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f>Q3/0.4</f>
        <v/>
      </c>
      <c r="H3" s="149">
        <f>G3*0.75</f>
        <v/>
      </c>
      <c r="I3" s="149">
        <f>Q3 / (0.855 - 0.02 - 0.006)</f>
        <v/>
      </c>
      <c r="J3" s="149">
        <f>Q3 / (0.87 - 0.02 - 0.006)</f>
        <v/>
      </c>
      <c r="K3" s="149">
        <f>Q3 / (0.9 - 0.02 - 0.006)</f>
        <v/>
      </c>
      <c r="L3" s="149">
        <f>K3-N3</f>
        <v/>
      </c>
      <c r="M3" s="79">
        <f>L3/K3</f>
        <v/>
      </c>
      <c r="N3" s="150">
        <f>O3+P3+Q3</f>
        <v/>
      </c>
      <c r="O3" s="150">
        <f>K3*0.006</f>
        <v/>
      </c>
      <c r="P3" s="150">
        <f>K3*0.02</f>
        <v/>
      </c>
      <c r="Q3" s="150">
        <f>SUM(R3:T3)</f>
        <v/>
      </c>
      <c r="R3" s="150">
        <f>IF(F3="大型",700,IF(F3="中型",300,IF(F3="小型",80,0)))</f>
        <v/>
      </c>
      <c r="S3" s="150">
        <f>IF(F3="大型",150,IF(F3="中型",100,IF(F3="小型",0,0)))</f>
        <v/>
      </c>
      <c r="T3" s="151">
        <f>SUM(U3:W3)</f>
        <v/>
      </c>
      <c r="U3" s="150" t="n">
        <v>1360</v>
      </c>
      <c r="V3" s="150" t="n">
        <v>140</v>
      </c>
      <c r="W3" s="150">
        <f>SUM(X3:AS3)</f>
        <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f>H3</f>
        <v/>
      </c>
      <c r="AZ3" s="150">
        <f>BB3/(1-BA3)</f>
        <v/>
      </c>
      <c r="BA3" s="82" t="n">
        <v>0.15</v>
      </c>
      <c r="BB3" s="150">
        <f>K3*0.96</f>
        <v/>
      </c>
      <c r="BC3" s="7" t="inlineStr">
        <is>
          <t>1038062316046</t>
        </is>
      </c>
      <c r="BD3" s="7" t="inlineStr">
        <is>
          <t>待定</t>
        </is>
      </c>
      <c r="BE3" s="7" t="n"/>
      <c r="BF3" s="150">
        <f>H3</f>
        <v/>
      </c>
      <c r="BG3" s="82">
        <f>BH3/BF3</f>
        <v/>
      </c>
      <c r="BH3" s="149">
        <f>I3</f>
        <v/>
      </c>
      <c r="BI3" s="82">
        <f>1-12%</f>
        <v/>
      </c>
      <c r="BJ3" s="82">
        <f>BK3/(BF3-BF3*(1-BI3))</f>
        <v/>
      </c>
      <c r="BK3" s="149">
        <f>BM3/(1-BL3)</f>
        <v/>
      </c>
      <c r="BL3" s="82" t="n">
        <v>0.01</v>
      </c>
      <c r="BM3" s="149">
        <f>J3</f>
        <v/>
      </c>
      <c r="BN3" s="149">
        <f>IF(BK3&gt;=1500,BK3-150,IF(BK3&gt;=800,BK3-80,IF(BK3&gt;=500,BK3-50,IF(BK3&gt;=200,BK3-20,BK3))))</f>
        <v/>
      </c>
      <c r="BO3" s="82">
        <f>1-12%</f>
        <v/>
      </c>
      <c r="BP3" s="82">
        <f>BQ3/(BF3-BF3*(1-BO3))</f>
        <v/>
      </c>
      <c r="BQ3" s="149">
        <f>BS3/(1-BR3)</f>
        <v/>
      </c>
      <c r="BR3" s="82" t="n">
        <v>0</v>
      </c>
      <c r="BS3" s="149">
        <f>K3</f>
        <v/>
      </c>
      <c r="BT3" s="149">
        <f>IF(BQ3&gt;=1500,BQ3-150,IF(BQ3&gt;=800,BQ3-80,IF(BQ3&gt;=500,BQ3-50,IF(BQ3&gt;=200,BQ3-20,BQ3))))</f>
        <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f>Q4/0.4</f>
        <v/>
      </c>
      <c r="H4" s="152">
        <f>G4*0.75</f>
        <v/>
      </c>
      <c r="I4" s="152">
        <f>Q4 / (0.855 - 0.02 - 0.006)</f>
        <v/>
      </c>
      <c r="J4" s="152">
        <f>Q4 / (0.87 - 0.02 - 0.006)</f>
        <v/>
      </c>
      <c r="K4" s="152">
        <f>Q4 / (0.9 - 0.02 - 0.006)</f>
        <v/>
      </c>
      <c r="L4" s="152">
        <f>K4-N4</f>
        <v/>
      </c>
      <c r="M4" s="79">
        <f>L4/K4</f>
        <v/>
      </c>
      <c r="N4" s="153">
        <f>O4+P4+Q4</f>
        <v/>
      </c>
      <c r="O4" s="153">
        <f>K4*0.006</f>
        <v/>
      </c>
      <c r="P4" s="153">
        <f>K4*0.02</f>
        <v/>
      </c>
      <c r="Q4" s="153">
        <f>SUM(R4:T4)</f>
        <v/>
      </c>
      <c r="R4" s="153">
        <f>IF(F4="大型",700,IF(F4="中型",300,IF(F4="小型",80,0)))</f>
        <v/>
      </c>
      <c r="S4" s="153">
        <f>IF(F4="大型",150,IF(F4="中型",100,IF(F4="小型",0,0)))</f>
        <v/>
      </c>
      <c r="T4" s="151">
        <f>SUM(U4:W4)</f>
        <v/>
      </c>
      <c r="U4" s="153" t="n">
        <v>1390</v>
      </c>
      <c r="V4" s="153" t="n">
        <v>140</v>
      </c>
      <c r="W4" s="153">
        <f>SUM(X4:AS4)</f>
        <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f>H4</f>
        <v/>
      </c>
      <c r="AZ4" s="153">
        <f>BB4/(1-BA4)</f>
        <v/>
      </c>
      <c r="BA4" s="85" t="n">
        <v>0.15</v>
      </c>
      <c r="BB4" s="153">
        <f>K4*0.96</f>
        <v/>
      </c>
      <c r="BC4" s="10" t="inlineStr">
        <is>
          <t>1038062316046</t>
        </is>
      </c>
      <c r="BD4" s="10" t="inlineStr">
        <is>
          <t>待定</t>
        </is>
      </c>
      <c r="BE4" s="10" t="n"/>
      <c r="BF4" s="153">
        <f>H4</f>
        <v/>
      </c>
      <c r="BG4" s="85">
        <f>BH4/BF4</f>
        <v/>
      </c>
      <c r="BH4" s="152">
        <f>I4</f>
        <v/>
      </c>
      <c r="BI4" s="85">
        <f>1-12%</f>
        <v/>
      </c>
      <c r="BJ4" s="85">
        <f>BK4/(BF4-BF4*(1-BI4))</f>
        <v/>
      </c>
      <c r="BK4" s="152">
        <f>BM4/(1-BL4)</f>
        <v/>
      </c>
      <c r="BL4" s="85" t="n">
        <v>0.01</v>
      </c>
      <c r="BM4" s="152">
        <f>J4</f>
        <v/>
      </c>
      <c r="BN4" s="152">
        <f>IF(BK4&gt;=1500,BK4-150,IF(BK4&gt;=800,BK4-80,IF(BK4&gt;=500,BK4-50,IF(BK4&gt;=200,BK4-20,BK4))))</f>
        <v/>
      </c>
      <c r="BO4" s="85">
        <f>1-12%</f>
        <v/>
      </c>
      <c r="BP4" s="85">
        <f>BQ4/(BF4-BF4*(1-BO4))</f>
        <v/>
      </c>
      <c r="BQ4" s="152">
        <f>BS4/(1-BR4)</f>
        <v/>
      </c>
      <c r="BR4" s="85" t="n">
        <v>0</v>
      </c>
      <c r="BS4" s="152">
        <f>K4</f>
        <v/>
      </c>
      <c r="BT4" s="152">
        <f>IF(BQ4&gt;=1500,BQ4-150,IF(BQ4&gt;=800,BQ4-80,IF(BQ4&gt;=500,BQ4-50,IF(BQ4&gt;=200,BQ4-20,BQ4))))</f>
        <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f>Q5/0.4</f>
        <v/>
      </c>
      <c r="H5" s="149">
        <f>G5*0.75</f>
        <v/>
      </c>
      <c r="I5" s="149">
        <f>Q5 / (0.855 - 0.02 - 0.006)</f>
        <v/>
      </c>
      <c r="J5" s="149">
        <f>Q5 / (0.87 - 0.02 - 0.006)</f>
        <v/>
      </c>
      <c r="K5" s="149">
        <f>Q5 / (0.9 - 0.02 - 0.006)</f>
        <v/>
      </c>
      <c r="L5" s="149">
        <f>K5-N5</f>
        <v/>
      </c>
      <c r="M5" s="79">
        <f>L5/K5</f>
        <v/>
      </c>
      <c r="N5" s="150">
        <f>O5+P5+Q5</f>
        <v/>
      </c>
      <c r="O5" s="150">
        <f>K5*0.006</f>
        <v/>
      </c>
      <c r="P5" s="150">
        <f>K5*0.02</f>
        <v/>
      </c>
      <c r="Q5" s="150">
        <f>SUM(R5:T5)</f>
        <v/>
      </c>
      <c r="R5" s="150">
        <f>IF(F5="大型",700,IF(F5="中型",300,IF(F5="小型",80,0)))</f>
        <v/>
      </c>
      <c r="S5" s="150">
        <f>IF(F5="大型",150,IF(F5="中型",100,IF(F5="小型",0,0)))</f>
        <v/>
      </c>
      <c r="T5" s="151">
        <f>SUM(U5:W5)</f>
        <v/>
      </c>
      <c r="U5" s="150" t="n">
        <v>1420</v>
      </c>
      <c r="V5" s="150" t="n">
        <v>150</v>
      </c>
      <c r="W5" s="150">
        <f>SUM(X5:AS5)</f>
        <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f>H5</f>
        <v/>
      </c>
      <c r="AZ5" s="150">
        <f>BB5/(1-BA5)</f>
        <v/>
      </c>
      <c r="BA5" s="82" t="n">
        <v>0.15</v>
      </c>
      <c r="BB5" s="150">
        <f>K5*0.96</f>
        <v/>
      </c>
      <c r="BC5" s="7" t="inlineStr">
        <is>
          <t>1038062316046</t>
        </is>
      </c>
      <c r="BD5" s="7" t="inlineStr">
        <is>
          <t>待定</t>
        </is>
      </c>
      <c r="BE5" s="7" t="n"/>
      <c r="BF5" s="150">
        <f>H5</f>
        <v/>
      </c>
      <c r="BG5" s="82">
        <f>BH5/BF5</f>
        <v/>
      </c>
      <c r="BH5" s="149">
        <f>I5</f>
        <v/>
      </c>
      <c r="BI5" s="82">
        <f>1-12%</f>
        <v/>
      </c>
      <c r="BJ5" s="82">
        <f>BK5/(BF5-BF5*(1-BI5))</f>
        <v/>
      </c>
      <c r="BK5" s="149">
        <f>BM5/(1-BL5)</f>
        <v/>
      </c>
      <c r="BL5" s="82" t="n">
        <v>0.01</v>
      </c>
      <c r="BM5" s="149">
        <f>J5</f>
        <v/>
      </c>
      <c r="BN5" s="149">
        <f>IF(BK5&gt;=1500,BK5-150,IF(BK5&gt;=800,BK5-80,IF(BK5&gt;=500,BK5-50,IF(BK5&gt;=200,BK5-20,BK5))))</f>
        <v/>
      </c>
      <c r="BO5" s="82">
        <f>1-12%</f>
        <v/>
      </c>
      <c r="BP5" s="82">
        <f>BQ5/(BF5-BF5*(1-BO5))</f>
        <v/>
      </c>
      <c r="BQ5" s="149">
        <f>BS5/(1-BR5)</f>
        <v/>
      </c>
      <c r="BR5" s="82" t="n">
        <v>0</v>
      </c>
      <c r="BS5" s="149">
        <f>K5</f>
        <v/>
      </c>
      <c r="BT5" s="149">
        <f>IF(BQ5&gt;=1500,BQ5-150,IF(BQ5&gt;=800,BQ5-80,IF(BQ5&gt;=500,BQ5-50,IF(BQ5&gt;=200,BQ5-20,BQ5))))</f>
        <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f>Q6/0.4</f>
        <v/>
      </c>
      <c r="H6" s="152">
        <f>G6*0.75</f>
        <v/>
      </c>
      <c r="I6" s="152">
        <f>Q6 / (0.855 - 0.02 - 0.006)</f>
        <v/>
      </c>
      <c r="J6" s="152">
        <f>Q6 / (0.87 - 0.02 - 0.006)</f>
        <v/>
      </c>
      <c r="K6" s="152">
        <f>Q6 / (0.9 - 0.02 - 0.006)</f>
        <v/>
      </c>
      <c r="L6" s="149">
        <f>K6-N6</f>
        <v/>
      </c>
      <c r="M6" s="79">
        <f>L6/K6</f>
        <v/>
      </c>
      <c r="N6" s="150">
        <f>O6+P6+Q6</f>
        <v/>
      </c>
      <c r="O6" s="150">
        <f>K6*0.006</f>
        <v/>
      </c>
      <c r="P6" s="150">
        <f>K6*0.02</f>
        <v/>
      </c>
      <c r="Q6" s="150">
        <f>SUM(R6:T6)</f>
        <v/>
      </c>
      <c r="R6" s="150">
        <f>IF(F6="大型",700,IF(F6="中型",300,IF(F6="小型",80,0)))</f>
        <v/>
      </c>
      <c r="S6" s="150">
        <f>IF(F6="大型",150,IF(F6="中型",100,IF(F6="小型",0,0)))</f>
        <v/>
      </c>
      <c r="T6" s="151">
        <f>SUM(U6:W6)</f>
        <v/>
      </c>
      <c r="U6" s="153" t="n">
        <v>1500</v>
      </c>
      <c r="V6" s="153" t="n">
        <v>150</v>
      </c>
      <c r="W6" s="153">
        <f>SUM(X6:AS6)</f>
        <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f>H6</f>
        <v/>
      </c>
      <c r="AZ6" s="153">
        <f>BB6/(1-BA6)</f>
        <v/>
      </c>
      <c r="BA6" s="85" t="n">
        <v>0.15</v>
      </c>
      <c r="BB6" s="153">
        <f>K6*0.96</f>
        <v/>
      </c>
      <c r="BC6" s="10" t="inlineStr">
        <is>
          <t>1038062316046</t>
        </is>
      </c>
      <c r="BD6" s="10" t="inlineStr">
        <is>
          <t>待定</t>
        </is>
      </c>
      <c r="BE6" s="10" t="n"/>
      <c r="BF6" s="153">
        <f>H6</f>
        <v/>
      </c>
      <c r="BG6" s="85">
        <f>BH6/BF6</f>
        <v/>
      </c>
      <c r="BH6" s="152">
        <f>I6</f>
        <v/>
      </c>
      <c r="BI6" s="85">
        <f>1-12%</f>
        <v/>
      </c>
      <c r="BJ6" s="85">
        <f>BK6/(BF6-BF6*(1-BI6))</f>
        <v/>
      </c>
      <c r="BK6" s="152">
        <f>BM6/(1-BL6)</f>
        <v/>
      </c>
      <c r="BL6" s="85" t="n">
        <v>0.01</v>
      </c>
      <c r="BM6" s="152">
        <f>J6</f>
        <v/>
      </c>
      <c r="BN6" s="152">
        <f>IF(BK6&gt;=1500,BK6-150,IF(BK6&gt;=800,BK6-80,IF(BK6&gt;=500,BK6-50,IF(BK6&gt;=200,BK6-20,BK6))))</f>
        <v/>
      </c>
      <c r="BO6" s="85">
        <f>1-12%</f>
        <v/>
      </c>
      <c r="BP6" s="85">
        <f>BQ6/(BF6-BF6*(1-BO6))</f>
        <v/>
      </c>
      <c r="BQ6" s="152">
        <f>BS6/(1-BR6)</f>
        <v/>
      </c>
      <c r="BR6" s="85" t="n">
        <v>0</v>
      </c>
      <c r="BS6" s="152">
        <f>K6</f>
        <v/>
      </c>
      <c r="BT6" s="152">
        <f>IF(BQ6&gt;=1500,BQ6-150,IF(BQ6&gt;=800,BQ6-80,IF(BQ6&gt;=500,BQ6-50,IF(BQ6&gt;=200,BQ6-20,BQ6))))</f>
        <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f>Q7/0.4</f>
        <v/>
      </c>
      <c r="H7" s="149">
        <f>G7*0.75</f>
        <v/>
      </c>
      <c r="I7" s="149">
        <f>Q7 / (0.855 - 0.02 - 0.006)</f>
        <v/>
      </c>
      <c r="J7" s="149">
        <f>Q7 / (0.87 - 0.02 - 0.006)</f>
        <v/>
      </c>
      <c r="K7" s="149">
        <f>Q7 / (0.9 - 0.02 - 0.006)</f>
        <v/>
      </c>
      <c r="L7" s="149">
        <f>K7-N7</f>
        <v/>
      </c>
      <c r="M7" s="79">
        <f>L7/K7</f>
        <v/>
      </c>
      <c r="N7" s="150">
        <f>O7+P7+Q7</f>
        <v/>
      </c>
      <c r="O7" s="150">
        <f>K7*0.006</f>
        <v/>
      </c>
      <c r="P7" s="150">
        <f>K7*0.02</f>
        <v/>
      </c>
      <c r="Q7" s="150">
        <f>SUM(R7:T7)</f>
        <v/>
      </c>
      <c r="R7" s="150">
        <f>IF(F7="大型",700,IF(F7="中型",300,IF(F7="小型",80,0)))</f>
        <v/>
      </c>
      <c r="S7" s="150">
        <f>IF(F7="大型",150,IF(F7="中型",100,IF(F7="小型",0,0)))</f>
        <v/>
      </c>
      <c r="T7" s="151">
        <f>SUM(U7:W7)</f>
        <v/>
      </c>
      <c r="U7" s="150" t="n">
        <v>1390</v>
      </c>
      <c r="V7" s="150" t="n">
        <v>140</v>
      </c>
      <c r="W7" s="150">
        <f>SUM(X7:AS7)</f>
        <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f>H7</f>
        <v/>
      </c>
      <c r="AZ7" s="150">
        <f>BB7/(1-BA7)</f>
        <v/>
      </c>
      <c r="BA7" s="82" t="n">
        <v>0.15</v>
      </c>
      <c r="BB7" s="150">
        <f>K7*0.96</f>
        <v/>
      </c>
      <c r="BC7" s="7" t="inlineStr">
        <is>
          <t>1038062316046</t>
        </is>
      </c>
      <c r="BD7" s="7" t="inlineStr">
        <is>
          <t>待定</t>
        </is>
      </c>
      <c r="BE7" s="7" t="n"/>
      <c r="BF7" s="150">
        <f>H7</f>
        <v/>
      </c>
      <c r="BG7" s="82">
        <f>BH7/BF7</f>
        <v/>
      </c>
      <c r="BH7" s="149">
        <f>I7</f>
        <v/>
      </c>
      <c r="BI7" s="82">
        <f>1-12%</f>
        <v/>
      </c>
      <c r="BJ7" s="82">
        <f>BK7/(BF7-BF7*(1-BI7))</f>
        <v/>
      </c>
      <c r="BK7" s="149">
        <f>BM7/(1-BL7)</f>
        <v/>
      </c>
      <c r="BL7" s="82" t="n">
        <v>0.01</v>
      </c>
      <c r="BM7" s="149">
        <f>J7</f>
        <v/>
      </c>
      <c r="BN7" s="149">
        <f>IF(BK7&gt;=1500,BK7-150,IF(BK7&gt;=800,BK7-80,IF(BK7&gt;=500,BK7-50,IF(BK7&gt;=200,BK7-20,BK7))))</f>
        <v/>
      </c>
      <c r="BO7" s="82">
        <f>1-12%</f>
        <v/>
      </c>
      <c r="BP7" s="82">
        <f>BQ7/(BF7-BF7*(1-BO7))</f>
        <v/>
      </c>
      <c r="BQ7" s="149">
        <f>BS7/(1-BR7)</f>
        <v/>
      </c>
      <c r="BR7" s="82" t="n">
        <v>0</v>
      </c>
      <c r="BS7" s="149">
        <f>K7</f>
        <v/>
      </c>
      <c r="BT7" s="149">
        <f>IF(BQ7&gt;=1500,BQ7-150,IF(BQ7&gt;=800,BQ7-80,IF(BQ7&gt;=500,BQ7-50,IF(BQ7&gt;=200,BQ7-20,BQ7))))</f>
        <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f>Q8/0.4</f>
        <v/>
      </c>
      <c r="H8" s="152">
        <f>G8*0.75</f>
        <v/>
      </c>
      <c r="I8" s="152">
        <f>Q8 / (0.855 - 0.02 - 0.006)</f>
        <v/>
      </c>
      <c r="J8" s="152">
        <f>Q8 / (0.87 - 0.02 - 0.006)</f>
        <v/>
      </c>
      <c r="K8" s="152">
        <f>Q8 / (0.9 - 0.02 - 0.006)</f>
        <v/>
      </c>
      <c r="L8" s="152">
        <f>K8-N8</f>
        <v/>
      </c>
      <c r="M8" s="79">
        <f>L8/K8</f>
        <v/>
      </c>
      <c r="N8" s="153">
        <f>O8+P8+Q8</f>
        <v/>
      </c>
      <c r="O8" s="153">
        <f>K8*0.006</f>
        <v/>
      </c>
      <c r="P8" s="153">
        <f>K8*0.02</f>
        <v/>
      </c>
      <c r="Q8" s="153">
        <f>SUM(R8:T8)</f>
        <v/>
      </c>
      <c r="R8" s="153">
        <f>IF(F8="大型",700,IF(F8="中型",300,IF(F8="小型",80,0)))</f>
        <v/>
      </c>
      <c r="S8" s="153">
        <f>IF(F8="大型",150,IF(F8="中型",100,IF(F8="小型",0,0)))</f>
        <v/>
      </c>
      <c r="T8" s="151">
        <f>SUM(U8:W8)</f>
        <v/>
      </c>
      <c r="U8" s="153" t="n">
        <v>1420</v>
      </c>
      <c r="V8" s="153" t="n">
        <v>140</v>
      </c>
      <c r="W8" s="153">
        <f>SUM(X8:AS8)</f>
        <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f>H8</f>
        <v/>
      </c>
      <c r="AZ8" s="153">
        <f>BB8/(1-BA8)</f>
        <v/>
      </c>
      <c r="BA8" s="85" t="n">
        <v>0.15</v>
      </c>
      <c r="BB8" s="153">
        <f>K8*0.96</f>
        <v/>
      </c>
      <c r="BC8" s="10" t="inlineStr">
        <is>
          <t>1038062316046</t>
        </is>
      </c>
      <c r="BD8" s="10" t="inlineStr">
        <is>
          <t>待定</t>
        </is>
      </c>
      <c r="BE8" s="10" t="n"/>
      <c r="BF8" s="153">
        <f>H8</f>
        <v/>
      </c>
      <c r="BG8" s="85">
        <f>BH8/BF8</f>
        <v/>
      </c>
      <c r="BH8" s="152">
        <f>I8</f>
        <v/>
      </c>
      <c r="BI8" s="85">
        <f>1-12%</f>
        <v/>
      </c>
      <c r="BJ8" s="85">
        <f>BK8/(BF8-BF8*(1-BI8))</f>
        <v/>
      </c>
      <c r="BK8" s="152">
        <f>BM8/(1-BL8)</f>
        <v/>
      </c>
      <c r="BL8" s="85" t="n">
        <v>0.01</v>
      </c>
      <c r="BM8" s="152">
        <f>J8</f>
        <v/>
      </c>
      <c r="BN8" s="152">
        <f>IF(BK8&gt;=1500,BK8-150,IF(BK8&gt;=800,BK8-80,IF(BK8&gt;=500,BK8-50,IF(BK8&gt;=200,BK8-20,BK8))))</f>
        <v/>
      </c>
      <c r="BO8" s="85">
        <f>1-12%</f>
        <v/>
      </c>
      <c r="BP8" s="85">
        <f>BQ8/(BF8-BF8*(1-BO8))</f>
        <v/>
      </c>
      <c r="BQ8" s="152">
        <f>BS8/(1-BR8)</f>
        <v/>
      </c>
      <c r="BR8" s="85" t="n">
        <v>0</v>
      </c>
      <c r="BS8" s="152">
        <f>K8</f>
        <v/>
      </c>
      <c r="BT8" s="152">
        <f>IF(BQ8&gt;=1500,BQ8-150,IF(BQ8&gt;=800,BQ8-80,IF(BQ8&gt;=500,BQ8-50,IF(BQ8&gt;=200,BQ8-20,BQ8))))</f>
        <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f>Q9/0.4</f>
        <v/>
      </c>
      <c r="H9" s="149">
        <f>G9*0.75</f>
        <v/>
      </c>
      <c r="I9" s="149">
        <f>Q9 / (0.855 - 0.02 - 0.006)</f>
        <v/>
      </c>
      <c r="J9" s="149">
        <f>Q9 / (0.87 - 0.02 - 0.006)</f>
        <v/>
      </c>
      <c r="K9" s="149">
        <f>Q9 / (0.9 - 0.02 - 0.006)</f>
        <v/>
      </c>
      <c r="L9" s="149">
        <f>K9-N9</f>
        <v/>
      </c>
      <c r="M9" s="79">
        <f>L9/K9</f>
        <v/>
      </c>
      <c r="N9" s="150">
        <f>O9+P9+Q9</f>
        <v/>
      </c>
      <c r="O9" s="150">
        <f>K9*0.006</f>
        <v/>
      </c>
      <c r="P9" s="150">
        <f>K9*0.02</f>
        <v/>
      </c>
      <c r="Q9" s="150">
        <f>SUM(R9:T9)</f>
        <v/>
      </c>
      <c r="R9" s="150">
        <f>IF(F9="大型",700,IF(F9="中型",300,IF(F9="小型",80,0)))</f>
        <v/>
      </c>
      <c r="S9" s="150">
        <f>IF(F9="大型",150,IF(F9="中型",100,IF(F9="小型",0,0)))</f>
        <v/>
      </c>
      <c r="T9" s="151">
        <f>SUM(U9:W9)</f>
        <v/>
      </c>
      <c r="U9" s="150" t="n">
        <v>1470</v>
      </c>
      <c r="V9" s="150" t="n">
        <v>150</v>
      </c>
      <c r="W9" s="150">
        <f>SUM(X9:AS9)</f>
        <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f>H9</f>
        <v/>
      </c>
      <c r="AZ9" s="150">
        <f>BB9/(1-BA9)</f>
        <v/>
      </c>
      <c r="BA9" s="82" t="n">
        <v>0.15</v>
      </c>
      <c r="BB9" s="150">
        <f>K9*0.96</f>
        <v/>
      </c>
      <c r="BC9" s="7" t="inlineStr">
        <is>
          <t>1038062316046</t>
        </is>
      </c>
      <c r="BD9" s="7" t="inlineStr">
        <is>
          <t>待定</t>
        </is>
      </c>
      <c r="BE9" s="7" t="n"/>
      <c r="BF9" s="150">
        <f>H9</f>
        <v/>
      </c>
      <c r="BG9" s="82">
        <f>BH9/BF9</f>
        <v/>
      </c>
      <c r="BH9" s="149">
        <f>I9</f>
        <v/>
      </c>
      <c r="BI9" s="82">
        <f>1-12%</f>
        <v/>
      </c>
      <c r="BJ9" s="82">
        <f>BK9/(BF9-BF9*(1-BI9))</f>
        <v/>
      </c>
      <c r="BK9" s="149">
        <f>BM9/(1-BL9)</f>
        <v/>
      </c>
      <c r="BL9" s="82" t="n">
        <v>0.01</v>
      </c>
      <c r="BM9" s="149">
        <f>J9</f>
        <v/>
      </c>
      <c r="BN9" s="149">
        <f>IF(BK9&gt;=1500,BK9-150,IF(BK9&gt;=800,BK9-80,IF(BK9&gt;=500,BK9-50,IF(BK9&gt;=200,BK9-20,BK9))))</f>
        <v/>
      </c>
      <c r="BO9" s="82">
        <f>1-12%</f>
        <v/>
      </c>
      <c r="BP9" s="82">
        <f>BQ9/(BF9-BF9*(1-BO9))</f>
        <v/>
      </c>
      <c r="BQ9" s="149">
        <f>BS9/(1-BR9)</f>
        <v/>
      </c>
      <c r="BR9" s="82" t="n">
        <v>0</v>
      </c>
      <c r="BS9" s="149">
        <f>K9</f>
        <v/>
      </c>
      <c r="BT9" s="149">
        <f>IF(BQ9&gt;=1500,BQ9-150,IF(BQ9&gt;=800,BQ9-80,IF(BQ9&gt;=500,BQ9-50,IF(BQ9&gt;=200,BQ9-20,BQ9))))</f>
        <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f>Q10/0.4</f>
        <v/>
      </c>
      <c r="H10" s="152">
        <f>G10*0.75</f>
        <v/>
      </c>
      <c r="I10" s="152">
        <f>Q10 / (0.855 - 0.02 - 0.006)</f>
        <v/>
      </c>
      <c r="J10" s="152">
        <f>Q10 / (0.87 - 0.02 - 0.006)</f>
        <v/>
      </c>
      <c r="K10" s="152">
        <f>Q10 / (0.9 - 0.02 - 0.006)</f>
        <v/>
      </c>
      <c r="L10" s="152">
        <f>K10-N10</f>
        <v/>
      </c>
      <c r="M10" s="79">
        <f>L10/K10</f>
        <v/>
      </c>
      <c r="N10" s="153">
        <f>O10+P10+Q10</f>
        <v/>
      </c>
      <c r="O10" s="153">
        <f>K10*0.006</f>
        <v/>
      </c>
      <c r="P10" s="153">
        <f>K10*0.02</f>
        <v/>
      </c>
      <c r="Q10" s="153">
        <f>SUM(R10:T10)</f>
        <v/>
      </c>
      <c r="R10" s="153">
        <f>IF(F10="大型",700,IF(F10="中型",300,IF(F10="小型",80,0)))</f>
        <v/>
      </c>
      <c r="S10" s="153">
        <f>IF(F10="大型",150,IF(F10="中型",100,IF(F10="小型",0,0)))</f>
        <v/>
      </c>
      <c r="T10" s="151">
        <f>SUM(U10:W10)</f>
        <v/>
      </c>
      <c r="U10" s="153" t="n">
        <v>1500</v>
      </c>
      <c r="V10" s="153" t="n">
        <v>150</v>
      </c>
      <c r="W10" s="153">
        <f>SUM(X10:AS10)</f>
        <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f>H10</f>
        <v/>
      </c>
      <c r="AZ10" s="153">
        <f>BB10/(1-BA10)</f>
        <v/>
      </c>
      <c r="BA10" s="85" t="n">
        <v>0.15</v>
      </c>
      <c r="BB10" s="153">
        <f>K10*0.96</f>
        <v/>
      </c>
      <c r="BC10" s="10" t="inlineStr">
        <is>
          <t>1038062316046</t>
        </is>
      </c>
      <c r="BD10" s="10" t="inlineStr">
        <is>
          <t>待定</t>
        </is>
      </c>
      <c r="BE10" s="10" t="n"/>
      <c r="BF10" s="153">
        <f>H10</f>
        <v/>
      </c>
      <c r="BG10" s="85">
        <f>BH10/BF10</f>
        <v/>
      </c>
      <c r="BH10" s="152">
        <f>I10</f>
        <v/>
      </c>
      <c r="BI10" s="85">
        <f>1-12%</f>
        <v/>
      </c>
      <c r="BJ10" s="85">
        <f>BK10/(BF10-BF10*(1-BI10))</f>
        <v/>
      </c>
      <c r="BK10" s="152">
        <f>BM10/(1-BL10)</f>
        <v/>
      </c>
      <c r="BL10" s="85" t="n">
        <v>0.01</v>
      </c>
      <c r="BM10" s="152">
        <f>J10</f>
        <v/>
      </c>
      <c r="BN10" s="152">
        <f>IF(BK10&gt;=1500,BK10-150,IF(BK10&gt;=800,BK10-80,IF(BK10&gt;=500,BK10-50,IF(BK10&gt;=200,BK10-20,BK10))))</f>
        <v/>
      </c>
      <c r="BO10" s="85">
        <f>1-12%</f>
        <v/>
      </c>
      <c r="BP10" s="85">
        <f>BQ10/(BF10-BF10*(1-BO10))</f>
        <v/>
      </c>
      <c r="BQ10" s="152">
        <f>BS10/(1-BR10)</f>
        <v/>
      </c>
      <c r="BR10" s="85" t="n">
        <v>0</v>
      </c>
      <c r="BS10" s="152">
        <f>K10</f>
        <v/>
      </c>
      <c r="BT10" s="152">
        <f>IF(BQ10&gt;=1500,BQ10-150,IF(BQ10&gt;=800,BQ10-80,IF(BQ10&gt;=500,BQ10-50,IF(BQ10&gt;=200,BQ10-20,BQ10))))</f>
        <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f>Q11/0.4</f>
        <v/>
      </c>
      <c r="H11" s="149">
        <f>G11*0.75</f>
        <v/>
      </c>
      <c r="I11" s="149">
        <f>Q11 / (0.855 - 0.02 - 0.006)</f>
        <v/>
      </c>
      <c r="J11" s="149">
        <f>Q11 / (0.87 - 0.02 - 0.006)</f>
        <v/>
      </c>
      <c r="K11" s="149">
        <f>Q11 / (0.9 - 0.02 - 0.006)</f>
        <v/>
      </c>
      <c r="L11" s="149">
        <f>K11-N11</f>
        <v/>
      </c>
      <c r="M11" s="79">
        <f>L11/K11</f>
        <v/>
      </c>
      <c r="N11" s="150">
        <f>O11+P11+Q11</f>
        <v/>
      </c>
      <c r="O11" s="150">
        <f>K11*0.006</f>
        <v/>
      </c>
      <c r="P11" s="150">
        <f>K11*0.02</f>
        <v/>
      </c>
      <c r="Q11" s="150">
        <f>SUM(R11:T11)</f>
        <v/>
      </c>
      <c r="R11" s="150">
        <f>IF(F11="大型",700,IF(F11="中型",300,IF(F11="小型",80,0)))</f>
        <v/>
      </c>
      <c r="S11" s="150">
        <f>IF(F11="大型",150,IF(F11="中型",100,IF(F11="小型",0,0)))</f>
        <v/>
      </c>
      <c r="T11" s="151">
        <f>SUM(U11:W11)</f>
        <v/>
      </c>
      <c r="U11" s="150" t="n">
        <v>2010</v>
      </c>
      <c r="V11" s="150" t="n">
        <v>140</v>
      </c>
      <c r="W11" s="150">
        <f>SUM(X11:AS11)</f>
        <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f>H11</f>
        <v/>
      </c>
      <c r="AZ11" s="150">
        <f>BB11/(1-BA11)</f>
        <v/>
      </c>
      <c r="BA11" s="82" t="n">
        <v>0.15</v>
      </c>
      <c r="BB11" s="150">
        <f>K11*0.96</f>
        <v/>
      </c>
      <c r="BC11" s="7" t="inlineStr">
        <is>
          <t>1036279566778</t>
        </is>
      </c>
      <c r="BD11" s="7" t="inlineStr">
        <is>
          <t>待定</t>
        </is>
      </c>
      <c r="BE11" s="7" t="n"/>
      <c r="BF11" s="150">
        <f>H11</f>
        <v/>
      </c>
      <c r="BG11" s="82">
        <f>BH11/BF11</f>
        <v/>
      </c>
      <c r="BH11" s="149">
        <f>I11</f>
        <v/>
      </c>
      <c r="BI11" s="82">
        <f>1-12%</f>
        <v/>
      </c>
      <c r="BJ11" s="82">
        <f>BK11/(BF11-BF11*(1-BI11))</f>
        <v/>
      </c>
      <c r="BK11" s="149">
        <f>BM11/(1-BL11)</f>
        <v/>
      </c>
      <c r="BL11" s="82" t="n">
        <v>0.01</v>
      </c>
      <c r="BM11" s="149">
        <f>J11</f>
        <v/>
      </c>
      <c r="BN11" s="149">
        <f>IF(BK11&gt;=1500,BK11-150,IF(BK11&gt;=800,BK11-80,IF(BK11&gt;=500,BK11-50,IF(BK11&gt;=200,BK11-20,BK11))))</f>
        <v/>
      </c>
      <c r="BO11" s="82">
        <f>1-12%</f>
        <v/>
      </c>
      <c r="BP11" s="82">
        <f>BQ11/(BF11-BF11*(1-BO11))</f>
        <v/>
      </c>
      <c r="BQ11" s="149">
        <f>BS11/(1-BR11)</f>
        <v/>
      </c>
      <c r="BR11" s="82" t="n">
        <v>0</v>
      </c>
      <c r="BS11" s="149">
        <f>K11</f>
        <v/>
      </c>
      <c r="BT11" s="149">
        <f>IF(BQ11&gt;=1500,BQ11-150,IF(BQ11&gt;=800,BQ11-80,IF(BQ11&gt;=500,BQ11-50,IF(BQ11&gt;=200,BQ11-20,BQ11))))</f>
        <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f>Q12/0.4</f>
        <v/>
      </c>
      <c r="H12" s="152">
        <f>G12*0.75</f>
        <v/>
      </c>
      <c r="I12" s="152">
        <f>Q12 / (0.855 - 0.02 - 0.006)</f>
        <v/>
      </c>
      <c r="J12" s="152">
        <f>Q12 / (0.87 - 0.02 - 0.006)</f>
        <v/>
      </c>
      <c r="K12" s="152">
        <f>Q12 / (0.9 - 0.02 - 0.006)</f>
        <v/>
      </c>
      <c r="L12" s="152">
        <f>K12-N12</f>
        <v/>
      </c>
      <c r="M12" s="79">
        <f>L12/K12</f>
        <v/>
      </c>
      <c r="N12" s="153">
        <f>O12+P12+Q12</f>
        <v/>
      </c>
      <c r="O12" s="153">
        <f>K12*0.006</f>
        <v/>
      </c>
      <c r="P12" s="153">
        <f>K12*0.02</f>
        <v/>
      </c>
      <c r="Q12" s="153">
        <f>SUM(R12:T12)</f>
        <v/>
      </c>
      <c r="R12" s="153">
        <f>IF(F12="大型",700,IF(F12="中型",300,IF(F12="小型",80,0)))</f>
        <v/>
      </c>
      <c r="S12" s="153">
        <f>IF(F12="大型",150,IF(F12="中型",100,IF(F12="小型",0,0)))</f>
        <v/>
      </c>
      <c r="T12" s="151">
        <f>SUM(U12:W12)</f>
        <v/>
      </c>
      <c r="U12" s="153" t="n">
        <v>2040</v>
      </c>
      <c r="V12" s="153" t="n">
        <v>140</v>
      </c>
      <c r="W12" s="153">
        <f>SUM(X12:AS12)</f>
        <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f>H12</f>
        <v/>
      </c>
      <c r="AZ12" s="153">
        <f>BB12/(1-BA12)</f>
        <v/>
      </c>
      <c r="BA12" s="85" t="n">
        <v>0.15</v>
      </c>
      <c r="BB12" s="153">
        <f>K12*0.96</f>
        <v/>
      </c>
      <c r="BC12" s="10" t="inlineStr">
        <is>
          <t>1036279566778</t>
        </is>
      </c>
      <c r="BD12" s="10" t="inlineStr">
        <is>
          <t>待定</t>
        </is>
      </c>
      <c r="BE12" s="10" t="n"/>
      <c r="BF12" s="153">
        <f>H12</f>
        <v/>
      </c>
      <c r="BG12" s="85">
        <f>BH12/BF12</f>
        <v/>
      </c>
      <c r="BH12" s="152">
        <f>I12</f>
        <v/>
      </c>
      <c r="BI12" s="85">
        <f>1-12%</f>
        <v/>
      </c>
      <c r="BJ12" s="85">
        <f>BK12/(BF12-BF12*(1-BI12))</f>
        <v/>
      </c>
      <c r="BK12" s="152">
        <f>BM12/(1-BL12)</f>
        <v/>
      </c>
      <c r="BL12" s="85" t="n">
        <v>0.01</v>
      </c>
      <c r="BM12" s="152">
        <f>J12</f>
        <v/>
      </c>
      <c r="BN12" s="152">
        <f>IF(BK12&gt;=1500,BK12-150,IF(BK12&gt;=800,BK12-80,IF(BK12&gt;=500,BK12-50,IF(BK12&gt;=200,BK12-20,BK12))))</f>
        <v/>
      </c>
      <c r="BO12" s="85">
        <f>1-12%</f>
        <v/>
      </c>
      <c r="BP12" s="85">
        <f>BQ12/(BF12-BF12*(1-BO12))</f>
        <v/>
      </c>
      <c r="BQ12" s="152">
        <f>BS12/(1-BR12)</f>
        <v/>
      </c>
      <c r="BR12" s="85" t="n">
        <v>0</v>
      </c>
      <c r="BS12" s="152">
        <f>K12</f>
        <v/>
      </c>
      <c r="BT12" s="152">
        <f>IF(BQ12&gt;=1500,BQ12-150,IF(BQ12&gt;=800,BQ12-80,IF(BQ12&gt;=500,BQ12-50,IF(BQ12&gt;=200,BQ12-20,BQ12))))</f>
        <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f>Q13/0.4</f>
        <v/>
      </c>
      <c r="H13" s="149">
        <f>G13*0.75</f>
        <v/>
      </c>
      <c r="I13" s="149">
        <f>Q13 / (0.855 - 0.02 - 0.006)</f>
        <v/>
      </c>
      <c r="J13" s="149">
        <f>Q13 / (0.87 - 0.02 - 0.006)</f>
        <v/>
      </c>
      <c r="K13" s="149">
        <f>Q13 / (0.9 - 0.02 - 0.006)</f>
        <v/>
      </c>
      <c r="L13" s="149">
        <f>K13-N13</f>
        <v/>
      </c>
      <c r="M13" s="79">
        <f>L13/K13</f>
        <v/>
      </c>
      <c r="N13" s="150">
        <f>O13+P13+Q13</f>
        <v/>
      </c>
      <c r="O13" s="150">
        <f>K13*0.006</f>
        <v/>
      </c>
      <c r="P13" s="150">
        <f>K13*0.02</f>
        <v/>
      </c>
      <c r="Q13" s="150">
        <f>SUM(R13:T13)</f>
        <v/>
      </c>
      <c r="R13" s="150">
        <f>IF(F13="大型",700,IF(F13="中型",300,IF(F13="小型",80,0)))</f>
        <v/>
      </c>
      <c r="S13" s="150">
        <f>IF(F13="大型",150,IF(F13="中型",100,IF(F13="小型",0,0)))</f>
        <v/>
      </c>
      <c r="T13" s="151">
        <f>SUM(U13:W13)</f>
        <v/>
      </c>
      <c r="U13" s="150" t="n">
        <v>2120</v>
      </c>
      <c r="V13" s="150" t="n">
        <v>150</v>
      </c>
      <c r="W13" s="150">
        <f>SUM(X13:AS13)</f>
        <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f>H13</f>
        <v/>
      </c>
      <c r="AZ13" s="150">
        <f>BB13/(1-BA13)</f>
        <v/>
      </c>
      <c r="BA13" s="82" t="n">
        <v>0.15</v>
      </c>
      <c r="BB13" s="150">
        <f>K13*0.96</f>
        <v/>
      </c>
      <c r="BC13" s="7" t="inlineStr">
        <is>
          <t>1036279566778</t>
        </is>
      </c>
      <c r="BD13" s="7" t="inlineStr">
        <is>
          <t>待定</t>
        </is>
      </c>
      <c r="BE13" s="7" t="n"/>
      <c r="BF13" s="150">
        <f>H13</f>
        <v/>
      </c>
      <c r="BG13" s="82">
        <f>BH13/BF13</f>
        <v/>
      </c>
      <c r="BH13" s="149">
        <f>I13</f>
        <v/>
      </c>
      <c r="BI13" s="82">
        <f>1-12%</f>
        <v/>
      </c>
      <c r="BJ13" s="82">
        <f>BK13/(BF13-BF13*(1-BI13))</f>
        <v/>
      </c>
      <c r="BK13" s="149">
        <f>BM13/(1-BL13)</f>
        <v/>
      </c>
      <c r="BL13" s="82" t="n">
        <v>0.01</v>
      </c>
      <c r="BM13" s="149">
        <f>J13</f>
        <v/>
      </c>
      <c r="BN13" s="149">
        <f>IF(BK13&gt;=1500,BK13-150,IF(BK13&gt;=800,BK13-80,IF(BK13&gt;=500,BK13-50,IF(BK13&gt;=200,BK13-20,BK13))))</f>
        <v/>
      </c>
      <c r="BO13" s="82">
        <f>1-12%</f>
        <v/>
      </c>
      <c r="BP13" s="82">
        <f>BQ13/(BF13-BF13*(1-BO13))</f>
        <v/>
      </c>
      <c r="BQ13" s="149">
        <f>BS13/(1-BR13)</f>
        <v/>
      </c>
      <c r="BR13" s="82" t="n">
        <v>0</v>
      </c>
      <c r="BS13" s="149">
        <f>K13</f>
        <v/>
      </c>
      <c r="BT13" s="149">
        <f>IF(BQ13&gt;=1500,BQ13-150,IF(BQ13&gt;=800,BQ13-80,IF(BQ13&gt;=500,BQ13-50,IF(BQ13&gt;=200,BQ13-20,BQ13))))</f>
        <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f>Q14/0.4</f>
        <v/>
      </c>
      <c r="H14" s="152">
        <f>G14*0.75</f>
        <v/>
      </c>
      <c r="I14" s="152">
        <f>Q14 / (0.855 - 0.02 - 0.006)</f>
        <v/>
      </c>
      <c r="J14" s="152">
        <f>Q14 / (0.87 - 0.02 - 0.006)</f>
        <v/>
      </c>
      <c r="K14" s="152">
        <f>Q14 / (0.9 - 0.02 - 0.006)</f>
        <v/>
      </c>
      <c r="L14" s="152">
        <f>K14-N14</f>
        <v/>
      </c>
      <c r="M14" s="79">
        <f>L14/K14</f>
        <v/>
      </c>
      <c r="N14" s="153">
        <f>O14+P14+Q14</f>
        <v/>
      </c>
      <c r="O14" s="153">
        <f>K14*0.006</f>
        <v/>
      </c>
      <c r="P14" s="153">
        <f>K14*0.02</f>
        <v/>
      </c>
      <c r="Q14" s="153">
        <f>SUM(R14:T14)</f>
        <v/>
      </c>
      <c r="R14" s="153">
        <f>IF(F14="大型",700,IF(F14="中型",300,IF(F14="小型",80,0)))</f>
        <v/>
      </c>
      <c r="S14" s="153">
        <f>IF(F14="大型",150,IF(F14="中型",100,IF(F14="小型",0,0)))</f>
        <v/>
      </c>
      <c r="T14" s="151">
        <f>SUM(U14:W14)</f>
        <v/>
      </c>
      <c r="U14" s="153" t="n">
        <v>2210</v>
      </c>
      <c r="V14" s="153" t="n">
        <v>150</v>
      </c>
      <c r="W14" s="153">
        <f>SUM(X14:AS14)</f>
        <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f>H14</f>
        <v/>
      </c>
      <c r="AZ14" s="153">
        <f>BB14/(1-BA14)</f>
        <v/>
      </c>
      <c r="BA14" s="85" t="n">
        <v>0.15</v>
      </c>
      <c r="BB14" s="153">
        <f>K14*0.96</f>
        <v/>
      </c>
      <c r="BC14" s="10" t="inlineStr">
        <is>
          <t>1036279566778</t>
        </is>
      </c>
      <c r="BD14" s="10" t="inlineStr">
        <is>
          <t>待定</t>
        </is>
      </c>
      <c r="BE14" s="10" t="n"/>
      <c r="BF14" s="153">
        <f>H14</f>
        <v/>
      </c>
      <c r="BG14" s="85">
        <f>BH14/BF14</f>
        <v/>
      </c>
      <c r="BH14" s="152">
        <f>I14</f>
        <v/>
      </c>
      <c r="BI14" s="85">
        <f>1-12%</f>
        <v/>
      </c>
      <c r="BJ14" s="85">
        <f>BK14/(BF14-BF14*(1-BI14))</f>
        <v/>
      </c>
      <c r="BK14" s="152">
        <f>BM14/(1-BL14)</f>
        <v/>
      </c>
      <c r="BL14" s="85" t="n">
        <v>0.01</v>
      </c>
      <c r="BM14" s="152">
        <f>J14</f>
        <v/>
      </c>
      <c r="BN14" s="152">
        <f>IF(BK14&gt;=1500,BK14-150,IF(BK14&gt;=800,BK14-80,IF(BK14&gt;=500,BK14-50,IF(BK14&gt;=200,BK14-20,BK14))))</f>
        <v/>
      </c>
      <c r="BO14" s="85">
        <f>1-12%</f>
        <v/>
      </c>
      <c r="BP14" s="85">
        <f>BQ14/(BF14-BF14*(1-BO14))</f>
        <v/>
      </c>
      <c r="BQ14" s="152">
        <f>BS14/(1-BR14)</f>
        <v/>
      </c>
      <c r="BR14" s="85" t="n">
        <v>0</v>
      </c>
      <c r="BS14" s="152">
        <f>K14</f>
        <v/>
      </c>
      <c r="BT14" s="152">
        <f>IF(BQ14&gt;=1500,BQ14-150,IF(BQ14&gt;=800,BQ14-80,IF(BQ14&gt;=500,BQ14-50,IF(BQ14&gt;=200,BQ14-20,BQ14))))</f>
        <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f>Q15/0.4</f>
        <v/>
      </c>
      <c r="H15" s="149">
        <f>G15*0.75</f>
        <v/>
      </c>
      <c r="I15" s="149">
        <f>Q15 / (0.855 - 0.02 - 0.006)</f>
        <v/>
      </c>
      <c r="J15" s="149">
        <f>Q15 / (0.87 - 0.02 - 0.006)</f>
        <v/>
      </c>
      <c r="K15" s="149">
        <f>Q15 / (0.9 - 0.02 - 0.006)</f>
        <v/>
      </c>
      <c r="L15" s="149">
        <f>K15-N15</f>
        <v/>
      </c>
      <c r="M15" s="79">
        <f>L15/K15</f>
        <v/>
      </c>
      <c r="N15" s="150">
        <f>O15+P15+Q15</f>
        <v/>
      </c>
      <c r="O15" s="150">
        <f>K15*0.006</f>
        <v/>
      </c>
      <c r="P15" s="150">
        <f>K15*0.02</f>
        <v/>
      </c>
      <c r="Q15" s="150">
        <f>SUM(R15:T15)</f>
        <v/>
      </c>
      <c r="R15" s="150">
        <f>IF(F15="大型",700,IF(F15="中型",300,IF(F15="小型",80,0)))</f>
        <v/>
      </c>
      <c r="S15" s="150">
        <f>IF(F15="大型",150,IF(F15="中型",100,IF(F15="小型",0,0)))</f>
        <v/>
      </c>
      <c r="T15" s="151">
        <f>SUM(U15:W15)</f>
        <v/>
      </c>
      <c r="U15" s="150" t="n">
        <v>1840</v>
      </c>
      <c r="V15" s="150" t="n">
        <v>140</v>
      </c>
      <c r="W15" s="150">
        <f>SUM(X15:AS15)</f>
        <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f>H15</f>
        <v/>
      </c>
      <c r="AZ15" s="150">
        <f>BB15/(1-BA15)</f>
        <v/>
      </c>
      <c r="BA15" s="82" t="n">
        <v>0.15</v>
      </c>
      <c r="BB15" s="150">
        <f>K15*0.96</f>
        <v/>
      </c>
      <c r="BC15" s="7" t="inlineStr">
        <is>
          <t>1036279566778</t>
        </is>
      </c>
      <c r="BD15" s="7" t="inlineStr">
        <is>
          <t>待定</t>
        </is>
      </c>
      <c r="BE15" s="7" t="n"/>
      <c r="BF15" s="150">
        <f>H15</f>
        <v/>
      </c>
      <c r="BG15" s="82">
        <f>BH15/BF15</f>
        <v/>
      </c>
      <c r="BH15" s="149">
        <f>I15</f>
        <v/>
      </c>
      <c r="BI15" s="82">
        <f>1-12%</f>
        <v/>
      </c>
      <c r="BJ15" s="82">
        <f>BK15/(BF15-BF15*(1-BI15))</f>
        <v/>
      </c>
      <c r="BK15" s="149">
        <f>BM15/(1-BL15)</f>
        <v/>
      </c>
      <c r="BL15" s="82" t="n">
        <v>0.01</v>
      </c>
      <c r="BM15" s="149">
        <f>J15</f>
        <v/>
      </c>
      <c r="BN15" s="149">
        <f>IF(BK15&gt;=1500,BK15-150,IF(BK15&gt;=800,BK15-80,IF(BK15&gt;=500,BK15-50,IF(BK15&gt;=200,BK15-20,BK15))))</f>
        <v/>
      </c>
      <c r="BO15" s="82">
        <f>1-12%</f>
        <v/>
      </c>
      <c r="BP15" s="82">
        <f>BQ15/(BF15-BF15*(1-BO15))</f>
        <v/>
      </c>
      <c r="BQ15" s="149">
        <f>BS15/(1-BR15)</f>
        <v/>
      </c>
      <c r="BR15" s="82" t="n">
        <v>0</v>
      </c>
      <c r="BS15" s="149">
        <f>K15</f>
        <v/>
      </c>
      <c r="BT15" s="149">
        <f>IF(BQ15&gt;=1500,BQ15-150,IF(BQ15&gt;=800,BQ15-80,IF(BQ15&gt;=500,BQ15-50,IF(BQ15&gt;=200,BQ15-20,BQ15))))</f>
        <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f>Q16/0.4</f>
        <v/>
      </c>
      <c r="H16" s="152">
        <f>G16*0.75</f>
        <v/>
      </c>
      <c r="I16" s="152">
        <f>Q16 / (0.855 - 0.02 - 0.006)</f>
        <v/>
      </c>
      <c r="J16" s="152">
        <f>Q16 / (0.87 - 0.02 - 0.006)</f>
        <v/>
      </c>
      <c r="K16" s="152">
        <f>Q16 / (0.9 - 0.02 - 0.006)</f>
        <v/>
      </c>
      <c r="L16" s="152">
        <f>K16-N16</f>
        <v/>
      </c>
      <c r="M16" s="79">
        <f>L16/K16</f>
        <v/>
      </c>
      <c r="N16" s="153">
        <f>O16+P16+Q16</f>
        <v/>
      </c>
      <c r="O16" s="153">
        <f>K16*0.006</f>
        <v/>
      </c>
      <c r="P16" s="153">
        <f>K16*0.02</f>
        <v/>
      </c>
      <c r="Q16" s="153">
        <f>SUM(R16:T16)</f>
        <v/>
      </c>
      <c r="R16" s="153">
        <f>IF(F16="大型",700,IF(F16="中型",300,IF(F16="小型",80,0)))</f>
        <v/>
      </c>
      <c r="S16" s="153">
        <f>IF(F16="大型",150,IF(F16="中型",100,IF(F16="小型",0,0)))</f>
        <v/>
      </c>
      <c r="T16" s="151">
        <f>SUM(U16:W16)</f>
        <v/>
      </c>
      <c r="U16" s="153" t="n">
        <v>1870</v>
      </c>
      <c r="V16" s="153" t="n">
        <v>140</v>
      </c>
      <c r="W16" s="153">
        <f>SUM(X16:AS16)</f>
        <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f>H16</f>
        <v/>
      </c>
      <c r="AZ16" s="153">
        <f>BB16/(1-BA16)</f>
        <v/>
      </c>
      <c r="BA16" s="85" t="n">
        <v>0.15</v>
      </c>
      <c r="BB16" s="153">
        <f>K16*0.96</f>
        <v/>
      </c>
      <c r="BC16" s="10" t="inlineStr">
        <is>
          <t>1036279566778</t>
        </is>
      </c>
      <c r="BD16" s="10" t="inlineStr">
        <is>
          <t>待定</t>
        </is>
      </c>
      <c r="BE16" s="10" t="n"/>
      <c r="BF16" s="153">
        <f>H16</f>
        <v/>
      </c>
      <c r="BG16" s="85">
        <f>BH16/BF16</f>
        <v/>
      </c>
      <c r="BH16" s="152">
        <f>I16</f>
        <v/>
      </c>
      <c r="BI16" s="85">
        <f>1-12%</f>
        <v/>
      </c>
      <c r="BJ16" s="85">
        <f>BK16/(BF16-BF16*(1-BI16))</f>
        <v/>
      </c>
      <c r="BK16" s="152">
        <f>BM16/(1-BL16)</f>
        <v/>
      </c>
      <c r="BL16" s="85" t="n">
        <v>0.01</v>
      </c>
      <c r="BM16" s="152">
        <f>J16</f>
        <v/>
      </c>
      <c r="BN16" s="152">
        <f>IF(BK16&gt;=1500,BK16-150,IF(BK16&gt;=800,BK16-80,IF(BK16&gt;=500,BK16-50,IF(BK16&gt;=200,BK16-20,BK16))))</f>
        <v/>
      </c>
      <c r="BO16" s="85">
        <f>1-12%</f>
        <v/>
      </c>
      <c r="BP16" s="85">
        <f>BQ16/(BF16-BF16*(1-BO16))</f>
        <v/>
      </c>
      <c r="BQ16" s="152">
        <f>BS16/(1-BR16)</f>
        <v/>
      </c>
      <c r="BR16" s="85" t="n">
        <v>0</v>
      </c>
      <c r="BS16" s="152">
        <f>K16</f>
        <v/>
      </c>
      <c r="BT16" s="152">
        <f>IF(BQ16&gt;=1500,BQ16-150,IF(BQ16&gt;=800,BQ16-80,IF(BQ16&gt;=500,BQ16-50,IF(BQ16&gt;=200,BQ16-20,BQ16))))</f>
        <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f>Q17/0.4</f>
        <v/>
      </c>
      <c r="H17" s="149">
        <f>G17*0.75</f>
        <v/>
      </c>
      <c r="I17" s="149">
        <f>Q17 / (0.855 - 0.02 - 0.006)</f>
        <v/>
      </c>
      <c r="J17" s="149">
        <f>Q17 / (0.87 - 0.02 - 0.006)</f>
        <v/>
      </c>
      <c r="K17" s="149">
        <f>Q17 / (0.9 - 0.02 - 0.006)</f>
        <v/>
      </c>
      <c r="L17" s="149">
        <f>K17-N17</f>
        <v/>
      </c>
      <c r="M17" s="79">
        <f>L17/K17</f>
        <v/>
      </c>
      <c r="N17" s="150">
        <f>O17+P17+Q17</f>
        <v/>
      </c>
      <c r="O17" s="150">
        <f>K17*0.006</f>
        <v/>
      </c>
      <c r="P17" s="150">
        <f>K17*0.02</f>
        <v/>
      </c>
      <c r="Q17" s="150">
        <f>SUM(R17:T17)</f>
        <v/>
      </c>
      <c r="R17" s="150">
        <f>IF(F17="大型",700,IF(F17="中型",300,IF(F17="小型",80,0)))</f>
        <v/>
      </c>
      <c r="S17" s="150">
        <f>IF(F17="大型",150,IF(F17="中型",100,IF(F17="小型",0,0)))</f>
        <v/>
      </c>
      <c r="T17" s="151">
        <f>SUM(U17:W17)</f>
        <v/>
      </c>
      <c r="U17" s="150" t="n">
        <v>1920</v>
      </c>
      <c r="V17" s="150" t="n">
        <v>150</v>
      </c>
      <c r="W17" s="150">
        <f>SUM(X17:AS17)</f>
        <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f>H17</f>
        <v/>
      </c>
      <c r="AZ17" s="150">
        <f>BB17/(1-BA17)</f>
        <v/>
      </c>
      <c r="BA17" s="82" t="n">
        <v>0.15</v>
      </c>
      <c r="BB17" s="150">
        <f>K17*0.96</f>
        <v/>
      </c>
      <c r="BC17" s="7" t="inlineStr">
        <is>
          <t>1036279566778</t>
        </is>
      </c>
      <c r="BD17" s="7" t="inlineStr">
        <is>
          <t>待定</t>
        </is>
      </c>
      <c r="BE17" s="7" t="n"/>
      <c r="BF17" s="150">
        <f>H17</f>
        <v/>
      </c>
      <c r="BG17" s="82">
        <f>BH17/BF17</f>
        <v/>
      </c>
      <c r="BH17" s="149">
        <f>I17</f>
        <v/>
      </c>
      <c r="BI17" s="82">
        <f>1-12%</f>
        <v/>
      </c>
      <c r="BJ17" s="82">
        <f>BK17/(BF17-BF17*(1-BI17))</f>
        <v/>
      </c>
      <c r="BK17" s="149">
        <f>BM17/(1-BL17)</f>
        <v/>
      </c>
      <c r="BL17" s="82" t="n">
        <v>0.01</v>
      </c>
      <c r="BM17" s="149">
        <f>J17</f>
        <v/>
      </c>
      <c r="BN17" s="149">
        <f>IF(BK17&gt;=1500,BK17-150,IF(BK17&gt;=800,BK17-80,IF(BK17&gt;=500,BK17-50,IF(BK17&gt;=200,BK17-20,BK17))))</f>
        <v/>
      </c>
      <c r="BO17" s="82">
        <f>1-12%</f>
        <v/>
      </c>
      <c r="BP17" s="82">
        <f>BQ17/(BF17-BF17*(1-BO17))</f>
        <v/>
      </c>
      <c r="BQ17" s="149">
        <f>BS17/(1-BR17)</f>
        <v/>
      </c>
      <c r="BR17" s="82" t="n">
        <v>0</v>
      </c>
      <c r="BS17" s="149">
        <f>K17</f>
        <v/>
      </c>
      <c r="BT17" s="149">
        <f>IF(BQ17&gt;=1500,BQ17-150,IF(BQ17&gt;=800,BQ17-80,IF(BQ17&gt;=500,BQ17-50,IF(BQ17&gt;=200,BQ17-20,BQ17))))</f>
        <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f>Q18/0.4</f>
        <v/>
      </c>
      <c r="H18" s="152">
        <f>G18*0.75</f>
        <v/>
      </c>
      <c r="I18" s="152">
        <f>Q18 / (0.855 - 0.02 - 0.006)</f>
        <v/>
      </c>
      <c r="J18" s="152">
        <f>Q18 / (0.87 - 0.02 - 0.006)</f>
        <v/>
      </c>
      <c r="K18" s="152">
        <f>Q18 / (0.9 - 0.02 - 0.006)</f>
        <v/>
      </c>
      <c r="L18" s="152">
        <f>K18-N18</f>
        <v/>
      </c>
      <c r="M18" s="79">
        <f>L18/K18</f>
        <v/>
      </c>
      <c r="N18" s="153">
        <f>O18+P18+Q18</f>
        <v/>
      </c>
      <c r="O18" s="153">
        <f>K18*0.006</f>
        <v/>
      </c>
      <c r="P18" s="153">
        <f>K18*0.02</f>
        <v/>
      </c>
      <c r="Q18" s="153">
        <f>SUM(R18:T18)</f>
        <v/>
      </c>
      <c r="R18" s="153">
        <f>IF(F18="大型",700,IF(F18="中型",300,IF(F18="小型",80,0)))</f>
        <v/>
      </c>
      <c r="S18" s="153">
        <f>IF(F18="大型",150,IF(F18="中型",100,IF(F18="小型",0,0)))</f>
        <v/>
      </c>
      <c r="T18" s="151">
        <f>SUM(U18:W18)</f>
        <v/>
      </c>
      <c r="U18" s="153" t="n">
        <v>2000</v>
      </c>
      <c r="V18" s="153" t="n">
        <v>150</v>
      </c>
      <c r="W18" s="153">
        <f>SUM(X18:AS18)</f>
        <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f>H18</f>
        <v/>
      </c>
      <c r="AZ18" s="153">
        <f>BB18/(1-BA18)</f>
        <v/>
      </c>
      <c r="BA18" s="85" t="n">
        <v>0.15</v>
      </c>
      <c r="BB18" s="153">
        <f>K18*0.96</f>
        <v/>
      </c>
      <c r="BC18" s="10" t="inlineStr">
        <is>
          <t>1036279566778</t>
        </is>
      </c>
      <c r="BD18" s="10" t="inlineStr">
        <is>
          <t>待定</t>
        </is>
      </c>
      <c r="BE18" s="10" t="n"/>
      <c r="BF18" s="153">
        <f>H18</f>
        <v/>
      </c>
      <c r="BG18" s="85">
        <f>BH18/BF18</f>
        <v/>
      </c>
      <c r="BH18" s="152">
        <f>I18</f>
        <v/>
      </c>
      <c r="BI18" s="85">
        <f>1-12%</f>
        <v/>
      </c>
      <c r="BJ18" s="85">
        <f>BK18/(BF18-BF18*(1-BI18))</f>
        <v/>
      </c>
      <c r="BK18" s="152">
        <f>BM18/(1-BL18)</f>
        <v/>
      </c>
      <c r="BL18" s="85" t="n">
        <v>0.01</v>
      </c>
      <c r="BM18" s="152">
        <f>J18</f>
        <v/>
      </c>
      <c r="BN18" s="152">
        <f>IF(BK18&gt;=1500,BK18-150,IF(BK18&gt;=800,BK18-80,IF(BK18&gt;=500,BK18-50,IF(BK18&gt;=200,BK18-20,BK18))))</f>
        <v/>
      </c>
      <c r="BO18" s="85">
        <f>1-12%</f>
        <v/>
      </c>
      <c r="BP18" s="85">
        <f>BQ18/(BF18-BF18*(1-BO18))</f>
        <v/>
      </c>
      <c r="BQ18" s="152">
        <f>BS18/(1-BR18)</f>
        <v/>
      </c>
      <c r="BR18" s="85" t="n">
        <v>0</v>
      </c>
      <c r="BS18" s="152">
        <f>K18</f>
        <v/>
      </c>
      <c r="BT18" s="152">
        <f>IF(BQ18&gt;=1500,BQ18-150,IF(BQ18&gt;=800,BQ18-80,IF(BQ18&gt;=500,BQ18-50,IF(BQ18&gt;=200,BQ18-20,BQ18))))</f>
        <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f>Q19/0.4</f>
        <v/>
      </c>
      <c r="H19" s="149">
        <f>G19*0.75</f>
        <v/>
      </c>
      <c r="I19" s="149">
        <f>Q19 / (0.855 - 0.02 - 0.006)</f>
        <v/>
      </c>
      <c r="J19" s="149">
        <f>Q19 / (0.87 - 0.02 - 0.006)</f>
        <v/>
      </c>
      <c r="K19" s="149">
        <f>Q19 / (0.9 - 0.02 - 0.006)</f>
        <v/>
      </c>
      <c r="L19" s="149">
        <f>K19-N19</f>
        <v/>
      </c>
      <c r="M19" s="79">
        <f>L19/K19</f>
        <v/>
      </c>
      <c r="N19" s="150">
        <f>O19+P19+Q19</f>
        <v/>
      </c>
      <c r="O19" s="150">
        <f>K19*0.006</f>
        <v/>
      </c>
      <c r="P19" s="150">
        <f>K19*0.02</f>
        <v/>
      </c>
      <c r="Q19" s="150">
        <f>SUM(R19:T19)</f>
        <v/>
      </c>
      <c r="R19" s="150">
        <f>IF(F19="大型",700,IF(F19="中型",300,IF(F19="小型",80,0)))</f>
        <v/>
      </c>
      <c r="S19" s="150">
        <f>IF(F19="大型",150,IF(F19="中型",100,IF(F19="小型",0,0)))</f>
        <v/>
      </c>
      <c r="T19" s="151">
        <f>SUM(U19:W19)</f>
        <v/>
      </c>
      <c r="U19" s="150" t="n">
        <v>2010</v>
      </c>
      <c r="V19" s="150" t="n">
        <v>140</v>
      </c>
      <c r="W19" s="150">
        <f>SUM(X19:AS19)</f>
        <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f>H19</f>
        <v/>
      </c>
      <c r="AZ19" s="150">
        <f>BB19/(1-BA19)</f>
        <v/>
      </c>
      <c r="BA19" s="82" t="n">
        <v>0.15</v>
      </c>
      <c r="BB19" s="150">
        <f>K19*0.96</f>
        <v/>
      </c>
      <c r="BC19" s="7" t="inlineStr">
        <is>
          <t>1036279566778</t>
        </is>
      </c>
      <c r="BD19" s="7" t="inlineStr">
        <is>
          <t>待定</t>
        </is>
      </c>
      <c r="BE19" s="7" t="n"/>
      <c r="BF19" s="150">
        <f>H19</f>
        <v/>
      </c>
      <c r="BG19" s="82">
        <f>BH19/BF19</f>
        <v/>
      </c>
      <c r="BH19" s="149">
        <f>I19</f>
        <v/>
      </c>
      <c r="BI19" s="82">
        <f>1-12%</f>
        <v/>
      </c>
      <c r="BJ19" s="82">
        <f>BK19/(BF19-BF19*(1-BI19))</f>
        <v/>
      </c>
      <c r="BK19" s="149">
        <f>BM19/(1-BL19)</f>
        <v/>
      </c>
      <c r="BL19" s="82" t="n">
        <v>0.01</v>
      </c>
      <c r="BM19" s="149">
        <f>J19</f>
        <v/>
      </c>
      <c r="BN19" s="149">
        <f>IF(BK19&gt;=1500,BK19-150,IF(BK19&gt;=800,BK19-80,IF(BK19&gt;=500,BK19-50,IF(BK19&gt;=200,BK19-20,BK19))))</f>
        <v/>
      </c>
      <c r="BO19" s="82">
        <f>1-12%</f>
        <v/>
      </c>
      <c r="BP19" s="82">
        <f>BQ19/(BF19-BF19*(1-BO19))</f>
        <v/>
      </c>
      <c r="BQ19" s="149">
        <f>BS19/(1-BR19)</f>
        <v/>
      </c>
      <c r="BR19" s="82" t="n">
        <v>0</v>
      </c>
      <c r="BS19" s="149">
        <f>K19</f>
        <v/>
      </c>
      <c r="BT19" s="149">
        <f>IF(BQ19&gt;=1500,BQ19-150,IF(BQ19&gt;=800,BQ19-80,IF(BQ19&gt;=500,BQ19-50,IF(BQ19&gt;=200,BQ19-20,BQ19))))</f>
        <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f>Q20/0.4</f>
        <v/>
      </c>
      <c r="H20" s="152">
        <f>G20*0.75</f>
        <v/>
      </c>
      <c r="I20" s="152">
        <f>Q20 / (0.855 - 0.02 - 0.006)</f>
        <v/>
      </c>
      <c r="J20" s="152">
        <f>Q20 / (0.87 - 0.02 - 0.006)</f>
        <v/>
      </c>
      <c r="K20" s="152">
        <f>Q20 / (0.9 - 0.02 - 0.006)</f>
        <v/>
      </c>
      <c r="L20" s="152">
        <f>K20-N20</f>
        <v/>
      </c>
      <c r="M20" s="79">
        <f>L20/K20</f>
        <v/>
      </c>
      <c r="N20" s="153">
        <f>O20+P20+Q20</f>
        <v/>
      </c>
      <c r="O20" s="153">
        <f>K20*0.006</f>
        <v/>
      </c>
      <c r="P20" s="153">
        <f>K20*0.02</f>
        <v/>
      </c>
      <c r="Q20" s="153">
        <f>SUM(R20:T20)</f>
        <v/>
      </c>
      <c r="R20" s="153">
        <f>IF(F20="大型",700,IF(F20="中型",300,IF(F20="小型",80,0)))</f>
        <v/>
      </c>
      <c r="S20" s="153">
        <f>IF(F20="大型",150,IF(F20="中型",100,IF(F20="小型",0,0)))</f>
        <v/>
      </c>
      <c r="T20" s="151">
        <f>SUM(U20:W20)</f>
        <v/>
      </c>
      <c r="U20" s="153" t="n">
        <v>2040</v>
      </c>
      <c r="V20" s="153" t="n">
        <v>140</v>
      </c>
      <c r="W20" s="153">
        <f>SUM(X20:AS20)</f>
        <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f>H20</f>
        <v/>
      </c>
      <c r="AZ20" s="153">
        <f>BB20/(1-BA20)</f>
        <v/>
      </c>
      <c r="BA20" s="85" t="n">
        <v>0.15</v>
      </c>
      <c r="BB20" s="153">
        <f>K20*0.96</f>
        <v/>
      </c>
      <c r="BC20" s="10" t="inlineStr">
        <is>
          <t>1036279566778</t>
        </is>
      </c>
      <c r="BD20" s="10" t="inlineStr">
        <is>
          <t>待定</t>
        </is>
      </c>
      <c r="BE20" s="10" t="n"/>
      <c r="BF20" s="153">
        <f>H20</f>
        <v/>
      </c>
      <c r="BG20" s="85">
        <f>BH20/BF20</f>
        <v/>
      </c>
      <c r="BH20" s="152">
        <f>I20</f>
        <v/>
      </c>
      <c r="BI20" s="85">
        <f>1-12%</f>
        <v/>
      </c>
      <c r="BJ20" s="85">
        <f>BK20/(BF20-BF20*(1-BI20))</f>
        <v/>
      </c>
      <c r="BK20" s="152">
        <f>BM20/(1-BL20)</f>
        <v/>
      </c>
      <c r="BL20" s="85" t="n">
        <v>0.01</v>
      </c>
      <c r="BM20" s="152">
        <f>J20</f>
        <v/>
      </c>
      <c r="BN20" s="152">
        <f>IF(BK20&gt;=1500,BK20-150,IF(BK20&gt;=800,BK20-80,IF(BK20&gt;=500,BK20-50,IF(BK20&gt;=200,BK20-20,BK20))))</f>
        <v/>
      </c>
      <c r="BO20" s="85">
        <f>1-12%</f>
        <v/>
      </c>
      <c r="BP20" s="85">
        <f>BQ20/(BF20-BF20*(1-BO20))</f>
        <v/>
      </c>
      <c r="BQ20" s="152">
        <f>BS20/(1-BR20)</f>
        <v/>
      </c>
      <c r="BR20" s="85" t="n">
        <v>0</v>
      </c>
      <c r="BS20" s="152">
        <f>K20</f>
        <v/>
      </c>
      <c r="BT20" s="152">
        <f>IF(BQ20&gt;=1500,BQ20-150,IF(BQ20&gt;=800,BQ20-80,IF(BQ20&gt;=500,BQ20-50,IF(BQ20&gt;=200,BQ20-20,BQ20))))</f>
        <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f>Q21/0.4</f>
        <v/>
      </c>
      <c r="H21" s="149">
        <f>G21*0.75</f>
        <v/>
      </c>
      <c r="I21" s="149">
        <f>Q21 / (0.855 - 0.02 - 0.006)</f>
        <v/>
      </c>
      <c r="J21" s="149">
        <f>Q21 / (0.87 - 0.02 - 0.006)</f>
        <v/>
      </c>
      <c r="K21" s="149">
        <f>Q21 / (0.9 - 0.02 - 0.006)</f>
        <v/>
      </c>
      <c r="L21" s="149">
        <f>K21-N21</f>
        <v/>
      </c>
      <c r="M21" s="79">
        <f>L21/K21</f>
        <v/>
      </c>
      <c r="N21" s="150">
        <f>O21+P21+Q21</f>
        <v/>
      </c>
      <c r="O21" s="150">
        <f>K21*0.006</f>
        <v/>
      </c>
      <c r="P21" s="150">
        <f>K21*0.02</f>
        <v/>
      </c>
      <c r="Q21" s="150">
        <f>SUM(R21:T21)</f>
        <v/>
      </c>
      <c r="R21" s="150">
        <f>IF(F21="大型",700,IF(F21="中型",300,IF(F21="小型",80,0)))</f>
        <v/>
      </c>
      <c r="S21" s="150">
        <f>IF(F21="大型",150,IF(F21="中型",100,IF(F21="小型",0,0)))</f>
        <v/>
      </c>
      <c r="T21" s="151">
        <f>SUM(U21:W21)</f>
        <v/>
      </c>
      <c r="U21" s="150" t="n">
        <v>2120</v>
      </c>
      <c r="V21" s="150" t="n">
        <v>150</v>
      </c>
      <c r="W21" s="150">
        <f>SUM(X21:AS21)</f>
        <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f>H21</f>
        <v/>
      </c>
      <c r="AZ21" s="150">
        <f>BB21/(1-BA21)</f>
        <v/>
      </c>
      <c r="BA21" s="82" t="n">
        <v>0.15</v>
      </c>
      <c r="BB21" s="150">
        <f>K21*0.96</f>
        <v/>
      </c>
      <c r="BC21" s="7" t="inlineStr">
        <is>
          <t>1036279566778</t>
        </is>
      </c>
      <c r="BD21" s="7" t="inlineStr">
        <is>
          <t>待定</t>
        </is>
      </c>
      <c r="BE21" s="7" t="n"/>
      <c r="BF21" s="150">
        <f>H21</f>
        <v/>
      </c>
      <c r="BG21" s="82">
        <f>BH21/BF21</f>
        <v/>
      </c>
      <c r="BH21" s="149">
        <f>I21</f>
        <v/>
      </c>
      <c r="BI21" s="82">
        <f>1-12%</f>
        <v/>
      </c>
      <c r="BJ21" s="82">
        <f>BK21/(BF21-BF21*(1-BI21))</f>
        <v/>
      </c>
      <c r="BK21" s="149">
        <f>BM21/(1-BL21)</f>
        <v/>
      </c>
      <c r="BL21" s="82" t="n">
        <v>0.01</v>
      </c>
      <c r="BM21" s="149">
        <f>J21</f>
        <v/>
      </c>
      <c r="BN21" s="149">
        <f>IF(BK21&gt;=1500,BK21-150,IF(BK21&gt;=800,BK21-80,IF(BK21&gt;=500,BK21-50,IF(BK21&gt;=200,BK21-20,BK21))))</f>
        <v/>
      </c>
      <c r="BO21" s="82">
        <f>1-12%</f>
        <v/>
      </c>
      <c r="BP21" s="82">
        <f>BQ21/(BF21-BF21*(1-BO21))</f>
        <v/>
      </c>
      <c r="BQ21" s="149">
        <f>BS21/(1-BR21)</f>
        <v/>
      </c>
      <c r="BR21" s="82" t="n">
        <v>0</v>
      </c>
      <c r="BS21" s="149">
        <f>K21</f>
        <v/>
      </c>
      <c r="BT21" s="149">
        <f>IF(BQ21&gt;=1500,BQ21-150,IF(BQ21&gt;=800,BQ21-80,IF(BQ21&gt;=500,BQ21-50,IF(BQ21&gt;=200,BQ21-20,BQ21))))</f>
        <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f>Q22/0.4</f>
        <v/>
      </c>
      <c r="H22" s="152">
        <f>G22*0.75</f>
        <v/>
      </c>
      <c r="I22" s="152">
        <f>Q22 / (0.855 - 0.02 - 0.006)</f>
        <v/>
      </c>
      <c r="J22" s="152">
        <f>Q22 / (0.87 - 0.02 - 0.006)</f>
        <v/>
      </c>
      <c r="K22" s="152">
        <f>Q22 / (0.9 - 0.02 - 0.006)</f>
        <v/>
      </c>
      <c r="L22" s="152">
        <f>K22-N22</f>
        <v/>
      </c>
      <c r="M22" s="79">
        <f>L22/K22</f>
        <v/>
      </c>
      <c r="N22" s="153">
        <f>O22+P22+Q22</f>
        <v/>
      </c>
      <c r="O22" s="153">
        <f>K22*0.006</f>
        <v/>
      </c>
      <c r="P22" s="153">
        <f>K22*0.02</f>
        <v/>
      </c>
      <c r="Q22" s="153">
        <f>SUM(R22:T22)</f>
        <v/>
      </c>
      <c r="R22" s="153">
        <f>IF(F22="大型",700,IF(F22="中型",300,IF(F22="小型",80,0)))</f>
        <v/>
      </c>
      <c r="S22" s="153">
        <f>IF(F22="大型",150,IF(F22="中型",100,IF(F22="小型",0,0)))</f>
        <v/>
      </c>
      <c r="T22" s="151">
        <f>SUM(U22:W22)</f>
        <v/>
      </c>
      <c r="U22" s="153" t="n">
        <v>2210</v>
      </c>
      <c r="V22" s="153" t="n">
        <v>150</v>
      </c>
      <c r="W22" s="153">
        <f>SUM(X22:AS22)</f>
        <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f>H22</f>
        <v/>
      </c>
      <c r="AZ22" s="153">
        <f>BB22/(1-BA22)</f>
        <v/>
      </c>
      <c r="BA22" s="85" t="n">
        <v>0.15</v>
      </c>
      <c r="BB22" s="153">
        <f>K22*0.96</f>
        <v/>
      </c>
      <c r="BC22" s="10" t="inlineStr">
        <is>
          <t>1036279566778</t>
        </is>
      </c>
      <c r="BD22" s="10" t="inlineStr">
        <is>
          <t>待定</t>
        </is>
      </c>
      <c r="BE22" s="10" t="n"/>
      <c r="BF22" s="153">
        <f>H22</f>
        <v/>
      </c>
      <c r="BG22" s="85">
        <f>BH22/BF22</f>
        <v/>
      </c>
      <c r="BH22" s="152">
        <f>I22</f>
        <v/>
      </c>
      <c r="BI22" s="85">
        <f>1-12%</f>
        <v/>
      </c>
      <c r="BJ22" s="85">
        <f>BK22/(BF22-BF22*(1-BI22))</f>
        <v/>
      </c>
      <c r="BK22" s="152">
        <f>BM22/(1-BL22)</f>
        <v/>
      </c>
      <c r="BL22" s="85" t="n">
        <v>0.01</v>
      </c>
      <c r="BM22" s="152">
        <f>J22</f>
        <v/>
      </c>
      <c r="BN22" s="152">
        <f>IF(BK22&gt;=1500,BK22-150,IF(BK22&gt;=800,BK22-80,IF(BK22&gt;=500,BK22-50,IF(BK22&gt;=200,BK22-20,BK22))))</f>
        <v/>
      </c>
      <c r="BO22" s="85">
        <f>1-12%</f>
        <v/>
      </c>
      <c r="BP22" s="85">
        <f>BQ22/(BF22-BF22*(1-BO22))</f>
        <v/>
      </c>
      <c r="BQ22" s="152">
        <f>BS22/(1-BR22)</f>
        <v/>
      </c>
      <c r="BR22" s="85" t="n">
        <v>0</v>
      </c>
      <c r="BS22" s="152">
        <f>K22</f>
        <v/>
      </c>
      <c r="BT22" s="152">
        <f>IF(BQ22&gt;=1500,BQ22-150,IF(BQ22&gt;=800,BQ22-80,IF(BQ22&gt;=500,BQ22-50,IF(BQ22&gt;=200,BQ22-20,BQ22))))</f>
        <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f>Q23/0.4</f>
        <v/>
      </c>
      <c r="H23" s="149">
        <f>G23*0.75</f>
        <v/>
      </c>
      <c r="I23" s="149">
        <f>Q23 / (0.855 - 0.02 - 0.006)</f>
        <v/>
      </c>
      <c r="J23" s="149">
        <f>Q23 / (0.87 - 0.02 - 0.006)</f>
        <v/>
      </c>
      <c r="K23" s="149">
        <f>Q23 / (0.9 - 0.02 - 0.006)</f>
        <v/>
      </c>
      <c r="L23" s="149">
        <f>K23-N23</f>
        <v/>
      </c>
      <c r="M23" s="79">
        <f>L23/K23</f>
        <v/>
      </c>
      <c r="N23" s="150">
        <f>O23+P23+Q23</f>
        <v/>
      </c>
      <c r="O23" s="150">
        <f>K23*0.006</f>
        <v/>
      </c>
      <c r="P23" s="150">
        <f>K23*0.02</f>
        <v/>
      </c>
      <c r="Q23" s="150">
        <f>SUM(R23:T23)</f>
        <v/>
      </c>
      <c r="R23" s="150">
        <f>IF(F23="大型",700,IF(F23="中型",300,IF(F23="小型",80,0)))</f>
        <v/>
      </c>
      <c r="S23" s="150">
        <f>IF(F23="大型",150,IF(F23="中型",100,IF(F23="小型",0,0)))</f>
        <v/>
      </c>
      <c r="T23" s="151">
        <f>SUM(U23:W23)</f>
        <v/>
      </c>
      <c r="U23" s="150" t="n">
        <v>0</v>
      </c>
      <c r="V23" s="150" t="n">
        <v>140</v>
      </c>
      <c r="W23" s="150">
        <f>SUM(X23:AS23)</f>
        <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f>H23</f>
        <v/>
      </c>
      <c r="AZ23" s="150">
        <f>BB23/(1-BA23)</f>
        <v/>
      </c>
      <c r="BA23" s="82" t="n">
        <v>0.15</v>
      </c>
      <c r="BB23" s="150">
        <f>K23*0.96</f>
        <v/>
      </c>
      <c r="BC23" s="7" t="inlineStr">
        <is>
          <t>暂无</t>
        </is>
      </c>
      <c r="BD23" s="7" t="inlineStr">
        <is>
          <t>待定</t>
        </is>
      </c>
      <c r="BE23" s="7" t="n"/>
      <c r="BF23" s="150">
        <f>H23</f>
        <v/>
      </c>
      <c r="BG23" s="82">
        <f>BH23/BF23</f>
        <v/>
      </c>
      <c r="BH23" s="149">
        <f>I23</f>
        <v/>
      </c>
      <c r="BI23" s="82">
        <f>1-12%</f>
        <v/>
      </c>
      <c r="BJ23" s="82">
        <f>BK23/(BF23-BF23*(1-BI23))</f>
        <v/>
      </c>
      <c r="BK23" s="149">
        <f>BM23/(1-BL23)</f>
        <v/>
      </c>
      <c r="BL23" s="82" t="n">
        <v>0.01</v>
      </c>
      <c r="BM23" s="149">
        <f>J23</f>
        <v/>
      </c>
      <c r="BN23" s="149">
        <f>IF(BK23&gt;=1500,BK23-150,IF(BK23&gt;=800,BK23-80,IF(BK23&gt;=500,BK23-50,IF(BK23&gt;=200,BK23-20,BK23))))</f>
        <v/>
      </c>
      <c r="BO23" s="82">
        <f>1-12%</f>
        <v/>
      </c>
      <c r="BP23" s="82">
        <f>BQ23/(BF23-BF23*(1-BO23))</f>
        <v/>
      </c>
      <c r="BQ23" s="149">
        <f>BS23/(1-BR23)</f>
        <v/>
      </c>
      <c r="BR23" s="82" t="n">
        <v>0</v>
      </c>
      <c r="BS23" s="149">
        <f>K23</f>
        <v/>
      </c>
      <c r="BT23" s="149">
        <f>IF(BQ23&gt;=1500,BQ23-150,IF(BQ23&gt;=800,BQ23-80,IF(BQ23&gt;=500,BQ23-50,IF(BQ23&gt;=200,BQ23-20,BQ23))))</f>
        <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f>Q24/0.4</f>
        <v/>
      </c>
      <c r="H24" s="152">
        <f>G24*0.75</f>
        <v/>
      </c>
      <c r="I24" s="152">
        <f>Q24 / (0.855 - 0.02 - 0.006)</f>
        <v/>
      </c>
      <c r="J24" s="152">
        <f>Q24 / (0.87 - 0.02 - 0.006)</f>
        <v/>
      </c>
      <c r="K24" s="152">
        <f>Q24 / (0.9 - 0.02 - 0.006)</f>
        <v/>
      </c>
      <c r="L24" s="152">
        <f>K24-N24</f>
        <v/>
      </c>
      <c r="M24" s="79">
        <f>L24/K24</f>
        <v/>
      </c>
      <c r="N24" s="153">
        <f>O24+P24+Q24</f>
        <v/>
      </c>
      <c r="O24" s="153">
        <f>K24*0.006</f>
        <v/>
      </c>
      <c r="P24" s="153">
        <f>K24*0.02</f>
        <v/>
      </c>
      <c r="Q24" s="153">
        <f>SUM(R24:T24)</f>
        <v/>
      </c>
      <c r="R24" s="153">
        <f>IF(F24="大型",700,IF(F24="中型",300,IF(F24="小型",80,0)))</f>
        <v/>
      </c>
      <c r="S24" s="153">
        <f>IF(F24="大型",150,IF(F24="中型",100,IF(F24="小型",0,0)))</f>
        <v/>
      </c>
      <c r="T24" s="151">
        <f>SUM(U24:W24)</f>
        <v/>
      </c>
      <c r="U24" s="153" t="n">
        <v>0</v>
      </c>
      <c r="V24" s="153" t="n">
        <v>140</v>
      </c>
      <c r="W24" s="153">
        <f>SUM(X24:AS24)</f>
        <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f>H24</f>
        <v/>
      </c>
      <c r="AZ24" s="153">
        <f>BB24/(1-BA24)</f>
        <v/>
      </c>
      <c r="BA24" s="85" t="n">
        <v>0.15</v>
      </c>
      <c r="BB24" s="153">
        <f>K24*0.96</f>
        <v/>
      </c>
      <c r="BC24" s="10" t="inlineStr">
        <is>
          <t>暂无</t>
        </is>
      </c>
      <c r="BD24" s="10" t="inlineStr">
        <is>
          <t>待定</t>
        </is>
      </c>
      <c r="BE24" s="10" t="n"/>
      <c r="BF24" s="153">
        <f>H24</f>
        <v/>
      </c>
      <c r="BG24" s="85">
        <f>BH24/BF24</f>
        <v/>
      </c>
      <c r="BH24" s="152">
        <f>I24</f>
        <v/>
      </c>
      <c r="BI24" s="85">
        <f>1-12%</f>
        <v/>
      </c>
      <c r="BJ24" s="85">
        <f>BK24/(BF24-BF24*(1-BI24))</f>
        <v/>
      </c>
      <c r="BK24" s="152">
        <f>BM24/(1-BL24)</f>
        <v/>
      </c>
      <c r="BL24" s="85" t="n">
        <v>0.01</v>
      </c>
      <c r="BM24" s="152">
        <f>J24</f>
        <v/>
      </c>
      <c r="BN24" s="152">
        <f>IF(BK24&gt;=1500,BK24-150,IF(BK24&gt;=800,BK24-80,IF(BK24&gt;=500,BK24-50,IF(BK24&gt;=200,BK24-20,BK24))))</f>
        <v/>
      </c>
      <c r="BO24" s="85">
        <f>1-12%</f>
        <v/>
      </c>
      <c r="BP24" s="85">
        <f>BQ24/(BF24-BF24*(1-BO24))</f>
        <v/>
      </c>
      <c r="BQ24" s="152">
        <f>BS24/(1-BR24)</f>
        <v/>
      </c>
      <c r="BR24" s="85" t="n">
        <v>0</v>
      </c>
      <c r="BS24" s="152">
        <f>K24</f>
        <v/>
      </c>
      <c r="BT24" s="152">
        <f>IF(BQ24&gt;=1500,BQ24-150,IF(BQ24&gt;=800,BQ24-80,IF(BQ24&gt;=500,BQ24-50,IF(BQ24&gt;=200,BQ24-20,BQ24))))</f>
        <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f>Q25/0.4</f>
        <v/>
      </c>
      <c r="H25" s="149">
        <f>G25*0.75</f>
        <v/>
      </c>
      <c r="I25" s="149">
        <f>Q25 / (0.855 - 0.02 - 0.006)</f>
        <v/>
      </c>
      <c r="J25" s="149">
        <f>Q25 / (0.87 - 0.02 - 0.006)</f>
        <v/>
      </c>
      <c r="K25" s="149">
        <f>Q25 / (0.9 - 0.02 - 0.006)</f>
        <v/>
      </c>
      <c r="L25" s="149">
        <f>K25-N25</f>
        <v/>
      </c>
      <c r="M25" s="79">
        <f>L25/K25</f>
        <v/>
      </c>
      <c r="N25" s="150">
        <f>O25+P25+Q25</f>
        <v/>
      </c>
      <c r="O25" s="150">
        <f>K25*0.006</f>
        <v/>
      </c>
      <c r="P25" s="150">
        <f>K25*0.02</f>
        <v/>
      </c>
      <c r="Q25" s="150">
        <f>SUM(R25:T25)</f>
        <v/>
      </c>
      <c r="R25" s="150">
        <f>IF(F25="大型",700,IF(F25="中型",300,IF(F25="小型",80,0)))</f>
        <v/>
      </c>
      <c r="S25" s="150">
        <f>IF(F25="大型",150,IF(F25="中型",100,IF(F25="小型",0,0)))</f>
        <v/>
      </c>
      <c r="T25" s="151">
        <f>SUM(U25:W25)</f>
        <v/>
      </c>
      <c r="U25" s="150" t="n">
        <v>0</v>
      </c>
      <c r="V25" s="150" t="n">
        <v>150</v>
      </c>
      <c r="W25" s="150">
        <f>SUM(X25:AS25)</f>
        <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f>H25</f>
        <v/>
      </c>
      <c r="AZ25" s="150">
        <f>BB25/(1-BA25)</f>
        <v/>
      </c>
      <c r="BA25" s="82" t="n">
        <v>0.15</v>
      </c>
      <c r="BB25" s="150">
        <f>K25*0.96</f>
        <v/>
      </c>
      <c r="BC25" s="7" t="inlineStr">
        <is>
          <t>暂无</t>
        </is>
      </c>
      <c r="BD25" s="7" t="inlineStr">
        <is>
          <t>待定</t>
        </is>
      </c>
      <c r="BE25" s="7" t="n"/>
      <c r="BF25" s="150">
        <f>H25</f>
        <v/>
      </c>
      <c r="BG25" s="82">
        <f>BH25/BF25</f>
        <v/>
      </c>
      <c r="BH25" s="149">
        <f>I25</f>
        <v/>
      </c>
      <c r="BI25" s="82">
        <f>1-12%</f>
        <v/>
      </c>
      <c r="BJ25" s="82">
        <f>BK25/(BF25-BF25*(1-BI25))</f>
        <v/>
      </c>
      <c r="BK25" s="149">
        <f>BM25/(1-BL25)</f>
        <v/>
      </c>
      <c r="BL25" s="82" t="n">
        <v>0.01</v>
      </c>
      <c r="BM25" s="149">
        <f>J25</f>
        <v/>
      </c>
      <c r="BN25" s="149">
        <f>IF(BK25&gt;=1500,BK25-150,IF(BK25&gt;=800,BK25-80,IF(BK25&gt;=500,BK25-50,IF(BK25&gt;=200,BK25-20,BK25))))</f>
        <v/>
      </c>
      <c r="BO25" s="82">
        <f>1-12%</f>
        <v/>
      </c>
      <c r="BP25" s="82">
        <f>BQ25/(BF25-BF25*(1-BO25))</f>
        <v/>
      </c>
      <c r="BQ25" s="149">
        <f>BS25/(1-BR25)</f>
        <v/>
      </c>
      <c r="BR25" s="82" t="n">
        <v>0</v>
      </c>
      <c r="BS25" s="149">
        <f>K25</f>
        <v/>
      </c>
      <c r="BT25" s="149">
        <f>IF(BQ25&gt;=1500,BQ25-150,IF(BQ25&gt;=800,BQ25-80,IF(BQ25&gt;=500,BQ25-50,IF(BQ25&gt;=200,BQ25-20,BQ25))))</f>
        <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f>Q26/0.4</f>
        <v/>
      </c>
      <c r="H26" s="152">
        <f>G26*0.75</f>
        <v/>
      </c>
      <c r="I26" s="152">
        <f>Q26 / (0.855 - 0.02 - 0.006)</f>
        <v/>
      </c>
      <c r="J26" s="152">
        <f>Q26 / (0.87 - 0.02 - 0.006)</f>
        <v/>
      </c>
      <c r="K26" s="152">
        <f>Q26 / (0.9 - 0.02 - 0.006)</f>
        <v/>
      </c>
      <c r="L26" s="152">
        <f>K26-N26</f>
        <v/>
      </c>
      <c r="M26" s="79">
        <f>L26/K26</f>
        <v/>
      </c>
      <c r="N26" s="153">
        <f>O26+P26+Q26</f>
        <v/>
      </c>
      <c r="O26" s="153">
        <f>K26*0.006</f>
        <v/>
      </c>
      <c r="P26" s="153">
        <f>K26*0.02</f>
        <v/>
      </c>
      <c r="Q26" s="153">
        <f>SUM(R26:T26)</f>
        <v/>
      </c>
      <c r="R26" s="153">
        <f>IF(F26="大型",700,IF(F26="中型",300,IF(F26="小型",80,0)))</f>
        <v/>
      </c>
      <c r="S26" s="153">
        <f>IF(F26="大型",150,IF(F26="中型",100,IF(F26="小型",0,0)))</f>
        <v/>
      </c>
      <c r="T26" s="151">
        <f>SUM(U26:W26)</f>
        <v/>
      </c>
      <c r="U26" s="153" t="n">
        <v>0</v>
      </c>
      <c r="V26" s="153" t="n">
        <v>150</v>
      </c>
      <c r="W26" s="153">
        <f>SUM(X26:AS26)</f>
        <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f>H26</f>
        <v/>
      </c>
      <c r="AZ26" s="153">
        <f>BB26/(1-BA26)</f>
        <v/>
      </c>
      <c r="BA26" s="85" t="n">
        <v>0.15</v>
      </c>
      <c r="BB26" s="153">
        <f>K26*0.96</f>
        <v/>
      </c>
      <c r="BC26" s="10" t="inlineStr">
        <is>
          <t>暂无</t>
        </is>
      </c>
      <c r="BD26" s="10" t="inlineStr">
        <is>
          <t>待定</t>
        </is>
      </c>
      <c r="BE26" s="10" t="n"/>
      <c r="BF26" s="153">
        <f>H26</f>
        <v/>
      </c>
      <c r="BG26" s="85">
        <f>BH26/BF26</f>
        <v/>
      </c>
      <c r="BH26" s="152">
        <f>I26</f>
        <v/>
      </c>
      <c r="BI26" s="85">
        <f>1-12%</f>
        <v/>
      </c>
      <c r="BJ26" s="85">
        <f>BK26/(BF26-BF26*(1-BI26))</f>
        <v/>
      </c>
      <c r="BK26" s="152">
        <f>BM26/(1-BL26)</f>
        <v/>
      </c>
      <c r="BL26" s="85" t="n">
        <v>0.01</v>
      </c>
      <c r="BM26" s="152">
        <f>J26</f>
        <v/>
      </c>
      <c r="BN26" s="152">
        <f>IF(BK26&gt;=1500,BK26-150,IF(BK26&gt;=800,BK26-80,IF(BK26&gt;=500,BK26-50,IF(BK26&gt;=200,BK26-20,BK26))))</f>
        <v/>
      </c>
      <c r="BO26" s="85">
        <f>1-12%</f>
        <v/>
      </c>
      <c r="BP26" s="85">
        <f>BQ26/(BF26-BF26*(1-BO26))</f>
        <v/>
      </c>
      <c r="BQ26" s="152">
        <f>BS26/(1-BR26)</f>
        <v/>
      </c>
      <c r="BR26" s="85" t="n">
        <v>0</v>
      </c>
      <c r="BS26" s="152">
        <f>K26</f>
        <v/>
      </c>
      <c r="BT26" s="152">
        <f>IF(BQ26&gt;=1500,BQ26-150,IF(BQ26&gt;=800,BQ26-80,IF(BQ26&gt;=500,BQ26-50,IF(BQ26&gt;=200,BQ26-20,BQ26))))</f>
        <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f>Q27/0.4</f>
        <v/>
      </c>
      <c r="H27" s="149">
        <f>G27*0.75</f>
        <v/>
      </c>
      <c r="I27" s="149">
        <f>Q27 / (0.855 - 0.02 - 0.006)</f>
        <v/>
      </c>
      <c r="J27" s="149">
        <f>Q27 / (0.87 - 0.02 - 0.006)</f>
        <v/>
      </c>
      <c r="K27" s="149">
        <f>Q27 / (0.9 - 0.02 - 0.006)</f>
        <v/>
      </c>
      <c r="L27" s="149">
        <f>K27-N27</f>
        <v/>
      </c>
      <c r="M27" s="79">
        <f>L27/K27</f>
        <v/>
      </c>
      <c r="N27" s="150">
        <f>O27+P27+Q27</f>
        <v/>
      </c>
      <c r="O27" s="150">
        <f>K27*0.006</f>
        <v/>
      </c>
      <c r="P27" s="150">
        <f>K27*0.02</f>
        <v/>
      </c>
      <c r="Q27" s="150">
        <f>SUM(R27:T27)</f>
        <v/>
      </c>
      <c r="R27" s="150">
        <f>IF(F27="大型",700,IF(F27="中型",300,IF(F27="小型",80,0)))</f>
        <v/>
      </c>
      <c r="S27" s="150">
        <f>IF(F27="大型",150,IF(F27="中型",100,IF(F27="小型",0,0)))</f>
        <v/>
      </c>
      <c r="T27" s="151">
        <f>SUM(U27:W27)</f>
        <v/>
      </c>
      <c r="U27" s="150" t="n">
        <v>0</v>
      </c>
      <c r="V27" s="150" t="n">
        <v>140</v>
      </c>
      <c r="W27" s="150">
        <f>SUM(X27:AS27)</f>
        <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f>H27</f>
        <v/>
      </c>
      <c r="AZ27" s="150">
        <f>BB27/(1-BA27)</f>
        <v/>
      </c>
      <c r="BA27" s="82" t="n">
        <v>0.15</v>
      </c>
      <c r="BB27" s="150">
        <f>K27*0.96</f>
        <v/>
      </c>
      <c r="BC27" s="7" t="inlineStr">
        <is>
          <t>暂无</t>
        </is>
      </c>
      <c r="BD27" s="7" t="inlineStr">
        <is>
          <t>待定</t>
        </is>
      </c>
      <c r="BE27" s="7" t="n"/>
      <c r="BF27" s="150">
        <f>H27</f>
        <v/>
      </c>
      <c r="BG27" s="82">
        <f>BH27/BF27</f>
        <v/>
      </c>
      <c r="BH27" s="149">
        <f>I27</f>
        <v/>
      </c>
      <c r="BI27" s="82">
        <f>1-12%</f>
        <v/>
      </c>
      <c r="BJ27" s="82">
        <f>BK27/(BF27-BF27*(1-BI27))</f>
        <v/>
      </c>
      <c r="BK27" s="149">
        <f>BM27/(1-BL27)</f>
        <v/>
      </c>
      <c r="BL27" s="82" t="n">
        <v>0.01</v>
      </c>
      <c r="BM27" s="149">
        <f>J27</f>
        <v/>
      </c>
      <c r="BN27" s="149">
        <f>IF(BK27&gt;=1500,BK27-150,IF(BK27&gt;=800,BK27-80,IF(BK27&gt;=500,BK27-50,IF(BK27&gt;=200,BK27-20,BK27))))</f>
        <v/>
      </c>
      <c r="BO27" s="82">
        <f>1-12%</f>
        <v/>
      </c>
      <c r="BP27" s="82">
        <f>BQ27/(BF27-BF27*(1-BO27))</f>
        <v/>
      </c>
      <c r="BQ27" s="149">
        <f>BS27/(1-BR27)</f>
        <v/>
      </c>
      <c r="BR27" s="82" t="n">
        <v>0</v>
      </c>
      <c r="BS27" s="149">
        <f>K27</f>
        <v/>
      </c>
      <c r="BT27" s="149">
        <f>IF(BQ27&gt;=1500,BQ27-150,IF(BQ27&gt;=800,BQ27-80,IF(BQ27&gt;=500,BQ27-50,IF(BQ27&gt;=200,BQ27-20,BQ27))))</f>
        <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f>Q28/0.4</f>
        <v/>
      </c>
      <c r="H28" s="152">
        <f>G28*0.75</f>
        <v/>
      </c>
      <c r="I28" s="152">
        <f>Q28 / (0.855 - 0.02 - 0.006)</f>
        <v/>
      </c>
      <c r="J28" s="152">
        <f>Q28 / (0.87 - 0.02 - 0.006)</f>
        <v/>
      </c>
      <c r="K28" s="152">
        <f>Q28 / (0.9 - 0.02 - 0.006)</f>
        <v/>
      </c>
      <c r="L28" s="152">
        <f>K28-N28</f>
        <v/>
      </c>
      <c r="M28" s="79">
        <f>L28/K28</f>
        <v/>
      </c>
      <c r="N28" s="153">
        <f>O28+P28+Q28</f>
        <v/>
      </c>
      <c r="O28" s="153">
        <f>K28*0.006</f>
        <v/>
      </c>
      <c r="P28" s="153">
        <f>K28*0.02</f>
        <v/>
      </c>
      <c r="Q28" s="153">
        <f>SUM(R28:T28)</f>
        <v/>
      </c>
      <c r="R28" s="153">
        <f>IF(F28="大型",700,IF(F28="中型",300,IF(F28="小型",80,0)))</f>
        <v/>
      </c>
      <c r="S28" s="153">
        <f>IF(F28="大型",150,IF(F28="中型",100,IF(F28="小型",0,0)))</f>
        <v/>
      </c>
      <c r="T28" s="151">
        <f>SUM(U28:W28)</f>
        <v/>
      </c>
      <c r="U28" s="153" t="n">
        <v>0</v>
      </c>
      <c r="V28" s="153" t="n">
        <v>140</v>
      </c>
      <c r="W28" s="153">
        <f>SUM(X28:AS28)</f>
        <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f>H28</f>
        <v/>
      </c>
      <c r="AZ28" s="153">
        <f>BB28/(1-BA28)</f>
        <v/>
      </c>
      <c r="BA28" s="85" t="n">
        <v>0.15</v>
      </c>
      <c r="BB28" s="153">
        <f>K28*0.96</f>
        <v/>
      </c>
      <c r="BC28" s="10" t="inlineStr">
        <is>
          <t>暂无</t>
        </is>
      </c>
      <c r="BD28" s="10" t="inlineStr">
        <is>
          <t>待定</t>
        </is>
      </c>
      <c r="BE28" s="10" t="n"/>
      <c r="BF28" s="153">
        <f>H28</f>
        <v/>
      </c>
      <c r="BG28" s="85">
        <f>BH28/BF28</f>
        <v/>
      </c>
      <c r="BH28" s="152">
        <f>I28</f>
        <v/>
      </c>
      <c r="BI28" s="85">
        <f>1-12%</f>
        <v/>
      </c>
      <c r="BJ28" s="85">
        <f>BK28/(BF28-BF28*(1-BI28))</f>
        <v/>
      </c>
      <c r="BK28" s="152">
        <f>BM28/(1-BL28)</f>
        <v/>
      </c>
      <c r="BL28" s="85" t="n">
        <v>0.01</v>
      </c>
      <c r="BM28" s="152">
        <f>J28</f>
        <v/>
      </c>
      <c r="BN28" s="152">
        <f>IF(BK28&gt;=1500,BK28-150,IF(BK28&gt;=800,BK28-80,IF(BK28&gt;=500,BK28-50,IF(BK28&gt;=200,BK28-20,BK28))))</f>
        <v/>
      </c>
      <c r="BO28" s="85">
        <f>1-12%</f>
        <v/>
      </c>
      <c r="BP28" s="85">
        <f>BQ28/(BF28-BF28*(1-BO28))</f>
        <v/>
      </c>
      <c r="BQ28" s="152">
        <f>BS28/(1-BR28)</f>
        <v/>
      </c>
      <c r="BR28" s="85" t="n">
        <v>0</v>
      </c>
      <c r="BS28" s="152">
        <f>K28</f>
        <v/>
      </c>
      <c r="BT28" s="152">
        <f>IF(BQ28&gt;=1500,BQ28-150,IF(BQ28&gt;=800,BQ28-80,IF(BQ28&gt;=500,BQ28-50,IF(BQ28&gt;=200,BQ28-20,BQ28))))</f>
        <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f>Q29/0.4</f>
        <v/>
      </c>
      <c r="H29" s="149">
        <f>G29*0.75</f>
        <v/>
      </c>
      <c r="I29" s="149">
        <f>Q29 / (0.855 - 0.02 - 0.006)</f>
        <v/>
      </c>
      <c r="J29" s="149">
        <f>Q29 / (0.87 - 0.02 - 0.006)</f>
        <v/>
      </c>
      <c r="K29" s="149">
        <f>Q29 / (0.9 - 0.02 - 0.006)</f>
        <v/>
      </c>
      <c r="L29" s="149">
        <f>K29-N29</f>
        <v/>
      </c>
      <c r="M29" s="79">
        <f>L29/K29</f>
        <v/>
      </c>
      <c r="N29" s="150">
        <f>O29+P29+Q29</f>
        <v/>
      </c>
      <c r="O29" s="150">
        <f>K29*0.006</f>
        <v/>
      </c>
      <c r="P29" s="150">
        <f>K29*0.02</f>
        <v/>
      </c>
      <c r="Q29" s="150">
        <f>SUM(R29:T29)</f>
        <v/>
      </c>
      <c r="R29" s="150">
        <f>IF(F29="大型",700,IF(F29="中型",300,IF(F29="小型",80,0)))</f>
        <v/>
      </c>
      <c r="S29" s="150">
        <f>IF(F29="大型",150,IF(F29="中型",100,IF(F29="小型",0,0)))</f>
        <v/>
      </c>
      <c r="T29" s="151">
        <f>SUM(U29:W29)</f>
        <v/>
      </c>
      <c r="U29" s="150" t="n">
        <v>0</v>
      </c>
      <c r="V29" s="150" t="n">
        <v>150</v>
      </c>
      <c r="W29" s="150">
        <f>SUM(X29:AS29)</f>
        <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f>H29</f>
        <v/>
      </c>
      <c r="AZ29" s="150">
        <f>BB29/(1-BA29)</f>
        <v/>
      </c>
      <c r="BA29" s="82" t="n">
        <v>0.15</v>
      </c>
      <c r="BB29" s="150">
        <f>K29*0.96</f>
        <v/>
      </c>
      <c r="BC29" s="7" t="inlineStr">
        <is>
          <t>暂无</t>
        </is>
      </c>
      <c r="BD29" s="7" t="inlineStr">
        <is>
          <t>待定</t>
        </is>
      </c>
      <c r="BE29" s="7" t="n"/>
      <c r="BF29" s="150">
        <f>H29</f>
        <v/>
      </c>
      <c r="BG29" s="82">
        <f>BH29/BF29</f>
        <v/>
      </c>
      <c r="BH29" s="149">
        <f>I29</f>
        <v/>
      </c>
      <c r="BI29" s="82">
        <f>1-12%</f>
        <v/>
      </c>
      <c r="BJ29" s="82">
        <f>BK29/(BF29-BF29*(1-BI29))</f>
        <v/>
      </c>
      <c r="BK29" s="149">
        <f>BM29/(1-BL29)</f>
        <v/>
      </c>
      <c r="BL29" s="82" t="n">
        <v>0.01</v>
      </c>
      <c r="BM29" s="149">
        <f>J29</f>
        <v/>
      </c>
      <c r="BN29" s="149">
        <f>IF(BK29&gt;=1500,BK29-150,IF(BK29&gt;=800,BK29-80,IF(BK29&gt;=500,BK29-50,IF(BK29&gt;=200,BK29-20,BK29))))</f>
        <v/>
      </c>
      <c r="BO29" s="82">
        <f>1-12%</f>
        <v/>
      </c>
      <c r="BP29" s="82">
        <f>BQ29/(BF29-BF29*(1-BO29))</f>
        <v/>
      </c>
      <c r="BQ29" s="149">
        <f>BS29/(1-BR29)</f>
        <v/>
      </c>
      <c r="BR29" s="82" t="n">
        <v>0</v>
      </c>
      <c r="BS29" s="149">
        <f>K29</f>
        <v/>
      </c>
      <c r="BT29" s="149">
        <f>IF(BQ29&gt;=1500,BQ29-150,IF(BQ29&gt;=800,BQ29-80,IF(BQ29&gt;=500,BQ29-50,IF(BQ29&gt;=200,BQ29-20,BQ29))))</f>
        <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f>Q30/0.4</f>
        <v/>
      </c>
      <c r="H30" s="152">
        <f>G30*0.75</f>
        <v/>
      </c>
      <c r="I30" s="152">
        <f>Q30 / (0.855 - 0.02 - 0.006)</f>
        <v/>
      </c>
      <c r="J30" s="152">
        <f>Q30 / (0.87 - 0.02 - 0.006)</f>
        <v/>
      </c>
      <c r="K30" s="152">
        <f>Q30 / (0.9 - 0.02 - 0.006)</f>
        <v/>
      </c>
      <c r="L30" s="152">
        <f>K30-N30</f>
        <v/>
      </c>
      <c r="M30" s="79">
        <f>L30/K30</f>
        <v/>
      </c>
      <c r="N30" s="153">
        <f>O30+P30+Q30</f>
        <v/>
      </c>
      <c r="O30" s="153">
        <f>K30*0.006</f>
        <v/>
      </c>
      <c r="P30" s="153">
        <f>K30*0.02</f>
        <v/>
      </c>
      <c r="Q30" s="153">
        <f>SUM(R30:T30)</f>
        <v/>
      </c>
      <c r="R30" s="153">
        <f>IF(F30="大型",700,IF(F30="中型",300,IF(F30="小型",80,0)))</f>
        <v/>
      </c>
      <c r="S30" s="153">
        <f>IF(F30="大型",150,IF(F30="中型",100,IF(F30="小型",0,0)))</f>
        <v/>
      </c>
      <c r="T30" s="151">
        <f>SUM(U30:W30)</f>
        <v/>
      </c>
      <c r="U30" s="153" t="n">
        <v>0</v>
      </c>
      <c r="V30" s="153" t="n">
        <v>150</v>
      </c>
      <c r="W30" s="153">
        <f>SUM(X30:AS30)</f>
        <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f>H30</f>
        <v/>
      </c>
      <c r="AZ30" s="153">
        <f>BB30/(1-BA30)</f>
        <v/>
      </c>
      <c r="BA30" s="85" t="n">
        <v>0.15</v>
      </c>
      <c r="BB30" s="153">
        <f>K30*0.96</f>
        <v/>
      </c>
      <c r="BC30" s="10" t="inlineStr">
        <is>
          <t>暂无</t>
        </is>
      </c>
      <c r="BD30" s="10" t="inlineStr">
        <is>
          <t>待定</t>
        </is>
      </c>
      <c r="BE30" s="10" t="n"/>
      <c r="BF30" s="153">
        <f>H30</f>
        <v/>
      </c>
      <c r="BG30" s="85">
        <f>BH30/BF30</f>
        <v/>
      </c>
      <c r="BH30" s="152">
        <f>I30</f>
        <v/>
      </c>
      <c r="BI30" s="85">
        <f>1-12%</f>
        <v/>
      </c>
      <c r="BJ30" s="85">
        <f>BK30/(BF30-BF30*(1-BI30))</f>
        <v/>
      </c>
      <c r="BK30" s="152">
        <f>BM30/(1-BL30)</f>
        <v/>
      </c>
      <c r="BL30" s="85" t="n">
        <v>0.01</v>
      </c>
      <c r="BM30" s="152">
        <f>J30</f>
        <v/>
      </c>
      <c r="BN30" s="152">
        <f>IF(BK30&gt;=1500,BK30-150,IF(BK30&gt;=800,BK30-80,IF(BK30&gt;=500,BK30-50,IF(BK30&gt;=200,BK30-20,BK30))))</f>
        <v/>
      </c>
      <c r="BO30" s="85">
        <f>1-12%</f>
        <v/>
      </c>
      <c r="BP30" s="85">
        <f>BQ30/(BF30-BF30*(1-BO30))</f>
        <v/>
      </c>
      <c r="BQ30" s="152">
        <f>BS30/(1-BR30)</f>
        <v/>
      </c>
      <c r="BR30" s="85" t="n">
        <v>0</v>
      </c>
      <c r="BS30" s="152">
        <f>K30</f>
        <v/>
      </c>
      <c r="BT30" s="152">
        <f>IF(BQ30&gt;=1500,BQ30-150,IF(BQ30&gt;=800,BQ30-80,IF(BQ30&gt;=500,BQ30-50,IF(BQ30&gt;=200,BQ30-20,BQ30))))</f>
        <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f>Q31/0.4</f>
        <v/>
      </c>
      <c r="H31" s="149">
        <f>G31*0.75</f>
        <v/>
      </c>
      <c r="I31" s="149">
        <f>Q31 / (0.855 - 0.02 - 0.006)</f>
        <v/>
      </c>
      <c r="J31" s="149">
        <f>Q31 / (0.87 - 0.02 - 0.006)</f>
        <v/>
      </c>
      <c r="K31" s="149">
        <f>Q31 / (0.9 - 0.02 - 0.006)</f>
        <v/>
      </c>
      <c r="L31" s="149">
        <f>K31-N31</f>
        <v/>
      </c>
      <c r="M31" s="79">
        <f>L31/K31</f>
        <v/>
      </c>
      <c r="N31" s="150">
        <f>O31+P31+Q31</f>
        <v/>
      </c>
      <c r="O31" s="150">
        <f>K31*0.006</f>
        <v/>
      </c>
      <c r="P31" s="150">
        <f>K31*0.02</f>
        <v/>
      </c>
      <c r="Q31" s="150">
        <f>SUM(R31:T31)</f>
        <v/>
      </c>
      <c r="R31" s="150">
        <f>IF(F31="大型",700,IF(F31="中型",300,IF(F31="小型",80,0)))</f>
        <v/>
      </c>
      <c r="S31" s="150">
        <f>IF(F31="大型",150,IF(F31="中型",100,IF(F31="小型",0,0)))</f>
        <v/>
      </c>
      <c r="T31" s="151">
        <f>SUM(U31:W31)</f>
        <v/>
      </c>
      <c r="U31" s="150" t="n">
        <v>1610</v>
      </c>
      <c r="V31" s="150" t="n">
        <v>140</v>
      </c>
      <c r="W31" s="150">
        <f>SUM(X31:AS31)</f>
        <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f>H31</f>
        <v/>
      </c>
      <c r="AZ31" s="150">
        <f>BB31/(1-BA31)</f>
        <v/>
      </c>
      <c r="BA31" s="82" t="n">
        <v>0.15</v>
      </c>
      <c r="BB31" s="150">
        <f>K31*0.96</f>
        <v/>
      </c>
      <c r="BC31" s="7" t="inlineStr">
        <is>
          <t>1038064128030</t>
        </is>
      </c>
      <c r="BD31" s="7" t="inlineStr">
        <is>
          <t>待定</t>
        </is>
      </c>
      <c r="BE31" s="7" t="n"/>
      <c r="BF31" s="150">
        <f>H31</f>
        <v/>
      </c>
      <c r="BG31" s="82">
        <f>BH31/BF31</f>
        <v/>
      </c>
      <c r="BH31" s="149">
        <f>I31</f>
        <v/>
      </c>
      <c r="BI31" s="82">
        <f>1-12%</f>
        <v/>
      </c>
      <c r="BJ31" s="82">
        <f>BK31/(BF31-BF31*(1-BI31))</f>
        <v/>
      </c>
      <c r="BK31" s="149">
        <f>BM31/(1-BL31)</f>
        <v/>
      </c>
      <c r="BL31" s="82" t="n">
        <v>0.01</v>
      </c>
      <c r="BM31" s="149">
        <f>J31</f>
        <v/>
      </c>
      <c r="BN31" s="149">
        <f>IF(BK31&gt;=1500,BK31-150,IF(BK31&gt;=800,BK31-80,IF(BK31&gt;=500,BK31-50,IF(BK31&gt;=200,BK31-20,BK31))))</f>
        <v/>
      </c>
      <c r="BO31" s="82">
        <f>1-12%</f>
        <v/>
      </c>
      <c r="BP31" s="82">
        <f>BQ31/(BF31-BF31*(1-BO31))</f>
        <v/>
      </c>
      <c r="BQ31" s="149">
        <f>BS31/(1-BR31)</f>
        <v/>
      </c>
      <c r="BR31" s="82" t="n">
        <v>0</v>
      </c>
      <c r="BS31" s="149">
        <f>K31</f>
        <v/>
      </c>
      <c r="BT31" s="149">
        <f>IF(BQ31&gt;=1500,BQ31-150,IF(BQ31&gt;=800,BQ31-80,IF(BQ31&gt;=500,BQ31-50,IF(BQ31&gt;=200,BQ31-20,BQ31))))</f>
        <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f>Q32/0.4</f>
        <v/>
      </c>
      <c r="H32" s="152">
        <f>G32*0.75</f>
        <v/>
      </c>
      <c r="I32" s="152">
        <f>Q32 / (0.855 - 0.02 - 0.006)</f>
        <v/>
      </c>
      <c r="J32" s="152">
        <f>Q32 / (0.87 - 0.02 - 0.006)</f>
        <v/>
      </c>
      <c r="K32" s="152">
        <f>Q32 / (0.9 - 0.02 - 0.006)</f>
        <v/>
      </c>
      <c r="L32" s="152">
        <f>K32-N32</f>
        <v/>
      </c>
      <c r="M32" s="79">
        <f>L32/K32</f>
        <v/>
      </c>
      <c r="N32" s="153">
        <f>O32+P32+Q32</f>
        <v/>
      </c>
      <c r="O32" s="153">
        <f>K32*0.006</f>
        <v/>
      </c>
      <c r="P32" s="153">
        <f>K32*0.02</f>
        <v/>
      </c>
      <c r="Q32" s="153">
        <f>SUM(R32:T32)</f>
        <v/>
      </c>
      <c r="R32" s="153">
        <f>IF(F32="大型",700,IF(F32="中型",300,IF(F32="小型",80,0)))</f>
        <v/>
      </c>
      <c r="S32" s="153">
        <f>IF(F32="大型",150,IF(F32="中型",100,IF(F32="小型",0,0)))</f>
        <v/>
      </c>
      <c r="T32" s="151">
        <f>SUM(U32:W32)</f>
        <v/>
      </c>
      <c r="U32" s="153" t="n">
        <v>1640</v>
      </c>
      <c r="V32" s="153" t="n">
        <v>140</v>
      </c>
      <c r="W32" s="153">
        <f>SUM(X32:AS32)</f>
        <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f>H32</f>
        <v/>
      </c>
      <c r="AZ32" s="153">
        <f>BB32/(1-BA32)</f>
        <v/>
      </c>
      <c r="BA32" s="85" t="n">
        <v>0.15</v>
      </c>
      <c r="BB32" s="153">
        <f>K32*0.96</f>
        <v/>
      </c>
      <c r="BC32" s="10" t="inlineStr">
        <is>
          <t>1038064128030</t>
        </is>
      </c>
      <c r="BD32" s="10" t="inlineStr">
        <is>
          <t>待定</t>
        </is>
      </c>
      <c r="BE32" s="10" t="n"/>
      <c r="BF32" s="153">
        <f>H32</f>
        <v/>
      </c>
      <c r="BG32" s="85">
        <f>BH32/BF32</f>
        <v/>
      </c>
      <c r="BH32" s="152">
        <f>I32</f>
        <v/>
      </c>
      <c r="BI32" s="85">
        <f>1-12%</f>
        <v/>
      </c>
      <c r="BJ32" s="85">
        <f>BK32/(BF32-BF32*(1-BI32))</f>
        <v/>
      </c>
      <c r="BK32" s="152">
        <f>BM32/(1-BL32)</f>
        <v/>
      </c>
      <c r="BL32" s="85" t="n">
        <v>0.01</v>
      </c>
      <c r="BM32" s="152">
        <f>J32</f>
        <v/>
      </c>
      <c r="BN32" s="152">
        <f>IF(BK32&gt;=1500,BK32-150,IF(BK32&gt;=800,BK32-80,IF(BK32&gt;=500,BK32-50,IF(BK32&gt;=200,BK32-20,BK32))))</f>
        <v/>
      </c>
      <c r="BO32" s="85">
        <f>1-12%</f>
        <v/>
      </c>
      <c r="BP32" s="85">
        <f>BQ32/(BF32-BF32*(1-BO32))</f>
        <v/>
      </c>
      <c r="BQ32" s="152">
        <f>BS32/(1-BR32)</f>
        <v/>
      </c>
      <c r="BR32" s="85" t="n">
        <v>0</v>
      </c>
      <c r="BS32" s="152">
        <f>K32</f>
        <v/>
      </c>
      <c r="BT32" s="152">
        <f>IF(BQ32&gt;=1500,BQ32-150,IF(BQ32&gt;=800,BQ32-80,IF(BQ32&gt;=500,BQ32-50,IF(BQ32&gt;=200,BQ32-20,BQ32))))</f>
        <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f>Q33/0.4</f>
        <v/>
      </c>
      <c r="H33" s="149">
        <f>G33*0.75</f>
        <v/>
      </c>
      <c r="I33" s="149">
        <f>Q33 / (0.855 - 0.02 - 0.006)</f>
        <v/>
      </c>
      <c r="J33" s="149">
        <f>Q33 / (0.87 - 0.02 - 0.006)</f>
        <v/>
      </c>
      <c r="K33" s="149">
        <f>Q33 / (0.9 - 0.02 - 0.006)</f>
        <v/>
      </c>
      <c r="L33" s="149">
        <f>K33-N33</f>
        <v/>
      </c>
      <c r="M33" s="79">
        <f>L33/K33</f>
        <v/>
      </c>
      <c r="N33" s="150">
        <f>O33+P33+Q33</f>
        <v/>
      </c>
      <c r="O33" s="150">
        <f>K33*0.006</f>
        <v/>
      </c>
      <c r="P33" s="150">
        <f>K33*0.02</f>
        <v/>
      </c>
      <c r="Q33" s="150">
        <f>SUM(R33:T33)</f>
        <v/>
      </c>
      <c r="R33" s="150">
        <f>IF(F33="大型",700,IF(F33="中型",300,IF(F33="小型",80,0)))</f>
        <v/>
      </c>
      <c r="S33" s="150">
        <f>IF(F33="大型",150,IF(F33="中型",100,IF(F33="小型",0,0)))</f>
        <v/>
      </c>
      <c r="T33" s="151">
        <f>SUM(U33:W33)</f>
        <v/>
      </c>
      <c r="U33" s="150" t="n">
        <v>1670</v>
      </c>
      <c r="V33" s="150" t="n">
        <v>150</v>
      </c>
      <c r="W33" s="150">
        <f>SUM(X33:AS33)</f>
        <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f>H33</f>
        <v/>
      </c>
      <c r="AZ33" s="150">
        <f>BB33/(1-BA33)</f>
        <v/>
      </c>
      <c r="BA33" s="82" t="n">
        <v>0.15</v>
      </c>
      <c r="BB33" s="150">
        <f>K33*0.96</f>
        <v/>
      </c>
      <c r="BC33" s="7" t="inlineStr">
        <is>
          <t>1038064128030</t>
        </is>
      </c>
      <c r="BD33" s="7" t="inlineStr">
        <is>
          <t>待定</t>
        </is>
      </c>
      <c r="BE33" s="7" t="n"/>
      <c r="BF33" s="150">
        <f>H33</f>
        <v/>
      </c>
      <c r="BG33" s="82">
        <f>BH33/BF33</f>
        <v/>
      </c>
      <c r="BH33" s="149">
        <f>I33</f>
        <v/>
      </c>
      <c r="BI33" s="82">
        <f>1-12%</f>
        <v/>
      </c>
      <c r="BJ33" s="82">
        <f>BK33/(BF33-BF33*(1-BI33))</f>
        <v/>
      </c>
      <c r="BK33" s="149">
        <f>BM33/(1-BL33)</f>
        <v/>
      </c>
      <c r="BL33" s="82" t="n">
        <v>0.01</v>
      </c>
      <c r="BM33" s="149">
        <f>J33</f>
        <v/>
      </c>
      <c r="BN33" s="149">
        <f>IF(BK33&gt;=1500,BK33-150,IF(BK33&gt;=800,BK33-80,IF(BK33&gt;=500,BK33-50,IF(BK33&gt;=200,BK33-20,BK33))))</f>
        <v/>
      </c>
      <c r="BO33" s="82">
        <f>1-12%</f>
        <v/>
      </c>
      <c r="BP33" s="82">
        <f>BQ33/(BF33-BF33*(1-BO33))</f>
        <v/>
      </c>
      <c r="BQ33" s="149">
        <f>BS33/(1-BR33)</f>
        <v/>
      </c>
      <c r="BR33" s="82" t="n">
        <v>0</v>
      </c>
      <c r="BS33" s="149">
        <f>K33</f>
        <v/>
      </c>
      <c r="BT33" s="149">
        <f>IF(BQ33&gt;=1500,BQ33-150,IF(BQ33&gt;=800,BQ33-80,IF(BQ33&gt;=500,BQ33-50,IF(BQ33&gt;=200,BQ33-20,BQ33))))</f>
        <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f>Q34/0.4</f>
        <v/>
      </c>
      <c r="H34" s="152">
        <f>G34*0.75</f>
        <v/>
      </c>
      <c r="I34" s="152">
        <f>Q34 / (0.855 - 0.02 - 0.006)</f>
        <v/>
      </c>
      <c r="J34" s="152">
        <f>Q34 / (0.87 - 0.02 - 0.006)</f>
        <v/>
      </c>
      <c r="K34" s="152">
        <f>Q34 / (0.9 - 0.02 - 0.006)</f>
        <v/>
      </c>
      <c r="L34" s="152">
        <f>K34-N34</f>
        <v/>
      </c>
      <c r="M34" s="79">
        <f>L34/K34</f>
        <v/>
      </c>
      <c r="N34" s="153">
        <f>O34+P34+Q34</f>
        <v/>
      </c>
      <c r="O34" s="153">
        <f>K34*0.006</f>
        <v/>
      </c>
      <c r="P34" s="153">
        <f>K34*0.02</f>
        <v/>
      </c>
      <c r="Q34" s="153">
        <f>SUM(R34:T34)</f>
        <v/>
      </c>
      <c r="R34" s="153">
        <f>IF(F34="大型",700,IF(F34="中型",300,IF(F34="小型",80,0)))</f>
        <v/>
      </c>
      <c r="S34" s="153">
        <f>IF(F34="大型",150,IF(F34="中型",100,IF(F34="小型",0,0)))</f>
        <v/>
      </c>
      <c r="T34" s="151">
        <f>SUM(U34:W34)</f>
        <v/>
      </c>
      <c r="U34" s="153" t="n">
        <v>1750</v>
      </c>
      <c r="V34" s="153" t="n">
        <v>150</v>
      </c>
      <c r="W34" s="153">
        <f>SUM(X34:AS34)</f>
        <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f>H34</f>
        <v/>
      </c>
      <c r="AZ34" s="153">
        <f>BB34/(1-BA34)</f>
        <v/>
      </c>
      <c r="BA34" s="85" t="n">
        <v>0.15</v>
      </c>
      <c r="BB34" s="153">
        <f>K34*0.96</f>
        <v/>
      </c>
      <c r="BC34" s="10" t="inlineStr">
        <is>
          <t>1038064128030</t>
        </is>
      </c>
      <c r="BD34" s="10" t="inlineStr">
        <is>
          <t>待定</t>
        </is>
      </c>
      <c r="BE34" s="10" t="n"/>
      <c r="BF34" s="153">
        <f>H34</f>
        <v/>
      </c>
      <c r="BG34" s="85">
        <f>BH34/BF34</f>
        <v/>
      </c>
      <c r="BH34" s="152">
        <f>I34</f>
        <v/>
      </c>
      <c r="BI34" s="85">
        <f>1-12%</f>
        <v/>
      </c>
      <c r="BJ34" s="85">
        <f>BK34/(BF34-BF34*(1-BI34))</f>
        <v/>
      </c>
      <c r="BK34" s="152">
        <f>BM34/(1-BL34)</f>
        <v/>
      </c>
      <c r="BL34" s="85" t="n">
        <v>0.01</v>
      </c>
      <c r="BM34" s="152">
        <f>J34</f>
        <v/>
      </c>
      <c r="BN34" s="152">
        <f>IF(BK34&gt;=1500,BK34-150,IF(BK34&gt;=800,BK34-80,IF(BK34&gt;=500,BK34-50,IF(BK34&gt;=200,BK34-20,BK34))))</f>
        <v/>
      </c>
      <c r="BO34" s="85">
        <f>1-12%</f>
        <v/>
      </c>
      <c r="BP34" s="85">
        <f>BQ34/(BF34-BF34*(1-BO34))</f>
        <v/>
      </c>
      <c r="BQ34" s="152">
        <f>BS34/(1-BR34)</f>
        <v/>
      </c>
      <c r="BR34" s="85" t="n">
        <v>0</v>
      </c>
      <c r="BS34" s="152">
        <f>K34</f>
        <v/>
      </c>
      <c r="BT34" s="152">
        <f>IF(BQ34&gt;=1500,BQ34-150,IF(BQ34&gt;=800,BQ34-80,IF(BQ34&gt;=500,BQ34-50,IF(BQ34&gt;=200,BQ34-20,BQ34))))</f>
        <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f>Q35/0.4</f>
        <v/>
      </c>
      <c r="H35" s="149">
        <f>G35*0.75</f>
        <v/>
      </c>
      <c r="I35" s="149">
        <f>Q35 / (0.855 - 0.02 - 0.006)</f>
        <v/>
      </c>
      <c r="J35" s="149">
        <f>Q35 / (0.87 - 0.02 - 0.006)</f>
        <v/>
      </c>
      <c r="K35" s="149">
        <f>Q35 / (0.9 - 0.02 - 0.006)</f>
        <v/>
      </c>
      <c r="L35" s="149">
        <f>K35-N35</f>
        <v/>
      </c>
      <c r="M35" s="79">
        <f>L35/K35</f>
        <v/>
      </c>
      <c r="N35" s="150">
        <f>O35+P35+Q35</f>
        <v/>
      </c>
      <c r="O35" s="150">
        <f>K35*0.006</f>
        <v/>
      </c>
      <c r="P35" s="150">
        <f>K35*0.02</f>
        <v/>
      </c>
      <c r="Q35" s="150">
        <f>SUM(R35:T35)</f>
        <v/>
      </c>
      <c r="R35" s="150">
        <f>IF(F35="大型",700,IF(F35="中型",300,IF(F35="小型",80,0)))</f>
        <v/>
      </c>
      <c r="S35" s="150">
        <f>IF(F35="大型",150,IF(F35="中型",100,IF(F35="小型",0,0)))</f>
        <v/>
      </c>
      <c r="T35" s="151">
        <f>SUM(U35:W35)</f>
        <v/>
      </c>
      <c r="U35" s="150" t="n">
        <v>1640</v>
      </c>
      <c r="V35" s="150" t="n">
        <v>140</v>
      </c>
      <c r="W35" s="150">
        <f>SUM(X35:AS35)</f>
        <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f>H35</f>
        <v/>
      </c>
      <c r="AZ35" s="150">
        <f>BB35/(1-BA35)</f>
        <v/>
      </c>
      <c r="BA35" s="82" t="n">
        <v>0.15</v>
      </c>
      <c r="BB35" s="150">
        <f>K35*0.96</f>
        <v/>
      </c>
      <c r="BC35" s="7" t="inlineStr">
        <is>
          <t>1038064128030</t>
        </is>
      </c>
      <c r="BD35" s="7" t="inlineStr">
        <is>
          <t>待定</t>
        </is>
      </c>
      <c r="BE35" s="7" t="n"/>
      <c r="BF35" s="150">
        <f>H35</f>
        <v/>
      </c>
      <c r="BG35" s="82">
        <f>BH35/BF35</f>
        <v/>
      </c>
      <c r="BH35" s="149">
        <f>I35</f>
        <v/>
      </c>
      <c r="BI35" s="82">
        <f>1-12%</f>
        <v/>
      </c>
      <c r="BJ35" s="82">
        <f>BK35/(BF35-BF35*(1-BI35))</f>
        <v/>
      </c>
      <c r="BK35" s="149">
        <f>BM35/(1-BL35)</f>
        <v/>
      </c>
      <c r="BL35" s="82" t="n">
        <v>0.01</v>
      </c>
      <c r="BM35" s="149">
        <f>J35</f>
        <v/>
      </c>
      <c r="BN35" s="149">
        <f>IF(BK35&gt;=1500,BK35-150,IF(BK35&gt;=800,BK35-80,IF(BK35&gt;=500,BK35-50,IF(BK35&gt;=200,BK35-20,BK35))))</f>
        <v/>
      </c>
      <c r="BO35" s="82">
        <f>1-12%</f>
        <v/>
      </c>
      <c r="BP35" s="82">
        <f>BQ35/(BF35-BF35*(1-BO35))</f>
        <v/>
      </c>
      <c r="BQ35" s="149">
        <f>BS35/(1-BR35)</f>
        <v/>
      </c>
      <c r="BR35" s="82" t="n">
        <v>0</v>
      </c>
      <c r="BS35" s="149">
        <f>K35</f>
        <v/>
      </c>
      <c r="BT35" s="149">
        <f>IF(BQ35&gt;=1500,BQ35-150,IF(BQ35&gt;=800,BQ35-80,IF(BQ35&gt;=500,BQ35-50,IF(BQ35&gt;=200,BQ35-20,BQ35))))</f>
        <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f>Q36/0.4</f>
        <v/>
      </c>
      <c r="H36" s="152">
        <f>G36*0.75</f>
        <v/>
      </c>
      <c r="I36" s="152">
        <f>Q36 / (0.855 - 0.02 - 0.006)</f>
        <v/>
      </c>
      <c r="J36" s="152">
        <f>Q36 / (0.87 - 0.02 - 0.006)</f>
        <v/>
      </c>
      <c r="K36" s="152">
        <f>Q36 / (0.9 - 0.02 - 0.006)</f>
        <v/>
      </c>
      <c r="L36" s="152">
        <f>K36-N36</f>
        <v/>
      </c>
      <c r="M36" s="79">
        <f>L36/K36</f>
        <v/>
      </c>
      <c r="N36" s="153">
        <f>O36+P36+Q36</f>
        <v/>
      </c>
      <c r="O36" s="153">
        <f>K36*0.006</f>
        <v/>
      </c>
      <c r="P36" s="153">
        <f>K36*0.02</f>
        <v/>
      </c>
      <c r="Q36" s="153">
        <f>SUM(R36:T36)</f>
        <v/>
      </c>
      <c r="R36" s="153">
        <f>IF(F36="大型",700,IF(F36="中型",300,IF(F36="小型",80,0)))</f>
        <v/>
      </c>
      <c r="S36" s="153">
        <f>IF(F36="大型",150,IF(F36="中型",100,IF(F36="小型",0,0)))</f>
        <v/>
      </c>
      <c r="T36" s="151">
        <f>SUM(U36:W36)</f>
        <v/>
      </c>
      <c r="U36" s="153" t="n">
        <v>1690</v>
      </c>
      <c r="V36" s="153" t="n">
        <v>140</v>
      </c>
      <c r="W36" s="153">
        <f>SUM(X36:AS36)</f>
        <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f>H36</f>
        <v/>
      </c>
      <c r="AZ36" s="153">
        <f>BB36/(1-BA36)</f>
        <v/>
      </c>
      <c r="BA36" s="85" t="n">
        <v>0.15</v>
      </c>
      <c r="BB36" s="153">
        <f>K36*0.96</f>
        <v/>
      </c>
      <c r="BC36" s="10" t="inlineStr">
        <is>
          <t>1038064128030</t>
        </is>
      </c>
      <c r="BD36" s="10" t="inlineStr">
        <is>
          <t>待定</t>
        </is>
      </c>
      <c r="BE36" s="10" t="n"/>
      <c r="BF36" s="153">
        <f>H36</f>
        <v/>
      </c>
      <c r="BG36" s="85">
        <f>BH36/BF36</f>
        <v/>
      </c>
      <c r="BH36" s="152">
        <f>I36</f>
        <v/>
      </c>
      <c r="BI36" s="85">
        <f>1-12%</f>
        <v/>
      </c>
      <c r="BJ36" s="85">
        <f>BK36/(BF36-BF36*(1-BI36))</f>
        <v/>
      </c>
      <c r="BK36" s="152">
        <f>BM36/(1-BL36)</f>
        <v/>
      </c>
      <c r="BL36" s="85" t="n">
        <v>0.01</v>
      </c>
      <c r="BM36" s="152">
        <f>J36</f>
        <v/>
      </c>
      <c r="BN36" s="152">
        <f>IF(BK36&gt;=1500,BK36-150,IF(BK36&gt;=800,BK36-80,IF(BK36&gt;=500,BK36-50,IF(BK36&gt;=200,BK36-20,BK36))))</f>
        <v/>
      </c>
      <c r="BO36" s="85">
        <f>1-12%</f>
        <v/>
      </c>
      <c r="BP36" s="85">
        <f>BQ36/(BF36-BF36*(1-BO36))</f>
        <v/>
      </c>
      <c r="BQ36" s="152">
        <f>BS36/(1-BR36)</f>
        <v/>
      </c>
      <c r="BR36" s="85" t="n">
        <v>0</v>
      </c>
      <c r="BS36" s="152">
        <f>K36</f>
        <v/>
      </c>
      <c r="BT36" s="152">
        <f>IF(BQ36&gt;=1500,BQ36-150,IF(BQ36&gt;=800,BQ36-80,IF(BQ36&gt;=500,BQ36-50,IF(BQ36&gt;=200,BQ36-20,BQ36))))</f>
        <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f>Q37/0.4</f>
        <v/>
      </c>
      <c r="H37" s="149">
        <f>G37*0.75</f>
        <v/>
      </c>
      <c r="I37" s="149">
        <f>Q37 / (0.855 - 0.02 - 0.006)</f>
        <v/>
      </c>
      <c r="J37" s="149">
        <f>Q37 / (0.87 - 0.02 - 0.006)</f>
        <v/>
      </c>
      <c r="K37" s="149">
        <f>Q37 / (0.9 - 0.02 - 0.006)</f>
        <v/>
      </c>
      <c r="L37" s="149">
        <f>K37-N37</f>
        <v/>
      </c>
      <c r="M37" s="79">
        <f>L37/K37</f>
        <v/>
      </c>
      <c r="N37" s="150">
        <f>O37+P37+Q37</f>
        <v/>
      </c>
      <c r="O37" s="150">
        <f>K37*0.006</f>
        <v/>
      </c>
      <c r="P37" s="150">
        <f>K37*0.02</f>
        <v/>
      </c>
      <c r="Q37" s="150">
        <f>SUM(R37:T37)</f>
        <v/>
      </c>
      <c r="R37" s="150">
        <f>IF(F37="大型",700,IF(F37="中型",300,IF(F37="小型",80,0)))</f>
        <v/>
      </c>
      <c r="S37" s="150">
        <f>IF(F37="大型",150,IF(F37="中型",100,IF(F37="小型",0,0)))</f>
        <v/>
      </c>
      <c r="T37" s="151">
        <f>SUM(U37:W37)</f>
        <v/>
      </c>
      <c r="U37" s="150" t="n">
        <v>1720</v>
      </c>
      <c r="V37" s="150" t="n">
        <v>150</v>
      </c>
      <c r="W37" s="150">
        <f>SUM(X37:AS37)</f>
        <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f>H37</f>
        <v/>
      </c>
      <c r="AZ37" s="150">
        <f>BB37/(1-BA37)</f>
        <v/>
      </c>
      <c r="BA37" s="82" t="n">
        <v>0.15</v>
      </c>
      <c r="BB37" s="150">
        <f>K37*0.96</f>
        <v/>
      </c>
      <c r="BC37" s="7" t="inlineStr">
        <is>
          <t>1038064128030</t>
        </is>
      </c>
      <c r="BD37" s="7" t="inlineStr">
        <is>
          <t>待定</t>
        </is>
      </c>
      <c r="BE37" s="7" t="n"/>
      <c r="BF37" s="150">
        <f>H37</f>
        <v/>
      </c>
      <c r="BG37" s="82">
        <f>BH37/BF37</f>
        <v/>
      </c>
      <c r="BH37" s="149">
        <f>I37</f>
        <v/>
      </c>
      <c r="BI37" s="82">
        <f>1-12%</f>
        <v/>
      </c>
      <c r="BJ37" s="82">
        <f>BK37/(BF37-BF37*(1-BI37))</f>
        <v/>
      </c>
      <c r="BK37" s="149">
        <f>BM37/(1-BL37)</f>
        <v/>
      </c>
      <c r="BL37" s="82" t="n">
        <v>0.01</v>
      </c>
      <c r="BM37" s="149">
        <f>J37</f>
        <v/>
      </c>
      <c r="BN37" s="149">
        <f>IF(BK37&gt;=1500,BK37-150,IF(BK37&gt;=800,BK37-80,IF(BK37&gt;=500,BK37-50,IF(BK37&gt;=200,BK37-20,BK37))))</f>
        <v/>
      </c>
      <c r="BO37" s="82">
        <f>1-12%</f>
        <v/>
      </c>
      <c r="BP37" s="82">
        <f>BQ37/(BF37-BF37*(1-BO37))</f>
        <v/>
      </c>
      <c r="BQ37" s="149">
        <f>BS37/(1-BR37)</f>
        <v/>
      </c>
      <c r="BR37" s="82" t="n">
        <v>0</v>
      </c>
      <c r="BS37" s="149">
        <f>K37</f>
        <v/>
      </c>
      <c r="BT37" s="149">
        <f>IF(BQ37&gt;=1500,BQ37-150,IF(BQ37&gt;=800,BQ37-80,IF(BQ37&gt;=500,BQ37-50,IF(BQ37&gt;=200,BQ37-20,BQ37))))</f>
        <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f>Q38/0.4</f>
        <v/>
      </c>
      <c r="H38" s="152">
        <f>G38*0.75</f>
        <v/>
      </c>
      <c r="I38" s="152">
        <f>Q38 / (0.855 - 0.02 - 0.006)</f>
        <v/>
      </c>
      <c r="J38" s="152">
        <f>Q38 / (0.87 - 0.02 - 0.006)</f>
        <v/>
      </c>
      <c r="K38" s="152">
        <f>Q38 / (0.9 - 0.02 - 0.006)</f>
        <v/>
      </c>
      <c r="L38" s="152">
        <f>K38-N38</f>
        <v/>
      </c>
      <c r="M38" s="79">
        <f>L38/K38</f>
        <v/>
      </c>
      <c r="N38" s="153">
        <f>O38+P38+Q38</f>
        <v/>
      </c>
      <c r="O38" s="153">
        <f>K38*0.006</f>
        <v/>
      </c>
      <c r="P38" s="153">
        <f>K38*0.02</f>
        <v/>
      </c>
      <c r="Q38" s="153">
        <f>SUM(R38:T38)</f>
        <v/>
      </c>
      <c r="R38" s="153">
        <f>IF(F38="大型",700,IF(F38="中型",300,IF(F38="小型",80,0)))</f>
        <v/>
      </c>
      <c r="S38" s="153">
        <f>IF(F38="大型",150,IF(F38="中型",100,IF(F38="小型",0,0)))</f>
        <v/>
      </c>
      <c r="T38" s="151">
        <f>SUM(U38:W38)</f>
        <v/>
      </c>
      <c r="U38" s="153" t="n">
        <v>1800</v>
      </c>
      <c r="V38" s="153" t="n">
        <v>150</v>
      </c>
      <c r="W38" s="153">
        <f>SUM(X38:AS38)</f>
        <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f>H38</f>
        <v/>
      </c>
      <c r="AZ38" s="153">
        <f>BB38/(1-BA38)</f>
        <v/>
      </c>
      <c r="BA38" s="85" t="n">
        <v>0.15</v>
      </c>
      <c r="BB38" s="153">
        <f>K38*0.96</f>
        <v/>
      </c>
      <c r="BC38" s="10" t="inlineStr">
        <is>
          <t>1038064128030</t>
        </is>
      </c>
      <c r="BD38" s="10" t="inlineStr">
        <is>
          <t>待定</t>
        </is>
      </c>
      <c r="BE38" s="10" t="n"/>
      <c r="BF38" s="153">
        <f>H38</f>
        <v/>
      </c>
      <c r="BG38" s="85">
        <f>BH38/BF38</f>
        <v/>
      </c>
      <c r="BH38" s="152">
        <f>I38</f>
        <v/>
      </c>
      <c r="BI38" s="85">
        <f>1-12%</f>
        <v/>
      </c>
      <c r="BJ38" s="85">
        <f>BK38/(BF38-BF38*(1-BI38))</f>
        <v/>
      </c>
      <c r="BK38" s="152">
        <f>BM38/(1-BL38)</f>
        <v/>
      </c>
      <c r="BL38" s="85" t="n">
        <v>0.01</v>
      </c>
      <c r="BM38" s="152">
        <f>J38</f>
        <v/>
      </c>
      <c r="BN38" s="152">
        <f>IF(BK38&gt;=1500,BK38-150,IF(BK38&gt;=800,BK38-80,IF(BK38&gt;=500,BK38-50,IF(BK38&gt;=200,BK38-20,BK38))))</f>
        <v/>
      </c>
      <c r="BO38" s="85">
        <f>1-12%</f>
        <v/>
      </c>
      <c r="BP38" s="85">
        <f>BQ38/(BF38-BF38*(1-BO38))</f>
        <v/>
      </c>
      <c r="BQ38" s="152">
        <f>BS38/(1-BR38)</f>
        <v/>
      </c>
      <c r="BR38" s="85" t="n">
        <v>0</v>
      </c>
      <c r="BS38" s="152">
        <f>K38</f>
        <v/>
      </c>
      <c r="BT38" s="152">
        <f>IF(BQ38&gt;=1500,BQ38-150,IF(BQ38&gt;=800,BQ38-80,IF(BQ38&gt;=500,BQ38-50,IF(BQ38&gt;=200,BQ38-20,BQ38))))</f>
        <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f>Q39/0.4</f>
        <v/>
      </c>
      <c r="H39" s="149">
        <f>G39*0.75</f>
        <v/>
      </c>
      <c r="I39" s="149">
        <f>Q39 / (0.855 - 0.02 - 0.006)</f>
        <v/>
      </c>
      <c r="J39" s="149">
        <f>Q39 / (0.87 - 0.02 - 0.006)</f>
        <v/>
      </c>
      <c r="K39" s="149">
        <f>Q39 / (0.9 - 0.02 - 0.006)</f>
        <v/>
      </c>
      <c r="L39" s="149">
        <f>K39-N39</f>
        <v/>
      </c>
      <c r="M39" s="79">
        <f>L39/K39</f>
        <v/>
      </c>
      <c r="N39" s="150">
        <f>O39+P39+Q39</f>
        <v/>
      </c>
      <c r="O39" s="150">
        <f>K39*0.006</f>
        <v/>
      </c>
      <c r="P39" s="150">
        <f>K39*0.02</f>
        <v/>
      </c>
      <c r="Q39" s="150">
        <f>SUM(R39:T39)</f>
        <v/>
      </c>
      <c r="R39" s="150">
        <f>IF(F39="大型",700,IF(F39="中型",300,IF(F39="小型",80,0)))</f>
        <v/>
      </c>
      <c r="S39" s="150">
        <f>IF(F39="大型",150,IF(F39="中型",100,IF(F39="小型",0,0)))</f>
        <v/>
      </c>
      <c r="T39" s="151">
        <f>SUM(U39:W39)</f>
        <v/>
      </c>
      <c r="U39" s="150" t="n">
        <v>1610</v>
      </c>
      <c r="V39" s="150" t="n">
        <v>140</v>
      </c>
      <c r="W39" s="150">
        <f>SUM(X39:AS39)</f>
        <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f>H39</f>
        <v/>
      </c>
      <c r="AZ39" s="150">
        <f>BB39/(1-BA39)</f>
        <v/>
      </c>
      <c r="BA39" s="82" t="n">
        <v>0.15</v>
      </c>
      <c r="BB39" s="150">
        <f>K39*0.96</f>
        <v/>
      </c>
      <c r="BC39" s="7" t="inlineStr">
        <is>
          <t>1038064128030</t>
        </is>
      </c>
      <c r="BD39" s="7" t="inlineStr">
        <is>
          <t>待定</t>
        </is>
      </c>
      <c r="BE39" s="7" t="n"/>
      <c r="BF39" s="150">
        <f>H39</f>
        <v/>
      </c>
      <c r="BG39" s="82">
        <f>BH39/BF39</f>
        <v/>
      </c>
      <c r="BH39" s="149">
        <f>I39</f>
        <v/>
      </c>
      <c r="BI39" s="82">
        <f>1-12%</f>
        <v/>
      </c>
      <c r="BJ39" s="82">
        <f>BK39/(BF39-BF39*(1-BI39))</f>
        <v/>
      </c>
      <c r="BK39" s="149">
        <f>BM39/(1-BL39)</f>
        <v/>
      </c>
      <c r="BL39" s="82" t="n">
        <v>0.01</v>
      </c>
      <c r="BM39" s="149">
        <f>J39</f>
        <v/>
      </c>
      <c r="BN39" s="149">
        <f>IF(BK39&gt;=1500,BK39-150,IF(BK39&gt;=800,BK39-80,IF(BK39&gt;=500,BK39-50,IF(BK39&gt;=200,BK39-20,BK39))))</f>
        <v/>
      </c>
      <c r="BO39" s="82">
        <f>1-12%</f>
        <v/>
      </c>
      <c r="BP39" s="82">
        <f>BQ39/(BF39-BF39*(1-BO39))</f>
        <v/>
      </c>
      <c r="BQ39" s="149">
        <f>BS39/(1-BR39)</f>
        <v/>
      </c>
      <c r="BR39" s="82" t="n">
        <v>0</v>
      </c>
      <c r="BS39" s="149">
        <f>K39</f>
        <v/>
      </c>
      <c r="BT39" s="149">
        <f>IF(BQ39&gt;=1500,BQ39-150,IF(BQ39&gt;=800,BQ39-80,IF(BQ39&gt;=500,BQ39-50,IF(BQ39&gt;=200,BQ39-20,BQ39))))</f>
        <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f>Q40/0.4</f>
        <v/>
      </c>
      <c r="H40" s="152">
        <f>G40*0.75</f>
        <v/>
      </c>
      <c r="I40" s="152">
        <f>Q40 / (0.855 - 0.02 - 0.006)</f>
        <v/>
      </c>
      <c r="J40" s="152">
        <f>Q40 / (0.87 - 0.02 - 0.006)</f>
        <v/>
      </c>
      <c r="K40" s="152">
        <f>Q40 / (0.9 - 0.02 - 0.006)</f>
        <v/>
      </c>
      <c r="L40" s="152">
        <f>K40-N40</f>
        <v/>
      </c>
      <c r="M40" s="79">
        <f>L40/K40</f>
        <v/>
      </c>
      <c r="N40" s="153">
        <f>O40+P40+Q40</f>
        <v/>
      </c>
      <c r="O40" s="153">
        <f>K40*0.006</f>
        <v/>
      </c>
      <c r="P40" s="153">
        <f>K40*0.02</f>
        <v/>
      </c>
      <c r="Q40" s="153">
        <f>SUM(R40:T40)</f>
        <v/>
      </c>
      <c r="R40" s="153">
        <f>IF(F40="大型",700,IF(F40="中型",300,IF(F40="小型",80,0)))</f>
        <v/>
      </c>
      <c r="S40" s="153">
        <f>IF(F40="大型",150,IF(F40="中型",100,IF(F40="小型",0,0)))</f>
        <v/>
      </c>
      <c r="T40" s="151">
        <f>SUM(U40:W40)</f>
        <v/>
      </c>
      <c r="U40" s="153" t="n">
        <v>1640</v>
      </c>
      <c r="V40" s="153" t="n">
        <v>140</v>
      </c>
      <c r="W40" s="153">
        <f>SUM(X40:AS40)</f>
        <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f>H40</f>
        <v/>
      </c>
      <c r="AZ40" s="153">
        <f>BB40/(1-BA40)</f>
        <v/>
      </c>
      <c r="BA40" s="85" t="n">
        <v>0.15</v>
      </c>
      <c r="BB40" s="153">
        <f>K40*0.96</f>
        <v/>
      </c>
      <c r="BC40" s="10" t="inlineStr">
        <is>
          <t>1038064128030</t>
        </is>
      </c>
      <c r="BD40" s="10" t="inlineStr">
        <is>
          <t>待定</t>
        </is>
      </c>
      <c r="BE40" s="10" t="n"/>
      <c r="BF40" s="153">
        <f>H40</f>
        <v/>
      </c>
      <c r="BG40" s="85">
        <f>BH40/BF40</f>
        <v/>
      </c>
      <c r="BH40" s="152">
        <f>I40</f>
        <v/>
      </c>
      <c r="BI40" s="85">
        <f>1-12%</f>
        <v/>
      </c>
      <c r="BJ40" s="85">
        <f>BK40/(BF40-BF40*(1-BI40))</f>
        <v/>
      </c>
      <c r="BK40" s="152">
        <f>BM40/(1-BL40)</f>
        <v/>
      </c>
      <c r="BL40" s="85" t="n">
        <v>0.01</v>
      </c>
      <c r="BM40" s="152">
        <f>J40</f>
        <v/>
      </c>
      <c r="BN40" s="152">
        <f>IF(BK40&gt;=1500,BK40-150,IF(BK40&gt;=800,BK40-80,IF(BK40&gt;=500,BK40-50,IF(BK40&gt;=200,BK40-20,BK40))))</f>
        <v/>
      </c>
      <c r="BO40" s="85">
        <f>1-12%</f>
        <v/>
      </c>
      <c r="BP40" s="85">
        <f>BQ40/(BF40-BF40*(1-BO40))</f>
        <v/>
      </c>
      <c r="BQ40" s="152">
        <f>BS40/(1-BR40)</f>
        <v/>
      </c>
      <c r="BR40" s="85" t="n">
        <v>0</v>
      </c>
      <c r="BS40" s="152">
        <f>K40</f>
        <v/>
      </c>
      <c r="BT40" s="152">
        <f>IF(BQ40&gt;=1500,BQ40-150,IF(BQ40&gt;=800,BQ40-80,IF(BQ40&gt;=500,BQ40-50,IF(BQ40&gt;=200,BQ40-20,BQ40))))</f>
        <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f>Q41/0.4</f>
        <v/>
      </c>
      <c r="H41" s="149">
        <f>G41*0.75</f>
        <v/>
      </c>
      <c r="I41" s="149">
        <f>Q41 / (0.855 - 0.02 - 0.006)</f>
        <v/>
      </c>
      <c r="J41" s="149">
        <f>Q41 / (0.87 - 0.02 - 0.006)</f>
        <v/>
      </c>
      <c r="K41" s="149">
        <f>Q41 / (0.9 - 0.02 - 0.006)</f>
        <v/>
      </c>
      <c r="L41" s="149">
        <f>K41-N41</f>
        <v/>
      </c>
      <c r="M41" s="79">
        <f>L41/K41</f>
        <v/>
      </c>
      <c r="N41" s="150">
        <f>O41+P41+Q41</f>
        <v/>
      </c>
      <c r="O41" s="150">
        <f>K41*0.006</f>
        <v/>
      </c>
      <c r="P41" s="150">
        <f>K41*0.02</f>
        <v/>
      </c>
      <c r="Q41" s="150">
        <f>SUM(R41:T41)</f>
        <v/>
      </c>
      <c r="R41" s="150">
        <f>IF(F41="大型",700,IF(F41="中型",300,IF(F41="小型",80,0)))</f>
        <v/>
      </c>
      <c r="S41" s="150">
        <f>IF(F41="大型",150,IF(F41="中型",100,IF(F41="小型",0,0)))</f>
        <v/>
      </c>
      <c r="T41" s="151">
        <f>SUM(U41:W41)</f>
        <v/>
      </c>
      <c r="U41" s="150" t="n">
        <v>1670</v>
      </c>
      <c r="V41" s="150" t="n">
        <v>150</v>
      </c>
      <c r="W41" s="150">
        <f>SUM(X41:AS41)</f>
        <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f>H41</f>
        <v/>
      </c>
      <c r="AZ41" s="150">
        <f>BB41/(1-BA41)</f>
        <v/>
      </c>
      <c r="BA41" s="82" t="n">
        <v>0.15</v>
      </c>
      <c r="BB41" s="150">
        <f>K41*0.96</f>
        <v/>
      </c>
      <c r="BC41" s="7" t="inlineStr">
        <is>
          <t>1038064128030</t>
        </is>
      </c>
      <c r="BD41" s="7" t="inlineStr">
        <is>
          <t>待定</t>
        </is>
      </c>
      <c r="BE41" s="7" t="n"/>
      <c r="BF41" s="150">
        <f>H41</f>
        <v/>
      </c>
      <c r="BG41" s="82">
        <f>BH41/BF41</f>
        <v/>
      </c>
      <c r="BH41" s="149">
        <f>I41</f>
        <v/>
      </c>
      <c r="BI41" s="82">
        <f>1-12%</f>
        <v/>
      </c>
      <c r="BJ41" s="82">
        <f>BK41/(BF41-BF41*(1-BI41))</f>
        <v/>
      </c>
      <c r="BK41" s="149">
        <f>BM41/(1-BL41)</f>
        <v/>
      </c>
      <c r="BL41" s="82" t="n">
        <v>0.01</v>
      </c>
      <c r="BM41" s="149">
        <f>J41</f>
        <v/>
      </c>
      <c r="BN41" s="149">
        <f>IF(BK41&gt;=1500,BK41-150,IF(BK41&gt;=800,BK41-80,IF(BK41&gt;=500,BK41-50,IF(BK41&gt;=200,BK41-20,BK41))))</f>
        <v/>
      </c>
      <c r="BO41" s="82">
        <f>1-12%</f>
        <v/>
      </c>
      <c r="BP41" s="82">
        <f>BQ41/(BF41-BF41*(1-BO41))</f>
        <v/>
      </c>
      <c r="BQ41" s="149">
        <f>BS41/(1-BR41)</f>
        <v/>
      </c>
      <c r="BR41" s="82" t="n">
        <v>0</v>
      </c>
      <c r="BS41" s="149">
        <f>K41</f>
        <v/>
      </c>
      <c r="BT41" s="149">
        <f>IF(BQ41&gt;=1500,BQ41-150,IF(BQ41&gt;=800,BQ41-80,IF(BQ41&gt;=500,BQ41-50,IF(BQ41&gt;=200,BQ41-20,BQ41))))</f>
        <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f>Q42/0.4</f>
        <v/>
      </c>
      <c r="H42" s="152">
        <f>G42*0.75</f>
        <v/>
      </c>
      <c r="I42" s="152">
        <f>Q42 / (0.855 - 0.02 - 0.006)</f>
        <v/>
      </c>
      <c r="J42" s="152">
        <f>Q42 / (0.87 - 0.02 - 0.006)</f>
        <v/>
      </c>
      <c r="K42" s="152">
        <f>Q42 / (0.9 - 0.02 - 0.006)</f>
        <v/>
      </c>
      <c r="L42" s="152">
        <f>K42-N42</f>
        <v/>
      </c>
      <c r="M42" s="79">
        <f>L42/K42</f>
        <v/>
      </c>
      <c r="N42" s="153">
        <f>O42+P42+Q42</f>
        <v/>
      </c>
      <c r="O42" s="153">
        <f>K42*0.006</f>
        <v/>
      </c>
      <c r="P42" s="153">
        <f>K42*0.02</f>
        <v/>
      </c>
      <c r="Q42" s="153">
        <f>SUM(R42:T42)</f>
        <v/>
      </c>
      <c r="R42" s="153">
        <f>IF(F42="大型",700,IF(F42="中型",300,IF(F42="小型",80,0)))</f>
        <v/>
      </c>
      <c r="S42" s="153">
        <f>IF(F42="大型",150,IF(F42="中型",100,IF(F42="小型",0,0)))</f>
        <v/>
      </c>
      <c r="T42" s="151">
        <f>SUM(U42:W42)</f>
        <v/>
      </c>
      <c r="U42" s="153" t="n">
        <v>1750</v>
      </c>
      <c r="V42" s="153" t="n">
        <v>150</v>
      </c>
      <c r="W42" s="153">
        <f>SUM(X42:AS42)</f>
        <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f>H42</f>
        <v/>
      </c>
      <c r="AZ42" s="153">
        <f>BB42/(1-BA42)</f>
        <v/>
      </c>
      <c r="BA42" s="85" t="n">
        <v>0.15</v>
      </c>
      <c r="BB42" s="153">
        <f>K42*0.96</f>
        <v/>
      </c>
      <c r="BC42" s="10" t="inlineStr">
        <is>
          <t>1038064128030</t>
        </is>
      </c>
      <c r="BD42" s="10" t="inlineStr">
        <is>
          <t>待定</t>
        </is>
      </c>
      <c r="BE42" s="10" t="n"/>
      <c r="BF42" s="153">
        <f>H42</f>
        <v/>
      </c>
      <c r="BG42" s="85">
        <f>BH42/BF42</f>
        <v/>
      </c>
      <c r="BH42" s="152">
        <f>I42</f>
        <v/>
      </c>
      <c r="BI42" s="85">
        <f>1-12%</f>
        <v/>
      </c>
      <c r="BJ42" s="85">
        <f>BK42/(BF42-BF42*(1-BI42))</f>
        <v/>
      </c>
      <c r="BK42" s="152">
        <f>BM42/(1-BL42)</f>
        <v/>
      </c>
      <c r="BL42" s="85" t="n">
        <v>0.01</v>
      </c>
      <c r="BM42" s="152">
        <f>J42</f>
        <v/>
      </c>
      <c r="BN42" s="152">
        <f>IF(BK42&gt;=1500,BK42-150,IF(BK42&gt;=800,BK42-80,IF(BK42&gt;=500,BK42-50,IF(BK42&gt;=200,BK42-20,BK42))))</f>
        <v/>
      </c>
      <c r="BO42" s="85">
        <f>1-12%</f>
        <v/>
      </c>
      <c r="BP42" s="85">
        <f>BQ42/(BF42-BF42*(1-BO42))</f>
        <v/>
      </c>
      <c r="BQ42" s="152">
        <f>BS42/(1-BR42)</f>
        <v/>
      </c>
      <c r="BR42" s="85" t="n">
        <v>0</v>
      </c>
      <c r="BS42" s="152">
        <f>K42</f>
        <v/>
      </c>
      <c r="BT42" s="152">
        <f>IF(BQ42&gt;=1500,BQ42-150,IF(BQ42&gt;=800,BQ42-80,IF(BQ42&gt;=500,BQ42-50,IF(BQ42&gt;=200,BQ42-20,BQ42))))</f>
        <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f>Q43/0.4</f>
        <v/>
      </c>
      <c r="H43" s="149">
        <f>G43*0.75</f>
        <v/>
      </c>
      <c r="I43" s="149">
        <f>Q43 / (0.855 - 0.02 - 0.006)</f>
        <v/>
      </c>
      <c r="J43" s="149">
        <f>Q43 / (0.87 - 0.02 - 0.006)</f>
        <v/>
      </c>
      <c r="K43" s="149">
        <f>Q43 / (0.9 - 0.02 - 0.006)</f>
        <v/>
      </c>
      <c r="L43" s="149">
        <f>K43-N43</f>
        <v/>
      </c>
      <c r="M43" s="79">
        <f>L43/K43</f>
        <v/>
      </c>
      <c r="N43" s="150">
        <f>O43+P43+Q43</f>
        <v/>
      </c>
      <c r="O43" s="150">
        <f>K43*0.006</f>
        <v/>
      </c>
      <c r="P43" s="150">
        <f>K43*0.02</f>
        <v/>
      </c>
      <c r="Q43" s="150">
        <f>SUM(R43:T43)</f>
        <v/>
      </c>
      <c r="R43" s="150">
        <f>IF(F43="大型",700,IF(F43="中型",300,IF(F43="小型",80,0)))</f>
        <v/>
      </c>
      <c r="S43" s="150">
        <f>IF(F43="大型",150,IF(F43="中型",100,IF(F43="小型",0,0)))</f>
        <v/>
      </c>
      <c r="T43" s="151">
        <f>SUM(U43:W43)</f>
        <v/>
      </c>
      <c r="U43" s="150" t="n">
        <v>1660</v>
      </c>
      <c r="V43" s="150" t="n">
        <v>140</v>
      </c>
      <c r="W43" s="150">
        <f>SUM(X43:AS43)</f>
        <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f>H43</f>
        <v/>
      </c>
      <c r="AZ43" s="150">
        <f>BB43/(1-BA43)</f>
        <v/>
      </c>
      <c r="BA43" s="82" t="n">
        <v>0.15</v>
      </c>
      <c r="BB43" s="150">
        <f>K43*0.96</f>
        <v/>
      </c>
      <c r="BC43" s="7" t="inlineStr">
        <is>
          <t>1036273574687</t>
        </is>
      </c>
      <c r="BD43" s="7" t="inlineStr">
        <is>
          <t>待定</t>
        </is>
      </c>
      <c r="BE43" s="7" t="n"/>
      <c r="BF43" s="150">
        <f>H43</f>
        <v/>
      </c>
      <c r="BG43" s="82">
        <f>BH43/BF43</f>
        <v/>
      </c>
      <c r="BH43" s="149">
        <f>I43</f>
        <v/>
      </c>
      <c r="BI43" s="82">
        <f>1-12%</f>
        <v/>
      </c>
      <c r="BJ43" s="82">
        <f>BK43/(BF43-BF43*(1-BI43))</f>
        <v/>
      </c>
      <c r="BK43" s="149">
        <f>BM43/(1-BL43)</f>
        <v/>
      </c>
      <c r="BL43" s="82" t="n">
        <v>0.01</v>
      </c>
      <c r="BM43" s="149">
        <f>J43</f>
        <v/>
      </c>
      <c r="BN43" s="149">
        <f>IF(BK43&gt;=1500,BK43-150,IF(BK43&gt;=800,BK43-80,IF(BK43&gt;=500,BK43-50,IF(BK43&gt;=200,BK43-20,BK43))))</f>
        <v/>
      </c>
      <c r="BO43" s="82">
        <f>1-12%</f>
        <v/>
      </c>
      <c r="BP43" s="82">
        <f>BQ43/(BF43-BF43*(1-BO43))</f>
        <v/>
      </c>
      <c r="BQ43" s="149">
        <f>BS43/(1-BR43)</f>
        <v/>
      </c>
      <c r="BR43" s="82" t="n">
        <v>0</v>
      </c>
      <c r="BS43" s="149">
        <f>K43</f>
        <v/>
      </c>
      <c r="BT43" s="149">
        <f>IF(BQ43&gt;=1500,BQ43-150,IF(BQ43&gt;=800,BQ43-80,IF(BQ43&gt;=500,BQ43-50,IF(BQ43&gt;=200,BQ43-20,BQ43))))</f>
        <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f>Q44/0.4</f>
        <v/>
      </c>
      <c r="H44" s="152">
        <f>G44*0.75</f>
        <v/>
      </c>
      <c r="I44" s="152">
        <f>Q44 / (0.855 - 0.02 - 0.006)</f>
        <v/>
      </c>
      <c r="J44" s="152">
        <f>Q44 / (0.87 - 0.02 - 0.006)</f>
        <v/>
      </c>
      <c r="K44" s="152">
        <f>Q44 / (0.9 - 0.02 - 0.006)</f>
        <v/>
      </c>
      <c r="L44" s="152">
        <f>K44-N44</f>
        <v/>
      </c>
      <c r="M44" s="79">
        <f>L44/K44</f>
        <v/>
      </c>
      <c r="N44" s="153">
        <f>O44+P44+Q44</f>
        <v/>
      </c>
      <c r="O44" s="153">
        <f>K44*0.006</f>
        <v/>
      </c>
      <c r="P44" s="153">
        <f>K44*0.02</f>
        <v/>
      </c>
      <c r="Q44" s="153">
        <f>SUM(R44:T44)</f>
        <v/>
      </c>
      <c r="R44" s="153">
        <f>IF(F44="大型",700,IF(F44="中型",300,IF(F44="小型",80,0)))</f>
        <v/>
      </c>
      <c r="S44" s="153">
        <f>IF(F44="大型",150,IF(F44="中型",100,IF(F44="小型",0,0)))</f>
        <v/>
      </c>
      <c r="T44" s="151">
        <f>SUM(U44:W44)</f>
        <v/>
      </c>
      <c r="U44" s="153" t="n">
        <v>1690</v>
      </c>
      <c r="V44" s="153" t="n">
        <v>140</v>
      </c>
      <c r="W44" s="153">
        <f>SUM(X44:AS44)</f>
        <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f>H44</f>
        <v/>
      </c>
      <c r="AZ44" s="153">
        <f>BB44/(1-BA44)</f>
        <v/>
      </c>
      <c r="BA44" s="85" t="n">
        <v>0.15</v>
      </c>
      <c r="BB44" s="153">
        <f>K44*0.96</f>
        <v/>
      </c>
      <c r="BC44" s="10" t="inlineStr">
        <is>
          <t>1036273574687</t>
        </is>
      </c>
      <c r="BD44" s="10" t="inlineStr">
        <is>
          <t>待定</t>
        </is>
      </c>
      <c r="BE44" s="10" t="n"/>
      <c r="BF44" s="153">
        <f>H44</f>
        <v/>
      </c>
      <c r="BG44" s="85">
        <f>BH44/BF44</f>
        <v/>
      </c>
      <c r="BH44" s="152">
        <f>I44</f>
        <v/>
      </c>
      <c r="BI44" s="85">
        <f>1-12%</f>
        <v/>
      </c>
      <c r="BJ44" s="85">
        <f>BK44/(BF44-BF44*(1-BI44))</f>
        <v/>
      </c>
      <c r="BK44" s="152">
        <f>BM44/(1-BL44)</f>
        <v/>
      </c>
      <c r="BL44" s="85" t="n">
        <v>0.01</v>
      </c>
      <c r="BM44" s="152">
        <f>J44</f>
        <v/>
      </c>
      <c r="BN44" s="152">
        <f>IF(BK44&gt;=1500,BK44-150,IF(BK44&gt;=800,BK44-80,IF(BK44&gt;=500,BK44-50,IF(BK44&gt;=200,BK44-20,BK44))))</f>
        <v/>
      </c>
      <c r="BO44" s="85">
        <f>1-12%</f>
        <v/>
      </c>
      <c r="BP44" s="85">
        <f>BQ44/(BF44-BF44*(1-BO44))</f>
        <v/>
      </c>
      <c r="BQ44" s="152">
        <f>BS44/(1-BR44)</f>
        <v/>
      </c>
      <c r="BR44" s="85" t="n">
        <v>0</v>
      </c>
      <c r="BS44" s="152">
        <f>K44</f>
        <v/>
      </c>
      <c r="BT44" s="152">
        <f>IF(BQ44&gt;=1500,BQ44-150,IF(BQ44&gt;=800,BQ44-80,IF(BQ44&gt;=500,BQ44-50,IF(BQ44&gt;=200,BQ44-20,BQ44))))</f>
        <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f>Q45/0.4</f>
        <v/>
      </c>
      <c r="H45" s="149">
        <f>G45*0.75</f>
        <v/>
      </c>
      <c r="I45" s="149">
        <f>Q45 / (0.855 - 0.02 - 0.006)</f>
        <v/>
      </c>
      <c r="J45" s="149">
        <f>Q45 / (0.87 - 0.02 - 0.006)</f>
        <v/>
      </c>
      <c r="K45" s="149">
        <f>Q45 / (0.9 - 0.02 - 0.006)</f>
        <v/>
      </c>
      <c r="L45" s="149">
        <f>K45-N45</f>
        <v/>
      </c>
      <c r="M45" s="79">
        <f>L45/K45</f>
        <v/>
      </c>
      <c r="N45" s="150">
        <f>O45+P45+Q45</f>
        <v/>
      </c>
      <c r="O45" s="150">
        <f>K45*0.006</f>
        <v/>
      </c>
      <c r="P45" s="150">
        <f>K45*0.02</f>
        <v/>
      </c>
      <c r="Q45" s="150">
        <f>SUM(R45:T45)</f>
        <v/>
      </c>
      <c r="R45" s="150">
        <f>IF(F45="大型",700,IF(F45="中型",300,IF(F45="小型",80,0)))</f>
        <v/>
      </c>
      <c r="S45" s="150">
        <f>IF(F45="大型",150,IF(F45="中型",100,IF(F45="小型",0,0)))</f>
        <v/>
      </c>
      <c r="T45" s="151">
        <f>SUM(U45:W45)</f>
        <v/>
      </c>
      <c r="U45" s="150" t="n">
        <v>1770</v>
      </c>
      <c r="V45" s="150" t="n">
        <v>150</v>
      </c>
      <c r="W45" s="150">
        <f>SUM(X45:AS45)</f>
        <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f>H45</f>
        <v/>
      </c>
      <c r="AZ45" s="150">
        <f>BB45/(1-BA45)</f>
        <v/>
      </c>
      <c r="BA45" s="82" t="n">
        <v>0.15</v>
      </c>
      <c r="BB45" s="150">
        <f>K45*0.96</f>
        <v/>
      </c>
      <c r="BC45" s="7" t="inlineStr">
        <is>
          <t>1036273574687</t>
        </is>
      </c>
      <c r="BD45" s="7" t="inlineStr">
        <is>
          <t>待定</t>
        </is>
      </c>
      <c r="BE45" s="7" t="n"/>
      <c r="BF45" s="150">
        <f>H45</f>
        <v/>
      </c>
      <c r="BG45" s="82">
        <f>BH45/BF45</f>
        <v/>
      </c>
      <c r="BH45" s="149">
        <f>I45</f>
        <v/>
      </c>
      <c r="BI45" s="82">
        <f>1-12%</f>
        <v/>
      </c>
      <c r="BJ45" s="82">
        <f>BK45/(BF45-BF45*(1-BI45))</f>
        <v/>
      </c>
      <c r="BK45" s="149">
        <f>BM45/(1-BL45)</f>
        <v/>
      </c>
      <c r="BL45" s="82" t="n">
        <v>0.01</v>
      </c>
      <c r="BM45" s="149">
        <f>J45</f>
        <v/>
      </c>
      <c r="BN45" s="149">
        <f>IF(BK45&gt;=1500,BK45-150,IF(BK45&gt;=800,BK45-80,IF(BK45&gt;=500,BK45-50,IF(BK45&gt;=200,BK45-20,BK45))))</f>
        <v/>
      </c>
      <c r="BO45" s="82">
        <f>1-12%</f>
        <v/>
      </c>
      <c r="BP45" s="82">
        <f>BQ45/(BF45-BF45*(1-BO45))</f>
        <v/>
      </c>
      <c r="BQ45" s="149">
        <f>BS45/(1-BR45)</f>
        <v/>
      </c>
      <c r="BR45" s="82" t="n">
        <v>0</v>
      </c>
      <c r="BS45" s="149">
        <f>K45</f>
        <v/>
      </c>
      <c r="BT45" s="149">
        <f>IF(BQ45&gt;=1500,BQ45-150,IF(BQ45&gt;=800,BQ45-80,IF(BQ45&gt;=500,BQ45-50,IF(BQ45&gt;=200,BQ45-20,BQ45))))</f>
        <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f>Q46/0.4</f>
        <v/>
      </c>
      <c r="H46" s="152">
        <f>G46*0.75</f>
        <v/>
      </c>
      <c r="I46" s="152">
        <f>Q46 / (0.855 - 0.02 - 0.006)</f>
        <v/>
      </c>
      <c r="J46" s="152">
        <f>Q46 / (0.87 - 0.02 - 0.006)</f>
        <v/>
      </c>
      <c r="K46" s="152">
        <f>Q46 / (0.9 - 0.02 - 0.006)</f>
        <v/>
      </c>
      <c r="L46" s="152">
        <f>K46-N46</f>
        <v/>
      </c>
      <c r="M46" s="79">
        <f>L46/K46</f>
        <v/>
      </c>
      <c r="N46" s="153">
        <f>O46+P46+Q46</f>
        <v/>
      </c>
      <c r="O46" s="153">
        <f>K46*0.006</f>
        <v/>
      </c>
      <c r="P46" s="153">
        <f>K46*0.02</f>
        <v/>
      </c>
      <c r="Q46" s="153">
        <f>SUM(R46:T46)</f>
        <v/>
      </c>
      <c r="R46" s="153">
        <f>IF(F46="大型",700,IF(F46="中型",300,IF(F46="小型",80,0)))</f>
        <v/>
      </c>
      <c r="S46" s="153">
        <f>IF(F46="大型",150,IF(F46="中型",100,IF(F46="小型",0,0)))</f>
        <v/>
      </c>
      <c r="T46" s="151">
        <f>SUM(U46:W46)</f>
        <v/>
      </c>
      <c r="U46" s="153" t="n">
        <v>1890</v>
      </c>
      <c r="V46" s="153" t="n">
        <v>150</v>
      </c>
      <c r="W46" s="153">
        <f>SUM(X46:AS46)</f>
        <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f>H46</f>
        <v/>
      </c>
      <c r="AZ46" s="153">
        <f>BB46/(1-BA46)</f>
        <v/>
      </c>
      <c r="BA46" s="85" t="n">
        <v>0.15</v>
      </c>
      <c r="BB46" s="153">
        <f>K46*0.96</f>
        <v/>
      </c>
      <c r="BC46" s="10" t="inlineStr">
        <is>
          <t>1036273574687</t>
        </is>
      </c>
      <c r="BD46" s="10" t="inlineStr">
        <is>
          <t>待定</t>
        </is>
      </c>
      <c r="BE46" s="10" t="n"/>
      <c r="BF46" s="153">
        <f>H46</f>
        <v/>
      </c>
      <c r="BG46" s="85">
        <f>BH46/BF46</f>
        <v/>
      </c>
      <c r="BH46" s="152">
        <f>I46</f>
        <v/>
      </c>
      <c r="BI46" s="85">
        <f>1-12%</f>
        <v/>
      </c>
      <c r="BJ46" s="85">
        <f>BK46/(BF46-BF46*(1-BI46))</f>
        <v/>
      </c>
      <c r="BK46" s="152">
        <f>BM46/(1-BL46)</f>
        <v/>
      </c>
      <c r="BL46" s="85" t="n">
        <v>0.01</v>
      </c>
      <c r="BM46" s="152">
        <f>J46</f>
        <v/>
      </c>
      <c r="BN46" s="152">
        <f>IF(BK46&gt;=1500,BK46-150,IF(BK46&gt;=800,BK46-80,IF(BK46&gt;=500,BK46-50,IF(BK46&gt;=200,BK46-20,BK46))))</f>
        <v/>
      </c>
      <c r="BO46" s="85">
        <f>1-12%</f>
        <v/>
      </c>
      <c r="BP46" s="85">
        <f>BQ46/(BF46-BF46*(1-BO46))</f>
        <v/>
      </c>
      <c r="BQ46" s="152">
        <f>BS46/(1-BR46)</f>
        <v/>
      </c>
      <c r="BR46" s="85" t="n">
        <v>0</v>
      </c>
      <c r="BS46" s="152">
        <f>K46</f>
        <v/>
      </c>
      <c r="BT46" s="152">
        <f>IF(BQ46&gt;=1500,BQ46-150,IF(BQ46&gt;=800,BQ46-80,IF(BQ46&gt;=500,BQ46-50,IF(BQ46&gt;=200,BQ46-20,BQ46))))</f>
        <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f>Q47/0.4</f>
        <v/>
      </c>
      <c r="H47" s="149">
        <f>G47*0.75</f>
        <v/>
      </c>
      <c r="I47" s="149">
        <f>Q47 / (0.855 - 0.02 - 0.006)</f>
        <v/>
      </c>
      <c r="J47" s="149">
        <f>Q47 / (0.87 - 0.02 - 0.006)</f>
        <v/>
      </c>
      <c r="K47" s="149">
        <f>Q47 / (0.9 - 0.02 - 0.006)</f>
        <v/>
      </c>
      <c r="L47" s="149">
        <f>K47-N47</f>
        <v/>
      </c>
      <c r="M47" s="79">
        <f>L47/K47</f>
        <v/>
      </c>
      <c r="N47" s="150">
        <f>O47+P47+Q47</f>
        <v/>
      </c>
      <c r="O47" s="150">
        <f>K47*0.006</f>
        <v/>
      </c>
      <c r="P47" s="150">
        <f>K47*0.02</f>
        <v/>
      </c>
      <c r="Q47" s="150">
        <f>SUM(R47:T47)</f>
        <v/>
      </c>
      <c r="R47" s="150">
        <f>IF(F47="大型",700,IF(F47="中型",300,IF(F47="小型",80,0)))</f>
        <v/>
      </c>
      <c r="S47" s="150">
        <f>IF(F47="大型",150,IF(F47="中型",100,IF(F47="小型",0,0)))</f>
        <v/>
      </c>
      <c r="T47" s="151">
        <f>SUM(U47:W47)</f>
        <v/>
      </c>
      <c r="U47" s="150" t="n">
        <v>1640</v>
      </c>
      <c r="V47" s="150" t="n">
        <v>140</v>
      </c>
      <c r="W47" s="150">
        <f>SUM(X47:AS47)</f>
        <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f>H47</f>
        <v/>
      </c>
      <c r="AZ47" s="150">
        <f>BB47/(1-BA47)</f>
        <v/>
      </c>
      <c r="BA47" s="82" t="n">
        <v>0.15</v>
      </c>
      <c r="BB47" s="150">
        <f>K47*0.96</f>
        <v/>
      </c>
      <c r="BC47" s="7" t="inlineStr">
        <is>
          <t>1036273574687</t>
        </is>
      </c>
      <c r="BD47" s="7" t="inlineStr">
        <is>
          <t>待定</t>
        </is>
      </c>
      <c r="BE47" s="7" t="n"/>
      <c r="BF47" s="150">
        <f>H47</f>
        <v/>
      </c>
      <c r="BG47" s="82">
        <f>BH47/BF47</f>
        <v/>
      </c>
      <c r="BH47" s="149">
        <f>I47</f>
        <v/>
      </c>
      <c r="BI47" s="82">
        <f>1-12%</f>
        <v/>
      </c>
      <c r="BJ47" s="82">
        <f>BK47/(BF47-BF47*(1-BI47))</f>
        <v/>
      </c>
      <c r="BK47" s="149">
        <f>BM47/(1-BL47)</f>
        <v/>
      </c>
      <c r="BL47" s="82" t="n">
        <v>0.01</v>
      </c>
      <c r="BM47" s="149">
        <f>J47</f>
        <v/>
      </c>
      <c r="BN47" s="149">
        <f>IF(BK47&gt;=1500,BK47-150,IF(BK47&gt;=800,BK47-80,IF(BK47&gt;=500,BK47-50,IF(BK47&gt;=200,BK47-20,BK47))))</f>
        <v/>
      </c>
      <c r="BO47" s="82">
        <f>1-12%</f>
        <v/>
      </c>
      <c r="BP47" s="82">
        <f>BQ47/(BF47-BF47*(1-BO47))</f>
        <v/>
      </c>
      <c r="BQ47" s="149">
        <f>BS47/(1-BR47)</f>
        <v/>
      </c>
      <c r="BR47" s="82" t="n">
        <v>0</v>
      </c>
      <c r="BS47" s="149">
        <f>K47</f>
        <v/>
      </c>
      <c r="BT47" s="149">
        <f>IF(BQ47&gt;=1500,BQ47-150,IF(BQ47&gt;=800,BQ47-80,IF(BQ47&gt;=500,BQ47-50,IF(BQ47&gt;=200,BQ47-20,BQ47))))</f>
        <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f>Q48/0.4</f>
        <v/>
      </c>
      <c r="H48" s="152">
        <f>G48*0.75</f>
        <v/>
      </c>
      <c r="I48" s="152">
        <f>Q48 / (0.855 - 0.02 - 0.006)</f>
        <v/>
      </c>
      <c r="J48" s="152">
        <f>Q48 / (0.87 - 0.02 - 0.006)</f>
        <v/>
      </c>
      <c r="K48" s="152">
        <f>Q48 / (0.9 - 0.02 - 0.006)</f>
        <v/>
      </c>
      <c r="L48" s="152">
        <f>K48-N48</f>
        <v/>
      </c>
      <c r="M48" s="79">
        <f>L48/K48</f>
        <v/>
      </c>
      <c r="N48" s="153">
        <f>O48+P48+Q48</f>
        <v/>
      </c>
      <c r="O48" s="153">
        <f>K48*0.006</f>
        <v/>
      </c>
      <c r="P48" s="153">
        <f>K48*0.02</f>
        <v/>
      </c>
      <c r="Q48" s="153">
        <f>SUM(R48:T48)</f>
        <v/>
      </c>
      <c r="R48" s="153">
        <f>IF(F48="大型",700,IF(F48="中型",300,IF(F48="小型",80,0)))</f>
        <v/>
      </c>
      <c r="S48" s="153">
        <f>IF(F48="大型",150,IF(F48="中型",100,IF(F48="小型",0,0)))</f>
        <v/>
      </c>
      <c r="T48" s="151">
        <f>SUM(U48:W48)</f>
        <v/>
      </c>
      <c r="U48" s="153" t="n">
        <v>1670</v>
      </c>
      <c r="V48" s="153" t="n">
        <v>140</v>
      </c>
      <c r="W48" s="153">
        <f>SUM(X48:AS48)</f>
        <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f>H48</f>
        <v/>
      </c>
      <c r="AZ48" s="153">
        <f>BB48/(1-BA48)</f>
        <v/>
      </c>
      <c r="BA48" s="85" t="n">
        <v>0.15</v>
      </c>
      <c r="BB48" s="153">
        <f>K48*0.96</f>
        <v/>
      </c>
      <c r="BC48" s="10" t="inlineStr">
        <is>
          <t>1036273574687</t>
        </is>
      </c>
      <c r="BD48" s="10" t="inlineStr">
        <is>
          <t>待定</t>
        </is>
      </c>
      <c r="BE48" s="10" t="n"/>
      <c r="BF48" s="153">
        <f>H48</f>
        <v/>
      </c>
      <c r="BG48" s="85">
        <f>BH48/BF48</f>
        <v/>
      </c>
      <c r="BH48" s="152">
        <f>I48</f>
        <v/>
      </c>
      <c r="BI48" s="85">
        <f>1-12%</f>
        <v/>
      </c>
      <c r="BJ48" s="85">
        <f>BK48/(BF48-BF48*(1-BI48))</f>
        <v/>
      </c>
      <c r="BK48" s="152">
        <f>BM48/(1-BL48)</f>
        <v/>
      </c>
      <c r="BL48" s="85" t="n">
        <v>0.01</v>
      </c>
      <c r="BM48" s="152">
        <f>J48</f>
        <v/>
      </c>
      <c r="BN48" s="152">
        <f>IF(BK48&gt;=1500,BK48-150,IF(BK48&gt;=800,BK48-80,IF(BK48&gt;=500,BK48-50,IF(BK48&gt;=200,BK48-20,BK48))))</f>
        <v/>
      </c>
      <c r="BO48" s="85">
        <f>1-12%</f>
        <v/>
      </c>
      <c r="BP48" s="85">
        <f>BQ48/(BF48-BF48*(1-BO48))</f>
        <v/>
      </c>
      <c r="BQ48" s="152">
        <f>BS48/(1-BR48)</f>
        <v/>
      </c>
      <c r="BR48" s="85" t="n">
        <v>0</v>
      </c>
      <c r="BS48" s="152">
        <f>K48</f>
        <v/>
      </c>
      <c r="BT48" s="152">
        <f>IF(BQ48&gt;=1500,BQ48-150,IF(BQ48&gt;=800,BQ48-80,IF(BQ48&gt;=500,BQ48-50,IF(BQ48&gt;=200,BQ48-20,BQ48))))</f>
        <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f>Q49/0.4</f>
        <v/>
      </c>
      <c r="H49" s="149">
        <f>G49*0.75</f>
        <v/>
      </c>
      <c r="I49" s="149">
        <f>Q49 / (0.855 - 0.02 - 0.006)</f>
        <v/>
      </c>
      <c r="J49" s="149">
        <f>Q49 / (0.87 - 0.02 - 0.006)</f>
        <v/>
      </c>
      <c r="K49" s="149">
        <f>Q49 / (0.9 - 0.02 - 0.006)</f>
        <v/>
      </c>
      <c r="L49" s="149">
        <f>K49-N49</f>
        <v/>
      </c>
      <c r="M49" s="79">
        <f>L49/K49</f>
        <v/>
      </c>
      <c r="N49" s="150">
        <f>O49+P49+Q49</f>
        <v/>
      </c>
      <c r="O49" s="150">
        <f>K49*0.006</f>
        <v/>
      </c>
      <c r="P49" s="150">
        <f>K49*0.02</f>
        <v/>
      </c>
      <c r="Q49" s="150">
        <f>SUM(R49:T49)</f>
        <v/>
      </c>
      <c r="R49" s="150">
        <f>IF(F49="大型",700,IF(F49="中型",300,IF(F49="小型",80,0)))</f>
        <v/>
      </c>
      <c r="S49" s="150">
        <f>IF(F49="大型",150,IF(F49="中型",100,IF(F49="小型",0,0)))</f>
        <v/>
      </c>
      <c r="T49" s="151">
        <f>SUM(U49:W49)</f>
        <v/>
      </c>
      <c r="U49" s="150" t="n">
        <v>1720</v>
      </c>
      <c r="V49" s="150" t="n">
        <v>150</v>
      </c>
      <c r="W49" s="150">
        <f>SUM(X49:AS49)</f>
        <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f>H49</f>
        <v/>
      </c>
      <c r="AZ49" s="150">
        <f>BB49/(1-BA49)</f>
        <v/>
      </c>
      <c r="BA49" s="82" t="n">
        <v>0.15</v>
      </c>
      <c r="BB49" s="150">
        <f>K49*0.96</f>
        <v/>
      </c>
      <c r="BC49" s="7" t="inlineStr">
        <is>
          <t>1036273574687</t>
        </is>
      </c>
      <c r="BD49" s="7" t="inlineStr">
        <is>
          <t>待定</t>
        </is>
      </c>
      <c r="BE49" s="7" t="n"/>
      <c r="BF49" s="150">
        <f>H49</f>
        <v/>
      </c>
      <c r="BG49" s="82">
        <f>BH49/BF49</f>
        <v/>
      </c>
      <c r="BH49" s="149">
        <f>I49</f>
        <v/>
      </c>
      <c r="BI49" s="82">
        <f>1-12%</f>
        <v/>
      </c>
      <c r="BJ49" s="82">
        <f>BK49/(BF49-BF49*(1-BI49))</f>
        <v/>
      </c>
      <c r="BK49" s="149">
        <f>BM49/(1-BL49)</f>
        <v/>
      </c>
      <c r="BL49" s="82" t="n">
        <v>0.01</v>
      </c>
      <c r="BM49" s="149">
        <f>J49</f>
        <v/>
      </c>
      <c r="BN49" s="149">
        <f>IF(BK49&gt;=1500,BK49-150,IF(BK49&gt;=800,BK49-80,IF(BK49&gt;=500,BK49-50,IF(BK49&gt;=200,BK49-20,BK49))))</f>
        <v/>
      </c>
      <c r="BO49" s="82">
        <f>1-12%</f>
        <v/>
      </c>
      <c r="BP49" s="82">
        <f>BQ49/(BF49-BF49*(1-BO49))</f>
        <v/>
      </c>
      <c r="BQ49" s="149">
        <f>BS49/(1-BR49)</f>
        <v/>
      </c>
      <c r="BR49" s="82" t="n">
        <v>0</v>
      </c>
      <c r="BS49" s="149">
        <f>K49</f>
        <v/>
      </c>
      <c r="BT49" s="149">
        <f>IF(BQ49&gt;=1500,BQ49-150,IF(BQ49&gt;=800,BQ49-80,IF(BQ49&gt;=500,BQ49-50,IF(BQ49&gt;=200,BQ49-20,BQ49))))</f>
        <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f>Q50/0.4</f>
        <v/>
      </c>
      <c r="H50" s="152">
        <f>G50*0.75</f>
        <v/>
      </c>
      <c r="I50" s="152">
        <f>Q50 / (0.855 - 0.02 - 0.006)</f>
        <v/>
      </c>
      <c r="J50" s="152">
        <f>Q50 / (0.87 - 0.02 - 0.006)</f>
        <v/>
      </c>
      <c r="K50" s="152">
        <f>Q50 / (0.9 - 0.02 - 0.006)</f>
        <v/>
      </c>
      <c r="L50" s="152">
        <f>K50-N50</f>
        <v/>
      </c>
      <c r="M50" s="79">
        <f>L50/K50</f>
        <v/>
      </c>
      <c r="N50" s="153">
        <f>O50+P50+Q50</f>
        <v/>
      </c>
      <c r="O50" s="153">
        <f>K50*0.006</f>
        <v/>
      </c>
      <c r="P50" s="153">
        <f>K50*0.02</f>
        <v/>
      </c>
      <c r="Q50" s="153">
        <f>SUM(R50:T50)</f>
        <v/>
      </c>
      <c r="R50" s="153">
        <f>IF(F50="大型",700,IF(F50="中型",300,IF(F50="小型",80,0)))</f>
        <v/>
      </c>
      <c r="S50" s="153">
        <f>IF(F50="大型",150,IF(F50="中型",100,IF(F50="小型",0,0)))</f>
        <v/>
      </c>
      <c r="T50" s="151">
        <f>SUM(U50:W50)</f>
        <v/>
      </c>
      <c r="U50" s="153" t="n">
        <v>1800</v>
      </c>
      <c r="V50" s="153" t="n">
        <v>150</v>
      </c>
      <c r="W50" s="153">
        <f>SUM(X50:AS50)</f>
        <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f>H50</f>
        <v/>
      </c>
      <c r="AZ50" s="153">
        <f>BB50/(1-BA50)</f>
        <v/>
      </c>
      <c r="BA50" s="85" t="n">
        <v>0.15</v>
      </c>
      <c r="BB50" s="153">
        <f>K50*0.96</f>
        <v/>
      </c>
      <c r="BC50" s="10" t="inlineStr">
        <is>
          <t>1036273574687</t>
        </is>
      </c>
      <c r="BD50" s="10" t="inlineStr">
        <is>
          <t>待定</t>
        </is>
      </c>
      <c r="BE50" s="10" t="n"/>
      <c r="BF50" s="153">
        <f>H50</f>
        <v/>
      </c>
      <c r="BG50" s="85">
        <f>BH50/BF50</f>
        <v/>
      </c>
      <c r="BH50" s="152">
        <f>I50</f>
        <v/>
      </c>
      <c r="BI50" s="85">
        <f>1-12%</f>
        <v/>
      </c>
      <c r="BJ50" s="85">
        <f>BK50/(BF50-BF50*(1-BI50))</f>
        <v/>
      </c>
      <c r="BK50" s="152">
        <f>BM50/(1-BL50)</f>
        <v/>
      </c>
      <c r="BL50" s="85" t="n">
        <v>0.01</v>
      </c>
      <c r="BM50" s="152">
        <f>J50</f>
        <v/>
      </c>
      <c r="BN50" s="152">
        <f>IF(BK50&gt;=1500,BK50-150,IF(BK50&gt;=800,BK50-80,IF(BK50&gt;=500,BK50-50,IF(BK50&gt;=200,BK50-20,BK50))))</f>
        <v/>
      </c>
      <c r="BO50" s="85">
        <f>1-12%</f>
        <v/>
      </c>
      <c r="BP50" s="85">
        <f>BQ50/(BF50-BF50*(1-BO50))</f>
        <v/>
      </c>
      <c r="BQ50" s="152">
        <f>BS50/(1-BR50)</f>
        <v/>
      </c>
      <c r="BR50" s="85" t="n">
        <v>0</v>
      </c>
      <c r="BS50" s="152">
        <f>K50</f>
        <v/>
      </c>
      <c r="BT50" s="152">
        <f>IF(BQ50&gt;=1500,BQ50-150,IF(BQ50&gt;=800,BQ50-80,IF(BQ50&gt;=500,BQ50-50,IF(BQ50&gt;=200,BQ50-20,BQ50))))</f>
        <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f>Q51/0.4</f>
        <v/>
      </c>
      <c r="H51" s="149">
        <f>G51*0.75</f>
        <v/>
      </c>
      <c r="I51" s="149">
        <f>Q51 / (0.855 - 0.02 - 0.006)</f>
        <v/>
      </c>
      <c r="J51" s="149">
        <f>Q51 / (0.87 - 0.02 - 0.006)</f>
        <v/>
      </c>
      <c r="K51" s="149">
        <f>Q51 / (0.9 - 0.02 - 0.006)</f>
        <v/>
      </c>
      <c r="L51" s="149">
        <f>K51-N51</f>
        <v/>
      </c>
      <c r="M51" s="79">
        <f>L51/K51</f>
        <v/>
      </c>
      <c r="N51" s="150">
        <f>O51+P51+Q51</f>
        <v/>
      </c>
      <c r="O51" s="150">
        <f>ZS21*0.006</f>
        <v/>
      </c>
      <c r="P51" s="150">
        <f>ZS21*0.02</f>
        <v/>
      </c>
      <c r="Q51" s="150">
        <f>SUM(R51:T51)</f>
        <v/>
      </c>
      <c r="R51" s="150">
        <f>IF(F51="大型",700,IF(F51="中型",300,IF(F51="小型",80,0)))</f>
        <v/>
      </c>
      <c r="S51" s="150">
        <f>IF(F51="大型",150,IF(F51="中型",100,IF(F51="小型",0,0)))</f>
        <v/>
      </c>
      <c r="T51" s="151">
        <f>SUM(U51:W51)</f>
        <v/>
      </c>
      <c r="U51" s="150" t="n">
        <v>40</v>
      </c>
      <c r="V51" s="150" t="n">
        <v>20</v>
      </c>
      <c r="W51" s="150">
        <f>SUM(X51:AS51)</f>
        <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f>H51</f>
        <v/>
      </c>
      <c r="AZ51" s="150">
        <f>BB51/(1-BA51)</f>
        <v/>
      </c>
      <c r="BA51" s="82" t="n">
        <v>0.15</v>
      </c>
      <c r="BB51" s="150">
        <f>K51*0.96</f>
        <v/>
      </c>
      <c r="BC51" s="7" t="inlineStr">
        <is>
          <t>1036273574687</t>
        </is>
      </c>
      <c r="BD51" s="7" t="inlineStr">
        <is>
          <t>待定</t>
        </is>
      </c>
      <c r="BE51" s="7" t="n"/>
      <c r="BF51" s="150">
        <f>H51</f>
        <v/>
      </c>
      <c r="BG51" s="82">
        <f>BH51/BF51</f>
        <v/>
      </c>
      <c r="BH51" s="149">
        <f>I51</f>
        <v/>
      </c>
      <c r="BI51" s="82">
        <f>1-12%</f>
        <v/>
      </c>
      <c r="BJ51" s="82">
        <f>BK51/(BF51-BF51*(1-BI51))</f>
        <v/>
      </c>
      <c r="BK51" s="149">
        <f>BM51/(1-BL51)</f>
        <v/>
      </c>
      <c r="BL51" s="82" t="n">
        <v>0.01</v>
      </c>
      <c r="BM51" s="149">
        <f>J51</f>
        <v/>
      </c>
      <c r="BN51" s="149">
        <f>IF(BK51&gt;=1500,BK51-150,IF(BK51&gt;=800,BK51-80,IF(BK51&gt;=500,BK51-50,IF(BK51&gt;=200,BK51-20,BK51))))</f>
        <v/>
      </c>
      <c r="BO51" s="82">
        <f>1-12%</f>
        <v/>
      </c>
      <c r="BP51" s="82">
        <f>BQ51/(BF51-BF51*(1-BO51))</f>
        <v/>
      </c>
      <c r="BQ51" s="149">
        <f>BS51/(1-BR51)</f>
        <v/>
      </c>
      <c r="BR51" s="82" t="n">
        <v>0</v>
      </c>
      <c r="BS51" s="149">
        <f>K51</f>
        <v/>
      </c>
      <c r="BT51" s="149">
        <f>IF(BQ51&gt;=1500,BQ51-150,IF(BQ51&gt;=800,BQ51-80,IF(BQ51&gt;=500,BQ51-50,IF(BQ51&gt;=200,BQ51-20,BQ51))))</f>
        <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f>Q52/0.4</f>
        <v/>
      </c>
      <c r="H52" s="152">
        <f>G52*0.75</f>
        <v/>
      </c>
      <c r="I52" s="152">
        <f>Q52 / (0.855 - 0.02 - 0.006)</f>
        <v/>
      </c>
      <c r="J52" s="152">
        <f>Q52 / (0.87 - 0.02 - 0.006)</f>
        <v/>
      </c>
      <c r="K52" s="152">
        <f>Q52 / (0.9 - 0.02 - 0.006)</f>
        <v/>
      </c>
      <c r="L52" s="152">
        <f>K52-N52</f>
        <v/>
      </c>
      <c r="M52" s="79">
        <f>L52/K52</f>
        <v/>
      </c>
      <c r="N52" s="153">
        <f>O52+P52+Q52</f>
        <v/>
      </c>
      <c r="O52" s="153">
        <f>ZS22*0.006</f>
        <v/>
      </c>
      <c r="P52" s="153">
        <f>ZS22*0.02</f>
        <v/>
      </c>
      <c r="Q52" s="153">
        <f>SUM(R52:T52)</f>
        <v/>
      </c>
      <c r="R52" s="153">
        <f>IF(F52="大型",700,IF(F52="中型",300,IF(F52="小型",80,0)))</f>
        <v/>
      </c>
      <c r="S52" s="153">
        <f>IF(F52="大型",150,IF(F52="中型",100,IF(F52="小型",0,0)))</f>
        <v/>
      </c>
      <c r="T52" s="151">
        <f>SUM(U52:W52)</f>
        <v/>
      </c>
      <c r="U52" s="153" t="n">
        <v>1770</v>
      </c>
      <c r="V52" s="153" t="n">
        <v>200</v>
      </c>
      <c r="W52" s="153">
        <f>SUM(X52:AS52)</f>
        <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f>H52</f>
        <v/>
      </c>
      <c r="AZ52" s="153">
        <f>BB52/(1-BA52)</f>
        <v/>
      </c>
      <c r="BA52" s="85" t="n">
        <v>0.15</v>
      </c>
      <c r="BB52" s="153">
        <f>K52*0.96</f>
        <v/>
      </c>
      <c r="BC52" s="10" t="inlineStr">
        <is>
          <t>1037224597517</t>
        </is>
      </c>
      <c r="BD52" s="10" t="inlineStr">
        <is>
          <t>待定</t>
        </is>
      </c>
      <c r="BE52" s="10" t="n"/>
      <c r="BF52" s="153">
        <f>H52</f>
        <v/>
      </c>
      <c r="BG52" s="85">
        <f>BH52/BF52</f>
        <v/>
      </c>
      <c r="BH52" s="152">
        <f>I52</f>
        <v/>
      </c>
      <c r="BI52" s="85">
        <f>1-12%</f>
        <v/>
      </c>
      <c r="BJ52" s="85">
        <f>BK52/(BF52-BF52*(1-BI52))</f>
        <v/>
      </c>
      <c r="BK52" s="152">
        <f>BM52/(1-BL52)</f>
        <v/>
      </c>
      <c r="BL52" s="85" t="n">
        <v>0.01</v>
      </c>
      <c r="BM52" s="152">
        <f>J52</f>
        <v/>
      </c>
      <c r="BN52" s="152">
        <f>IF(BK52&gt;=1500,BK52-150,IF(BK52&gt;=800,BK52-80,IF(BK52&gt;=500,BK52-50,IF(BK52&gt;=200,BK52-20,BK52))))</f>
        <v/>
      </c>
      <c r="BO52" s="85">
        <f>1-12%</f>
        <v/>
      </c>
      <c r="BP52" s="85">
        <f>BQ52/(BF52-BF52*(1-BO52))</f>
        <v/>
      </c>
      <c r="BQ52" s="152">
        <f>BS52/(1-BR52)</f>
        <v/>
      </c>
      <c r="BR52" s="85" t="n">
        <v>0</v>
      </c>
      <c r="BS52" s="152">
        <f>K52</f>
        <v/>
      </c>
      <c r="BT52" s="152">
        <f>IF(BQ52&gt;=1500,BQ52-150,IF(BQ52&gt;=800,BQ52-80,IF(BQ52&gt;=500,BQ52-50,IF(BQ52&gt;=200,BQ52-20,BQ52))))</f>
        <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f>Q53/0.4</f>
        <v/>
      </c>
      <c r="H53" s="149">
        <f>G53*0.75</f>
        <v/>
      </c>
      <c r="I53" s="149">
        <f>Q53 / (0.855 - 0.02 - 0.006)</f>
        <v/>
      </c>
      <c r="J53" s="149">
        <f>Q53 / (0.87 - 0.02 - 0.006)</f>
        <v/>
      </c>
      <c r="K53" s="149">
        <f>Q53 / (0.9 - 0.02 - 0.006)</f>
        <v/>
      </c>
      <c r="L53" s="149">
        <f>K53-N53</f>
        <v/>
      </c>
      <c r="M53" s="79">
        <f>L53/K53</f>
        <v/>
      </c>
      <c r="N53" s="150">
        <f>O53+P53+Q53</f>
        <v/>
      </c>
      <c r="O53" s="150">
        <f>ZS23*0.006</f>
        <v/>
      </c>
      <c r="P53" s="150">
        <f>ZS23*0.02</f>
        <v/>
      </c>
      <c r="Q53" s="150">
        <f>SUM(R53:T53)</f>
        <v/>
      </c>
      <c r="R53" s="150">
        <f>IF(F53="大型",700,IF(F53="中型",300,IF(F53="小型",80,0)))</f>
        <v/>
      </c>
      <c r="S53" s="150">
        <f>IF(F53="大型",150,IF(F53="中型",100,IF(F53="小型",0,0)))</f>
        <v/>
      </c>
      <c r="T53" s="151">
        <f>SUM(U53:W53)</f>
        <v/>
      </c>
      <c r="U53" s="150" t="n">
        <v>1890</v>
      </c>
      <c r="V53" s="150" t="n">
        <v>230</v>
      </c>
      <c r="W53" s="150">
        <f>SUM(X53:AS53)</f>
        <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f>H53</f>
        <v/>
      </c>
      <c r="AZ53" s="150">
        <f>BB53/(1-BA53)</f>
        <v/>
      </c>
      <c r="BA53" s="82" t="n">
        <v>0.15</v>
      </c>
      <c r="BB53" s="150">
        <f>K53*0.96</f>
        <v/>
      </c>
      <c r="BC53" s="7" t="inlineStr">
        <is>
          <t>1037224597517</t>
        </is>
      </c>
      <c r="BD53" s="7" t="inlineStr">
        <is>
          <t>待定</t>
        </is>
      </c>
      <c r="BE53" s="7" t="n"/>
      <c r="BF53" s="150">
        <f>H53</f>
        <v/>
      </c>
      <c r="BG53" s="82">
        <f>BH53/BF53</f>
        <v/>
      </c>
      <c r="BH53" s="149">
        <f>I53</f>
        <v/>
      </c>
      <c r="BI53" s="82">
        <f>1-12%</f>
        <v/>
      </c>
      <c r="BJ53" s="82">
        <f>BK53/(BF53-BF53*(1-BI53))</f>
        <v/>
      </c>
      <c r="BK53" s="149">
        <f>BM53/(1-BL53)</f>
        <v/>
      </c>
      <c r="BL53" s="82" t="n">
        <v>0.01</v>
      </c>
      <c r="BM53" s="149">
        <f>J53</f>
        <v/>
      </c>
      <c r="BN53" s="149">
        <f>IF(BK53&gt;=1500,BK53-150,IF(BK53&gt;=800,BK53-80,IF(BK53&gt;=500,BK53-50,IF(BK53&gt;=200,BK53-20,BK53))))</f>
        <v/>
      </c>
      <c r="BO53" s="82">
        <f>1-12%</f>
        <v/>
      </c>
      <c r="BP53" s="82">
        <f>BQ53/(BF53-BF53*(1-BO53))</f>
        <v/>
      </c>
      <c r="BQ53" s="149">
        <f>BS53/(1-BR53)</f>
        <v/>
      </c>
      <c r="BR53" s="82" t="n">
        <v>0</v>
      </c>
      <c r="BS53" s="149">
        <f>K53</f>
        <v/>
      </c>
      <c r="BT53" s="149">
        <f>IF(BQ53&gt;=1500,BQ53-150,IF(BQ53&gt;=800,BQ53-80,IF(BQ53&gt;=500,BQ53-50,IF(BQ53&gt;=200,BQ53-20,BQ53))))</f>
        <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f>Q54/0.4</f>
        <v/>
      </c>
      <c r="H54" s="152">
        <f>G54*0.75</f>
        <v/>
      </c>
      <c r="I54" s="152">
        <f>Q54 / (0.855 - 0.02 - 0.006)</f>
        <v/>
      </c>
      <c r="J54" s="152">
        <f>Q54 / (0.87 - 0.02 - 0.006)</f>
        <v/>
      </c>
      <c r="K54" s="152">
        <f>Q54 / (0.9 - 0.02 - 0.006)</f>
        <v/>
      </c>
      <c r="L54" s="152">
        <f>K54-N54</f>
        <v/>
      </c>
      <c r="M54" s="79">
        <f>L54/K54</f>
        <v/>
      </c>
      <c r="N54" s="153">
        <f>O54+P54+Q54</f>
        <v/>
      </c>
      <c r="O54" s="153">
        <f>ZS24*0.006</f>
        <v/>
      </c>
      <c r="P54" s="153">
        <f>ZS24*0.02</f>
        <v/>
      </c>
      <c r="Q54" s="153">
        <f>SUM(R54:T54)</f>
        <v/>
      </c>
      <c r="R54" s="153">
        <f>IF(F54="大型",700,IF(F54="中型",300,IF(F54="小型",80,0)))</f>
        <v/>
      </c>
      <c r="S54" s="153">
        <f>IF(F54="大型",150,IF(F54="中型",100,IF(F54="小型",0,0)))</f>
        <v/>
      </c>
      <c r="T54" s="151">
        <f>SUM(U54:W54)</f>
        <v/>
      </c>
      <c r="U54" s="153" t="n">
        <v>1470</v>
      </c>
      <c r="V54" s="153" t="n">
        <v>150</v>
      </c>
      <c r="W54" s="153">
        <f>SUM(X54:AS54)</f>
        <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f>H54</f>
        <v/>
      </c>
      <c r="AZ54" s="153">
        <f>BB54/(1-BA54)</f>
        <v/>
      </c>
      <c r="BA54" s="85" t="n">
        <v>0.15</v>
      </c>
      <c r="BB54" s="153">
        <f>K54*0.96</f>
        <v/>
      </c>
      <c r="BC54" s="10" t="inlineStr">
        <is>
          <t>1037224597517</t>
        </is>
      </c>
      <c r="BD54" s="10" t="inlineStr">
        <is>
          <t>待定</t>
        </is>
      </c>
      <c r="BE54" s="10" t="n"/>
      <c r="BF54" s="153">
        <f>H54</f>
        <v/>
      </c>
      <c r="BG54" s="85">
        <f>BH54/BF54</f>
        <v/>
      </c>
      <c r="BH54" s="152">
        <f>I54</f>
        <v/>
      </c>
      <c r="BI54" s="85">
        <f>1-12%</f>
        <v/>
      </c>
      <c r="BJ54" s="85">
        <f>BK54/(BF54-BF54*(1-BI54))</f>
        <v/>
      </c>
      <c r="BK54" s="152">
        <f>BM54/(1-BL54)</f>
        <v/>
      </c>
      <c r="BL54" s="85" t="n">
        <v>0.01</v>
      </c>
      <c r="BM54" s="152">
        <f>J54</f>
        <v/>
      </c>
      <c r="BN54" s="152">
        <f>IF(BK54&gt;=1500,BK54-150,IF(BK54&gt;=800,BK54-80,IF(BK54&gt;=500,BK54-50,IF(BK54&gt;=200,BK54-20,BK54))))</f>
        <v/>
      </c>
      <c r="BO54" s="85">
        <f>1-12%</f>
        <v/>
      </c>
      <c r="BP54" s="85">
        <f>BQ54/(BF54-BF54*(1-BO54))</f>
        <v/>
      </c>
      <c r="BQ54" s="152">
        <f>BS54/(1-BR54)</f>
        <v/>
      </c>
      <c r="BR54" s="85" t="n">
        <v>0</v>
      </c>
      <c r="BS54" s="152">
        <f>K54</f>
        <v/>
      </c>
      <c r="BT54" s="152">
        <f>IF(BQ54&gt;=1500,BQ54-150,IF(BQ54&gt;=800,BQ54-80,IF(BQ54&gt;=500,BQ54-50,IF(BQ54&gt;=200,BQ54-20,BQ54))))</f>
        <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f>Q55/0.4</f>
        <v/>
      </c>
      <c r="H55" s="149">
        <f>G55*0.75</f>
        <v/>
      </c>
      <c r="I55" s="149">
        <f>Q55 / (0.855 - 0.02 - 0.006)</f>
        <v/>
      </c>
      <c r="J55" s="149">
        <f>Q55 / (0.87 - 0.02 - 0.006)</f>
        <v/>
      </c>
      <c r="K55" s="149">
        <f>Q55 / (0.9 - 0.02 - 0.006)</f>
        <v/>
      </c>
      <c r="L55" s="149">
        <f>K55-N55</f>
        <v/>
      </c>
      <c r="M55" s="79">
        <f>L55/K55</f>
        <v/>
      </c>
      <c r="N55" s="150">
        <f>O55+P55+Q55</f>
        <v/>
      </c>
      <c r="O55" s="150">
        <f>ZS25*0.006</f>
        <v/>
      </c>
      <c r="P55" s="150">
        <f>ZS25*0.02</f>
        <v/>
      </c>
      <c r="Q55" s="150">
        <f>SUM(R55:T55)</f>
        <v/>
      </c>
      <c r="R55" s="150">
        <f>IF(F55="大型",700,IF(F55="中型",300,IF(F55="小型",80,0)))</f>
        <v/>
      </c>
      <c r="S55" s="150">
        <f>IF(F55="大型",150,IF(F55="中型",100,IF(F55="小型",0,0)))</f>
        <v/>
      </c>
      <c r="T55" s="151">
        <f>SUM(U55:W55)</f>
        <v/>
      </c>
      <c r="U55" s="150" t="n">
        <v>1590</v>
      </c>
      <c r="V55" s="150" t="n">
        <v>180</v>
      </c>
      <c r="W55" s="150">
        <f>SUM(X55:AS55)</f>
        <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f>H55</f>
        <v/>
      </c>
      <c r="AZ55" s="150">
        <f>BB55/(1-BA55)</f>
        <v/>
      </c>
      <c r="BA55" s="82" t="n">
        <v>0.15</v>
      </c>
      <c r="BB55" s="150">
        <f>K55*0.96</f>
        <v/>
      </c>
      <c r="BC55" s="7" t="inlineStr">
        <is>
          <t>1037224597517</t>
        </is>
      </c>
      <c r="BD55" s="7" t="inlineStr">
        <is>
          <t>待定</t>
        </is>
      </c>
      <c r="BE55" s="7" t="n"/>
      <c r="BF55" s="150">
        <f>H55</f>
        <v/>
      </c>
      <c r="BG55" s="82">
        <f>BH55/BF55</f>
        <v/>
      </c>
      <c r="BH55" s="149">
        <f>I55</f>
        <v/>
      </c>
      <c r="BI55" s="82">
        <f>1-12%</f>
        <v/>
      </c>
      <c r="BJ55" s="82">
        <f>BK55/(BF55-BF55*(1-BI55))</f>
        <v/>
      </c>
      <c r="BK55" s="149">
        <f>BM55/(1-BL55)</f>
        <v/>
      </c>
      <c r="BL55" s="82" t="n">
        <v>0.01</v>
      </c>
      <c r="BM55" s="149">
        <f>J55</f>
        <v/>
      </c>
      <c r="BN55" s="149">
        <f>IF(BK55&gt;=1500,BK55-150,IF(BK55&gt;=800,BK55-80,IF(BK55&gt;=500,BK55-50,IF(BK55&gt;=200,BK55-20,BK55))))</f>
        <v/>
      </c>
      <c r="BO55" s="82">
        <f>1-12%</f>
        <v/>
      </c>
      <c r="BP55" s="82">
        <f>BQ55/(BF55-BF55*(1-BO55))</f>
        <v/>
      </c>
      <c r="BQ55" s="149">
        <f>BS55/(1-BR55)</f>
        <v/>
      </c>
      <c r="BR55" s="82" t="n">
        <v>0</v>
      </c>
      <c r="BS55" s="149">
        <f>K55</f>
        <v/>
      </c>
      <c r="BT55" s="149">
        <f>IF(BQ55&gt;=1500,BQ55-150,IF(BQ55&gt;=800,BQ55-80,IF(BQ55&gt;=500,BQ55-50,IF(BQ55&gt;=200,BQ55-20,BQ55))))</f>
        <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f>Q56/0.4</f>
        <v/>
      </c>
      <c r="H56" s="152">
        <f>G56*0.75</f>
        <v/>
      </c>
      <c r="I56" s="152">
        <f>Q56 / (0.79 - 0.02 - 0.006)</f>
        <v/>
      </c>
      <c r="J56" s="152">
        <f>Q56 / (0.8 - 0.02 - 0.006)</f>
        <v/>
      </c>
      <c r="K56" s="152">
        <f>Q56 / (0.82 - 0.02 - 0.006)</f>
        <v/>
      </c>
      <c r="L56" s="152">
        <f>K56-N56</f>
        <v/>
      </c>
      <c r="M56" s="79">
        <f>L56/K56</f>
        <v/>
      </c>
      <c r="N56" s="153">
        <f>O56+P56+Q56</f>
        <v/>
      </c>
      <c r="O56" s="153">
        <f>ZS26*0.006</f>
        <v/>
      </c>
      <c r="P56" s="153">
        <f>ZS26*0.02</f>
        <v/>
      </c>
      <c r="Q56" s="153">
        <f>SUM(R56:T56)</f>
        <v/>
      </c>
      <c r="R56" s="153">
        <f>IF(F56="大型",700,IF(F56="中型",300,IF(F56="小型",80,0)))</f>
        <v/>
      </c>
      <c r="S56" s="153">
        <f>IF(F56="大型",150,IF(F56="中型",100,IF(F56="小型",0,0)))</f>
        <v/>
      </c>
      <c r="T56" s="151">
        <f>SUM(U56:W56)</f>
        <v/>
      </c>
      <c r="U56" s="153" t="n">
        <v>1810</v>
      </c>
      <c r="V56" s="153" t="n">
        <v>140</v>
      </c>
      <c r="W56" s="153">
        <f>SUM(X56:AS56)</f>
        <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f>H56</f>
        <v/>
      </c>
      <c r="AZ56" s="153">
        <f>BB56/(1-BA56)</f>
        <v/>
      </c>
      <c r="BA56" s="85" t="n">
        <v>0.15</v>
      </c>
      <c r="BB56" s="153">
        <f>K56*0.96</f>
        <v/>
      </c>
      <c r="BC56" s="10" t="inlineStr">
        <is>
          <t>1038071596128</t>
        </is>
      </c>
      <c r="BD56" s="10" t="inlineStr">
        <is>
          <t>待定</t>
        </is>
      </c>
      <c r="BE56" s="10" t="n"/>
      <c r="BF56" s="153">
        <f>H56</f>
        <v/>
      </c>
      <c r="BG56" s="85">
        <f>BH56/BF56</f>
        <v/>
      </c>
      <c r="BH56" s="152">
        <f>I56</f>
        <v/>
      </c>
      <c r="BI56" s="85">
        <f>1-12%</f>
        <v/>
      </c>
      <c r="BJ56" s="85">
        <f>BK56/(BF56-BF56*(1-BI56))</f>
        <v/>
      </c>
      <c r="BK56" s="152">
        <f>BM56/(1-BL56)</f>
        <v/>
      </c>
      <c r="BL56" s="85" t="n">
        <v>0.01</v>
      </c>
      <c r="BM56" s="152">
        <f>J56</f>
        <v/>
      </c>
      <c r="BN56" s="152">
        <f>IF(BK56&gt;=1500,BK56-150,IF(BK56&gt;=800,BK56-80,IF(BK56&gt;=500,BK56-50,IF(BK56&gt;=200,BK56-20,BK56))))</f>
        <v/>
      </c>
      <c r="BO56" s="85">
        <f>1-12%</f>
        <v/>
      </c>
      <c r="BP56" s="85">
        <f>BQ56/(BF56-BF56*(1-BO56))</f>
        <v/>
      </c>
      <c r="BQ56" s="152">
        <f>BS56/(1-BR56)</f>
        <v/>
      </c>
      <c r="BR56" s="85" t="n">
        <v>0</v>
      </c>
      <c r="BS56" s="152">
        <f>K56</f>
        <v/>
      </c>
      <c r="BT56" s="152">
        <f>IF(BQ56&gt;=1500,BQ56-150,IF(BQ56&gt;=800,BQ56-80,IF(BQ56&gt;=500,BQ56-50,IF(BQ56&gt;=200,BQ56-20,BQ56))))</f>
        <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f>Q57/0.4</f>
        <v/>
      </c>
      <c r="H57" s="149">
        <f>G57*0.75</f>
        <v/>
      </c>
      <c r="I57" s="149">
        <f>Q57 / (0.79 - 0.02 - 0.006)</f>
        <v/>
      </c>
      <c r="J57" s="149">
        <f>Q57 / (0.8 - 0.02 - 0.006)</f>
        <v/>
      </c>
      <c r="K57" s="149">
        <f>Q57 / (0.82 - 0.02 - 0.006)</f>
        <v/>
      </c>
      <c r="L57" s="149">
        <f>K57-N57</f>
        <v/>
      </c>
      <c r="M57" s="79">
        <f>L57/K57</f>
        <v/>
      </c>
      <c r="N57" s="150">
        <f>O57+P57+Q57</f>
        <v/>
      </c>
      <c r="O57" s="150">
        <f>ZS27*0.006</f>
        <v/>
      </c>
      <c r="P57" s="150">
        <f>ZS27*0.02</f>
        <v/>
      </c>
      <c r="Q57" s="150">
        <f>SUM(R57:T57)</f>
        <v/>
      </c>
      <c r="R57" s="150">
        <f>IF(F57="大型",700,IF(F57="中型",300,IF(F57="小型",80,0)))</f>
        <v/>
      </c>
      <c r="S57" s="150">
        <f>IF(F57="大型",150,IF(F57="中型",100,IF(F57="小型",0,0)))</f>
        <v/>
      </c>
      <c r="T57" s="151">
        <f>SUM(U57:W57)</f>
        <v/>
      </c>
      <c r="U57" s="150" t="n">
        <v>1840</v>
      </c>
      <c r="V57" s="150" t="n">
        <v>140</v>
      </c>
      <c r="W57" s="150">
        <f>SUM(X57:AS57)</f>
        <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f>H57</f>
        <v/>
      </c>
      <c r="AZ57" s="150">
        <f>BB57/(1-BA57)</f>
        <v/>
      </c>
      <c r="BA57" s="82" t="n">
        <v>0.15</v>
      </c>
      <c r="BB57" s="150">
        <f>K57*0.96</f>
        <v/>
      </c>
      <c r="BC57" s="7" t="inlineStr">
        <is>
          <t>1038071596128</t>
        </is>
      </c>
      <c r="BD57" s="7" t="inlineStr">
        <is>
          <t>待定</t>
        </is>
      </c>
      <c r="BE57" s="7" t="n"/>
      <c r="BF57" s="150">
        <f>H57</f>
        <v/>
      </c>
      <c r="BG57" s="82">
        <f>BH57/BF57</f>
        <v/>
      </c>
      <c r="BH57" s="149">
        <f>I57</f>
        <v/>
      </c>
      <c r="BI57" s="82">
        <f>1-12%</f>
        <v/>
      </c>
      <c r="BJ57" s="82">
        <f>BK57/(BF57-BF57*(1-BI57))</f>
        <v/>
      </c>
      <c r="BK57" s="149">
        <f>BM57/(1-BL57)</f>
        <v/>
      </c>
      <c r="BL57" s="82" t="n">
        <v>0.01</v>
      </c>
      <c r="BM57" s="149">
        <f>J57</f>
        <v/>
      </c>
      <c r="BN57" s="149">
        <f>IF(BK57&gt;=1500,BK57-150,IF(BK57&gt;=800,BK57-80,IF(BK57&gt;=500,BK57-50,IF(BK57&gt;=200,BK57-20,BK57))))</f>
        <v/>
      </c>
      <c r="BO57" s="82">
        <f>1-12%</f>
        <v/>
      </c>
      <c r="BP57" s="82">
        <f>BQ57/(BF57-BF57*(1-BO57))</f>
        <v/>
      </c>
      <c r="BQ57" s="149">
        <f>BS57/(1-BR57)</f>
        <v/>
      </c>
      <c r="BR57" s="82" t="n">
        <v>0</v>
      </c>
      <c r="BS57" s="149">
        <f>K57</f>
        <v/>
      </c>
      <c r="BT57" s="149">
        <f>IF(BQ57&gt;=1500,BQ57-150,IF(BQ57&gt;=800,BQ57-80,IF(BQ57&gt;=500,BQ57-50,IF(BQ57&gt;=200,BQ57-20,BQ57))))</f>
        <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f>Q58/0.4</f>
        <v/>
      </c>
      <c r="H58" s="152">
        <f>G58*0.75</f>
        <v/>
      </c>
      <c r="I58" s="152">
        <f>Q58 / (0.79 - 0.02 - 0.006)</f>
        <v/>
      </c>
      <c r="J58" s="152">
        <f>Q58 / (0.8 - 0.02 - 0.006)</f>
        <v/>
      </c>
      <c r="K58" s="152">
        <f>Q58 / (0.82 - 0.02 - 0.006)</f>
        <v/>
      </c>
      <c r="L58" s="152">
        <f>K58-N58</f>
        <v/>
      </c>
      <c r="M58" s="79">
        <f>L58/K58</f>
        <v/>
      </c>
      <c r="N58" s="153">
        <f>O58+P58+Q58</f>
        <v/>
      </c>
      <c r="O58" s="153">
        <f>ZS28*0.006</f>
        <v/>
      </c>
      <c r="P58" s="153">
        <f>ZS28*0.02</f>
        <v/>
      </c>
      <c r="Q58" s="153">
        <f>SUM(R58:T58)</f>
        <v/>
      </c>
      <c r="R58" s="153">
        <f>IF(F58="大型",700,IF(F58="中型",300,IF(F58="小型",80,0)))</f>
        <v/>
      </c>
      <c r="S58" s="153">
        <f>IF(F58="大型",150,IF(F58="中型",100,IF(F58="小型",0,0)))</f>
        <v/>
      </c>
      <c r="T58" s="151">
        <f>SUM(U58:W58)</f>
        <v/>
      </c>
      <c r="U58" s="153" t="n">
        <v>1920</v>
      </c>
      <c r="V58" s="153" t="n">
        <v>150</v>
      </c>
      <c r="W58" s="153">
        <f>SUM(X58:AS58)</f>
        <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f>H58</f>
        <v/>
      </c>
      <c r="AZ58" s="153">
        <f>BB58/(1-BA58)</f>
        <v/>
      </c>
      <c r="BA58" s="85" t="n">
        <v>0.15</v>
      </c>
      <c r="BB58" s="153">
        <f>K58*0.96</f>
        <v/>
      </c>
      <c r="BC58" s="10" t="inlineStr">
        <is>
          <t>1038071596128</t>
        </is>
      </c>
      <c r="BD58" s="10" t="inlineStr">
        <is>
          <t>待定</t>
        </is>
      </c>
      <c r="BE58" s="10" t="n"/>
      <c r="BF58" s="153">
        <f>H58</f>
        <v/>
      </c>
      <c r="BG58" s="85">
        <f>BH58/BF58</f>
        <v/>
      </c>
      <c r="BH58" s="152">
        <f>I58</f>
        <v/>
      </c>
      <c r="BI58" s="85">
        <f>1-12%</f>
        <v/>
      </c>
      <c r="BJ58" s="85">
        <f>BK58/(BF58-BF58*(1-BI58))</f>
        <v/>
      </c>
      <c r="BK58" s="152">
        <f>BM58/(1-BL58)</f>
        <v/>
      </c>
      <c r="BL58" s="85" t="n">
        <v>0.01</v>
      </c>
      <c r="BM58" s="152">
        <f>J58</f>
        <v/>
      </c>
      <c r="BN58" s="152">
        <f>IF(BK58&gt;=1500,BK58-150,IF(BK58&gt;=800,BK58-80,IF(BK58&gt;=500,BK58-50,IF(BK58&gt;=200,BK58-20,BK58))))</f>
        <v/>
      </c>
      <c r="BO58" s="85">
        <f>1-12%</f>
        <v/>
      </c>
      <c r="BP58" s="85">
        <f>BQ58/(BF58-BF58*(1-BO58))</f>
        <v/>
      </c>
      <c r="BQ58" s="152">
        <f>BS58/(1-BR58)</f>
        <v/>
      </c>
      <c r="BR58" s="85" t="n">
        <v>0</v>
      </c>
      <c r="BS58" s="152">
        <f>K58</f>
        <v/>
      </c>
      <c r="BT58" s="152">
        <f>IF(BQ58&gt;=1500,BQ58-150,IF(BQ58&gt;=800,BQ58-80,IF(BQ58&gt;=500,BQ58-50,IF(BQ58&gt;=200,BQ58-20,BQ58))))</f>
        <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f>Q59/0.4</f>
        <v/>
      </c>
      <c r="H59" s="149">
        <f>G59*0.75</f>
        <v/>
      </c>
      <c r="I59" s="149">
        <f>Q59 / (0.79 - 0.02 - 0.006)</f>
        <v/>
      </c>
      <c r="J59" s="149">
        <f>Q59 / (0.8 - 0.02 - 0.006)</f>
        <v/>
      </c>
      <c r="K59" s="149">
        <f>Q59 / (0.82 - 0.02 - 0.006)</f>
        <v/>
      </c>
      <c r="L59" s="149">
        <f>K59-N59</f>
        <v/>
      </c>
      <c r="M59" s="79">
        <f>L59/K59</f>
        <v/>
      </c>
      <c r="N59" s="150">
        <f>O59+P59+Q59</f>
        <v/>
      </c>
      <c r="O59" s="150">
        <f>ZS29*0.006</f>
        <v/>
      </c>
      <c r="P59" s="150">
        <f>ZS29*0.02</f>
        <v/>
      </c>
      <c r="Q59" s="150">
        <f>SUM(R59:T59)</f>
        <v/>
      </c>
      <c r="R59" s="150">
        <f>IF(F59="大型",700,IF(F59="中型",300,IF(F59="小型",80,0)))</f>
        <v/>
      </c>
      <c r="S59" s="150">
        <f>IF(F59="大型",150,IF(F59="中型",100,IF(F59="小型",0,0)))</f>
        <v/>
      </c>
      <c r="T59" s="151">
        <f>SUM(U59:W59)</f>
        <v/>
      </c>
      <c r="U59" s="150" t="n">
        <v>2050</v>
      </c>
      <c r="V59" s="150" t="n">
        <v>150</v>
      </c>
      <c r="W59" s="150">
        <f>SUM(X59:AS59)</f>
        <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f>H59</f>
        <v/>
      </c>
      <c r="AZ59" s="150">
        <f>BB59/(1-BA59)</f>
        <v/>
      </c>
      <c r="BA59" s="82" t="n">
        <v>0.15</v>
      </c>
      <c r="BB59" s="150">
        <f>K59*0.96</f>
        <v/>
      </c>
      <c r="BC59" s="7" t="inlineStr">
        <is>
          <t>1038071596128</t>
        </is>
      </c>
      <c r="BD59" s="7" t="inlineStr">
        <is>
          <t>待定</t>
        </is>
      </c>
      <c r="BE59" s="7" t="n"/>
      <c r="BF59" s="150">
        <f>H59</f>
        <v/>
      </c>
      <c r="BG59" s="82">
        <f>BH59/BF59</f>
        <v/>
      </c>
      <c r="BH59" s="149">
        <f>I59</f>
        <v/>
      </c>
      <c r="BI59" s="82">
        <f>1-12%</f>
        <v/>
      </c>
      <c r="BJ59" s="82">
        <f>BK59/(BF59-BF59*(1-BI59))</f>
        <v/>
      </c>
      <c r="BK59" s="149">
        <f>BM59/(1-BL59)</f>
        <v/>
      </c>
      <c r="BL59" s="82" t="n">
        <v>0.01</v>
      </c>
      <c r="BM59" s="149">
        <f>J59</f>
        <v/>
      </c>
      <c r="BN59" s="149">
        <f>IF(BK59&gt;=1500,BK59-150,IF(BK59&gt;=800,BK59-80,IF(BK59&gt;=500,BK59-50,IF(BK59&gt;=200,BK59-20,BK59))))</f>
        <v/>
      </c>
      <c r="BO59" s="82">
        <f>1-12%</f>
        <v/>
      </c>
      <c r="BP59" s="82">
        <f>BQ59/(BF59-BF59*(1-BO59))</f>
        <v/>
      </c>
      <c r="BQ59" s="149">
        <f>BS59/(1-BR59)</f>
        <v/>
      </c>
      <c r="BR59" s="82" t="n">
        <v>0</v>
      </c>
      <c r="BS59" s="149">
        <f>K59</f>
        <v/>
      </c>
      <c r="BT59" s="149">
        <f>IF(BQ59&gt;=1500,BQ59-150,IF(BQ59&gt;=800,BQ59-80,IF(BQ59&gt;=500,BQ59-50,IF(BQ59&gt;=200,BQ59-20,BQ59))))</f>
        <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f>Q60/0.4</f>
        <v/>
      </c>
      <c r="H60" s="152">
        <f>G60*0.75</f>
        <v/>
      </c>
      <c r="I60" s="152">
        <f>Q60 / (0.79 - 0.02 - 0.006)</f>
        <v/>
      </c>
      <c r="J60" s="152">
        <f>Q60 / (0.8 - 0.02 - 0.006)</f>
        <v/>
      </c>
      <c r="K60" s="152">
        <f>Q60 / (0.82 - 0.02 - 0.006)</f>
        <v/>
      </c>
      <c r="L60" s="152">
        <f>K60-N60</f>
        <v/>
      </c>
      <c r="M60" s="79">
        <f>L60/K60</f>
        <v/>
      </c>
      <c r="N60" s="153">
        <f>O60+P60+Q60</f>
        <v/>
      </c>
      <c r="O60" s="153">
        <f>ZS30*0.006</f>
        <v/>
      </c>
      <c r="P60" s="153">
        <f>ZS30*0.02</f>
        <v/>
      </c>
      <c r="Q60" s="153">
        <f>SUM(R60:T60)</f>
        <v/>
      </c>
      <c r="R60" s="153">
        <f>IF(F60="大型",700,IF(F60="中型",300,IF(F60="小型",80,0)))</f>
        <v/>
      </c>
      <c r="S60" s="153">
        <f>IF(F60="大型",150,IF(F60="中型",100,IF(F60="小型",0,0)))</f>
        <v/>
      </c>
      <c r="T60" s="151">
        <f>SUM(U60:W60)</f>
        <v/>
      </c>
      <c r="U60" s="153" t="n">
        <v>1740</v>
      </c>
      <c r="V60" s="153" t="n">
        <v>140</v>
      </c>
      <c r="W60" s="153">
        <f>SUM(X60:AS60)</f>
        <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f>H60</f>
        <v/>
      </c>
      <c r="AZ60" s="153">
        <f>BB60/(1-BA60)</f>
        <v/>
      </c>
      <c r="BA60" s="85" t="n">
        <v>0.15</v>
      </c>
      <c r="BB60" s="153">
        <f>K60*0.96</f>
        <v/>
      </c>
      <c r="BC60" s="10" t="inlineStr">
        <is>
          <t>1038071596128</t>
        </is>
      </c>
      <c r="BD60" s="10" t="inlineStr">
        <is>
          <t>待定</t>
        </is>
      </c>
      <c r="BE60" s="10" t="n"/>
      <c r="BF60" s="153">
        <f>H60</f>
        <v/>
      </c>
      <c r="BG60" s="85">
        <f>BH60/BF60</f>
        <v/>
      </c>
      <c r="BH60" s="152">
        <f>I60</f>
        <v/>
      </c>
      <c r="BI60" s="85">
        <f>1-12%</f>
        <v/>
      </c>
      <c r="BJ60" s="85">
        <f>BK60/(BF60-BF60*(1-BI60))</f>
        <v/>
      </c>
      <c r="BK60" s="152">
        <f>BM60/(1-BL60)</f>
        <v/>
      </c>
      <c r="BL60" s="85" t="n">
        <v>0.01</v>
      </c>
      <c r="BM60" s="152">
        <f>J60</f>
        <v/>
      </c>
      <c r="BN60" s="152">
        <f>IF(BK60&gt;=1500,BK60-150,IF(BK60&gt;=800,BK60-80,IF(BK60&gt;=500,BK60-50,IF(BK60&gt;=200,BK60-20,BK60))))</f>
        <v/>
      </c>
      <c r="BO60" s="85">
        <f>1-12%</f>
        <v/>
      </c>
      <c r="BP60" s="85">
        <f>BQ60/(BF60-BF60*(1-BO60))</f>
        <v/>
      </c>
      <c r="BQ60" s="152">
        <f>BS60/(1-BR60)</f>
        <v/>
      </c>
      <c r="BR60" s="85" t="n">
        <v>0</v>
      </c>
      <c r="BS60" s="152">
        <f>K60</f>
        <v/>
      </c>
      <c r="BT60" s="152">
        <f>IF(BQ60&gt;=1500,BQ60-150,IF(BQ60&gt;=800,BQ60-80,IF(BQ60&gt;=500,BQ60-50,IF(BQ60&gt;=200,BQ60-20,BQ60))))</f>
        <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f>Q61/0.4</f>
        <v/>
      </c>
      <c r="H61" s="149">
        <f>G61*0.75</f>
        <v/>
      </c>
      <c r="I61" s="149">
        <f>Q61 / (0.79 - 0.02 - 0.006)</f>
        <v/>
      </c>
      <c r="J61" s="149">
        <f>Q61 / (0.8 - 0.02 - 0.006)</f>
        <v/>
      </c>
      <c r="K61" s="149">
        <f>Q61 / (0.82 - 0.02 - 0.006)</f>
        <v/>
      </c>
      <c r="L61" s="149">
        <f>K61-N61</f>
        <v/>
      </c>
      <c r="M61" s="79">
        <f>L61/K61</f>
        <v/>
      </c>
      <c r="N61" s="150">
        <f>O61+P61+Q61</f>
        <v/>
      </c>
      <c r="O61" s="150">
        <f>K61*0.006</f>
        <v/>
      </c>
      <c r="P61" s="150">
        <f>K61*0.02</f>
        <v/>
      </c>
      <c r="Q61" s="150">
        <f>SUM(R61:T61)</f>
        <v/>
      </c>
      <c r="R61" s="150">
        <f>IF(F61="大型",700,IF(F61="中型",300,IF(F61="小型",80,0)))</f>
        <v/>
      </c>
      <c r="S61" s="150">
        <f>IF(F61="大型",150,IF(F61="中型",100,IF(F61="小型",0,0)))</f>
        <v/>
      </c>
      <c r="T61" s="151">
        <f>SUM(U61:W61)</f>
        <v/>
      </c>
      <c r="U61" s="150" t="n">
        <v>1770</v>
      </c>
      <c r="V61" s="150" t="n">
        <v>140</v>
      </c>
      <c r="W61" s="150">
        <f>SUM(X61:AS61)</f>
        <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f>H61</f>
        <v/>
      </c>
      <c r="AZ61" s="150">
        <f>BB61/(1-BA61)</f>
        <v/>
      </c>
      <c r="BA61" s="82" t="n">
        <v>0.15</v>
      </c>
      <c r="BB61" s="150">
        <f>K61*0.96</f>
        <v/>
      </c>
      <c r="BC61" s="7" t="inlineStr">
        <is>
          <t>1038071596128</t>
        </is>
      </c>
      <c r="BD61" s="7" t="inlineStr">
        <is>
          <t>待定</t>
        </is>
      </c>
      <c r="BE61" s="7" t="n"/>
      <c r="BF61" s="150">
        <f>H61</f>
        <v/>
      </c>
      <c r="BG61" s="82">
        <f>BH61/BF61</f>
        <v/>
      </c>
      <c r="BH61" s="149">
        <f>I61</f>
        <v/>
      </c>
      <c r="BI61" s="82">
        <f>1-12%</f>
        <v/>
      </c>
      <c r="BJ61" s="82">
        <f>BK61/(BF61-BF61*(1-BI61))</f>
        <v/>
      </c>
      <c r="BK61" s="149">
        <f>BM61/(1-BL61)</f>
        <v/>
      </c>
      <c r="BL61" s="82" t="n">
        <v>0.01</v>
      </c>
      <c r="BM61" s="149">
        <f>J61</f>
        <v/>
      </c>
      <c r="BN61" s="149">
        <f>IF(BK61&gt;=1500,BK61-150,IF(BK61&gt;=800,BK61-80,IF(BK61&gt;=500,BK61-50,IF(BK61&gt;=200,BK61-20,BK61))))</f>
        <v/>
      </c>
      <c r="BO61" s="82">
        <f>1-12%</f>
        <v/>
      </c>
      <c r="BP61" s="82">
        <f>BQ61/(BF61-BF61*(1-BO61))</f>
        <v/>
      </c>
      <c r="BQ61" s="149">
        <f>BS61/(1-BR61)</f>
        <v/>
      </c>
      <c r="BR61" s="82" t="n">
        <v>0</v>
      </c>
      <c r="BS61" s="149">
        <f>K61</f>
        <v/>
      </c>
      <c r="BT61" s="149">
        <f>IF(BQ61&gt;=1500,BQ61-150,IF(BQ61&gt;=800,BQ61-80,IF(BQ61&gt;=500,BQ61-50,IF(BQ61&gt;=200,BQ61-20,BQ61))))</f>
        <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f>Q62/0.4</f>
        <v/>
      </c>
      <c r="H62" s="152">
        <f>G62*0.75</f>
        <v/>
      </c>
      <c r="I62" s="152">
        <f>Q62 / (0.79 - 0.02 - 0.006)</f>
        <v/>
      </c>
      <c r="J62" s="152">
        <f>Q62 / (0.8 - 0.02 - 0.006)</f>
        <v/>
      </c>
      <c r="K62" s="152">
        <f>Q62 / (0.82 - 0.02 - 0.006)</f>
        <v/>
      </c>
      <c r="L62" s="152">
        <f>K62-N62</f>
        <v/>
      </c>
      <c r="M62" s="79">
        <f>L62/K62</f>
        <v/>
      </c>
      <c r="N62" s="153">
        <f>O62+P62+Q62</f>
        <v/>
      </c>
      <c r="O62" s="153">
        <f>K62*0.006</f>
        <v/>
      </c>
      <c r="P62" s="153">
        <f>K62*0.02</f>
        <v/>
      </c>
      <c r="Q62" s="153">
        <f>SUM(R62:T62)</f>
        <v/>
      </c>
      <c r="R62" s="153">
        <f>IF(F62="大型",700,IF(F62="中型",300,IF(F62="小型",80,0)))</f>
        <v/>
      </c>
      <c r="S62" s="153">
        <f>IF(F62="大型",150,IF(F62="中型",100,IF(F62="小型",0,0)))</f>
        <v/>
      </c>
      <c r="T62" s="151">
        <f>SUM(U62:W62)</f>
        <v/>
      </c>
      <c r="U62" s="153" t="n">
        <v>1820</v>
      </c>
      <c r="V62" s="153" t="n">
        <v>150</v>
      </c>
      <c r="W62" s="153">
        <f>SUM(X62:AS62)</f>
        <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f>H62</f>
        <v/>
      </c>
      <c r="AZ62" s="153">
        <f>BB62/(1-BA62)</f>
        <v/>
      </c>
      <c r="BA62" s="85" t="n">
        <v>0.15</v>
      </c>
      <c r="BB62" s="153">
        <f>K62*0.96</f>
        <v/>
      </c>
      <c r="BC62" s="10" t="inlineStr">
        <is>
          <t>1038071596128</t>
        </is>
      </c>
      <c r="BD62" s="10" t="inlineStr">
        <is>
          <t>待定</t>
        </is>
      </c>
      <c r="BE62" s="10" t="n"/>
      <c r="BF62" s="153">
        <f>H62</f>
        <v/>
      </c>
      <c r="BG62" s="85">
        <f>BH62/BF62</f>
        <v/>
      </c>
      <c r="BH62" s="152">
        <f>I62</f>
        <v/>
      </c>
      <c r="BI62" s="85">
        <f>1-12%</f>
        <v/>
      </c>
      <c r="BJ62" s="85">
        <f>BK62/(BF62-BF62*(1-BI62))</f>
        <v/>
      </c>
      <c r="BK62" s="152">
        <f>BM62/(1-BL62)</f>
        <v/>
      </c>
      <c r="BL62" s="85" t="n">
        <v>0.01</v>
      </c>
      <c r="BM62" s="152">
        <f>J62</f>
        <v/>
      </c>
      <c r="BN62" s="152">
        <f>IF(BK62&gt;=1500,BK62-150,IF(BK62&gt;=800,BK62-80,IF(BK62&gt;=500,BK62-50,IF(BK62&gt;=200,BK62-20,BK62))))</f>
        <v/>
      </c>
      <c r="BO62" s="85">
        <f>1-12%</f>
        <v/>
      </c>
      <c r="BP62" s="85">
        <f>BQ62/(BF62-BF62*(1-BO62))</f>
        <v/>
      </c>
      <c r="BQ62" s="152">
        <f>BS62/(1-BR62)</f>
        <v/>
      </c>
      <c r="BR62" s="85" t="n">
        <v>0</v>
      </c>
      <c r="BS62" s="152">
        <f>K62</f>
        <v/>
      </c>
      <c r="BT62" s="152">
        <f>IF(BQ62&gt;=1500,BQ62-150,IF(BQ62&gt;=800,BQ62-80,IF(BQ62&gt;=500,BQ62-50,IF(BQ62&gt;=200,BQ62-20,BQ62))))</f>
        <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f>Q63/0.4</f>
        <v/>
      </c>
      <c r="H63" s="149">
        <f>G63*0.75</f>
        <v/>
      </c>
      <c r="I63" s="149">
        <f>Q63 / (0.79 - 0.02 - 0.006)</f>
        <v/>
      </c>
      <c r="J63" s="149">
        <f>Q63 / (0.8 - 0.02 - 0.006)</f>
        <v/>
      </c>
      <c r="K63" s="149">
        <f>Q63 / (0.82 - 0.02 - 0.006)</f>
        <v/>
      </c>
      <c r="L63" s="149">
        <f>K63-N63</f>
        <v/>
      </c>
      <c r="M63" s="79">
        <f>L63/K63</f>
        <v/>
      </c>
      <c r="N63" s="150">
        <f>O63+P63+Q63</f>
        <v/>
      </c>
      <c r="O63" s="150">
        <f>K63*0.006</f>
        <v/>
      </c>
      <c r="P63" s="150">
        <f>K63*0.02</f>
        <v/>
      </c>
      <c r="Q63" s="150">
        <f>SUM(R63:T63)</f>
        <v/>
      </c>
      <c r="R63" s="150">
        <f>IF(F63="大型",700,IF(F63="中型",300,IF(F63="小型",80,0)))</f>
        <v/>
      </c>
      <c r="S63" s="150">
        <f>IF(F63="大型",150,IF(F63="中型",100,IF(F63="小型",0,0)))</f>
        <v/>
      </c>
      <c r="T63" s="151">
        <f>SUM(U63:W63)</f>
        <v/>
      </c>
      <c r="U63" s="150" t="n">
        <v>1900</v>
      </c>
      <c r="V63" s="150" t="n">
        <v>150</v>
      </c>
      <c r="W63" s="150">
        <f>SUM(X63:AS63)</f>
        <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f>H63</f>
        <v/>
      </c>
      <c r="AZ63" s="150">
        <f>BB63/(1-BA63)</f>
        <v/>
      </c>
      <c r="BA63" s="82" t="n">
        <v>0.15</v>
      </c>
      <c r="BB63" s="150">
        <f>K63*0.96</f>
        <v/>
      </c>
      <c r="BC63" s="7" t="inlineStr">
        <is>
          <t>1038071596128</t>
        </is>
      </c>
      <c r="BD63" s="7" t="inlineStr">
        <is>
          <t>待定</t>
        </is>
      </c>
      <c r="BE63" s="7" t="n"/>
      <c r="BF63" s="150">
        <f>H63</f>
        <v/>
      </c>
      <c r="BG63" s="82">
        <f>BH63/BF63</f>
        <v/>
      </c>
      <c r="BH63" s="149">
        <f>I63</f>
        <v/>
      </c>
      <c r="BI63" s="82">
        <f>1-12%</f>
        <v/>
      </c>
      <c r="BJ63" s="82">
        <f>BK63/(BF63-BF63*(1-BI63))</f>
        <v/>
      </c>
      <c r="BK63" s="149">
        <f>BM63/(1-BL63)</f>
        <v/>
      </c>
      <c r="BL63" s="82" t="n">
        <v>0.01</v>
      </c>
      <c r="BM63" s="149">
        <f>J63</f>
        <v/>
      </c>
      <c r="BN63" s="149">
        <f>IF(BK63&gt;=1500,BK63-150,IF(BK63&gt;=800,BK63-80,IF(BK63&gt;=500,BK63-50,IF(BK63&gt;=200,BK63-20,BK63))))</f>
        <v/>
      </c>
      <c r="BO63" s="82">
        <f>1-12%</f>
        <v/>
      </c>
      <c r="BP63" s="82">
        <f>BQ63/(BF63-BF63*(1-BO63))</f>
        <v/>
      </c>
      <c r="BQ63" s="149">
        <f>BS63/(1-BR63)</f>
        <v/>
      </c>
      <c r="BR63" s="82" t="n">
        <v>0</v>
      </c>
      <c r="BS63" s="149">
        <f>K63</f>
        <v/>
      </c>
      <c r="BT63" s="149">
        <f>IF(BQ63&gt;=1500,BQ63-150,IF(BQ63&gt;=800,BQ63-80,IF(BQ63&gt;=500,BQ63-50,IF(BQ63&gt;=200,BQ63-20,BQ63))))</f>
        <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f>Q64/0.4</f>
        <v/>
      </c>
      <c r="H64" s="152">
        <f>G64*0.75</f>
        <v/>
      </c>
      <c r="I64" s="152">
        <f>Q64 / (0.79 - 0.02 - 0.006)</f>
        <v/>
      </c>
      <c r="J64" s="152">
        <f>Q64 / (0.8 - 0.02 - 0.006)</f>
        <v/>
      </c>
      <c r="K64" s="152">
        <f>Q64 / (0.82 - 0.02 - 0.006)</f>
        <v/>
      </c>
      <c r="L64" s="152">
        <f>K64-N64</f>
        <v/>
      </c>
      <c r="M64" s="79">
        <f>L64/K64</f>
        <v/>
      </c>
      <c r="N64" s="153">
        <f>O64+P64+Q64</f>
        <v/>
      </c>
      <c r="O64" s="153">
        <f>K64*0.006</f>
        <v/>
      </c>
      <c r="P64" s="153">
        <f>K64*0.02</f>
        <v/>
      </c>
      <c r="Q64" s="153">
        <f>SUM(R64:T64)</f>
        <v/>
      </c>
      <c r="R64" s="153">
        <f>IF(F64="大型",700,IF(F64="中型",300,IF(F64="小型",80,0)))</f>
        <v/>
      </c>
      <c r="S64" s="153">
        <f>IF(F64="大型",150,IF(F64="中型",100,IF(F64="小型",0,0)))</f>
        <v/>
      </c>
      <c r="T64" s="151">
        <f>SUM(U64:W64)</f>
        <v/>
      </c>
      <c r="U64" s="153" t="n">
        <v>2260</v>
      </c>
      <c r="V64" s="153" t="n">
        <v>140</v>
      </c>
      <c r="W64" s="153">
        <f>SUM(X64:AS64)</f>
        <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f>H64</f>
        <v/>
      </c>
      <c r="AZ64" s="153">
        <f>BB64/(1-BA64)</f>
        <v/>
      </c>
      <c r="BA64" s="85" t="n">
        <v>0.15</v>
      </c>
      <c r="BB64" s="153">
        <f>K64*0.96</f>
        <v/>
      </c>
      <c r="BC64" s="10" t="inlineStr">
        <is>
          <t>1035582527998</t>
        </is>
      </c>
      <c r="BD64" s="10" t="inlineStr">
        <is>
          <t>待定</t>
        </is>
      </c>
      <c r="BE64" s="10" t="n"/>
      <c r="BF64" s="153">
        <f>H64</f>
        <v/>
      </c>
      <c r="BG64" s="85">
        <f>BH64/BF64</f>
        <v/>
      </c>
      <c r="BH64" s="152">
        <f>I64</f>
        <v/>
      </c>
      <c r="BI64" s="85">
        <f>1-12%</f>
        <v/>
      </c>
      <c r="BJ64" s="85">
        <f>BK64/(BF64-BF64*(1-BI64))</f>
        <v/>
      </c>
      <c r="BK64" s="152">
        <f>BM64/(1-BL64)</f>
        <v/>
      </c>
      <c r="BL64" s="85" t="n">
        <v>0.01</v>
      </c>
      <c r="BM64" s="152">
        <f>J64</f>
        <v/>
      </c>
      <c r="BN64" s="152">
        <f>IF(BK64&gt;=1500,BK64-150,IF(BK64&gt;=800,BK64-80,IF(BK64&gt;=500,BK64-50,IF(BK64&gt;=200,BK64-20,BK64))))</f>
        <v/>
      </c>
      <c r="BO64" s="85">
        <f>1-12%</f>
        <v/>
      </c>
      <c r="BP64" s="85">
        <f>BQ64/(BF64-BF64*(1-BO64))</f>
        <v/>
      </c>
      <c r="BQ64" s="152">
        <f>BS64/(1-BR64)</f>
        <v/>
      </c>
      <c r="BR64" s="85" t="n">
        <v>0</v>
      </c>
      <c r="BS64" s="152">
        <f>K64</f>
        <v/>
      </c>
      <c r="BT64" s="152">
        <f>IF(BQ64&gt;=1500,BQ64-150,IF(BQ64&gt;=800,BQ64-80,IF(BQ64&gt;=500,BQ64-50,IF(BQ64&gt;=200,BQ64-20,BQ64))))</f>
        <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f>Q65/0.4</f>
        <v/>
      </c>
      <c r="H65" s="149">
        <f>G65*0.75</f>
        <v/>
      </c>
      <c r="I65" s="149">
        <f>Q65 / (0.79 - 0.02 - 0.006)</f>
        <v/>
      </c>
      <c r="J65" s="149">
        <f>Q65 / (0.8 - 0.02 - 0.006)</f>
        <v/>
      </c>
      <c r="K65" s="149">
        <f>Q65 / (0.82 - 0.02 - 0.006)</f>
        <v/>
      </c>
      <c r="L65" s="149">
        <f>K65-N65</f>
        <v/>
      </c>
      <c r="M65" s="79">
        <f>L65/K65</f>
        <v/>
      </c>
      <c r="N65" s="150">
        <f>O65+P65+Q65</f>
        <v/>
      </c>
      <c r="O65" s="150">
        <f>K65*0.006</f>
        <v/>
      </c>
      <c r="P65" s="150">
        <f>K65*0.02</f>
        <v/>
      </c>
      <c r="Q65" s="150">
        <f>SUM(R65:T65)</f>
        <v/>
      </c>
      <c r="R65" s="150">
        <f>IF(F65="大型",700,IF(F65="中型",300,IF(F65="小型",80,0)))</f>
        <v/>
      </c>
      <c r="S65" s="150">
        <f>IF(F65="大型",150,IF(F65="中型",100,IF(F65="小型",0,0)))</f>
        <v/>
      </c>
      <c r="T65" s="151">
        <f>SUM(U65:W65)</f>
        <v/>
      </c>
      <c r="U65" s="150" t="n">
        <v>2290</v>
      </c>
      <c r="V65" s="150" t="n">
        <v>140</v>
      </c>
      <c r="W65" s="150">
        <f>SUM(X65:AS65)</f>
        <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f>H65</f>
        <v/>
      </c>
      <c r="AZ65" s="150">
        <f>BB65/(1-BA65)</f>
        <v/>
      </c>
      <c r="BA65" s="82" t="n">
        <v>0.15</v>
      </c>
      <c r="BB65" s="150">
        <f>K65*0.96</f>
        <v/>
      </c>
      <c r="BC65" s="7" t="inlineStr">
        <is>
          <t>1035582527998</t>
        </is>
      </c>
      <c r="BD65" s="7" t="inlineStr">
        <is>
          <t>待定</t>
        </is>
      </c>
      <c r="BE65" s="7" t="n"/>
      <c r="BF65" s="150">
        <f>H65</f>
        <v/>
      </c>
      <c r="BG65" s="82">
        <f>BH65/BF65</f>
        <v/>
      </c>
      <c r="BH65" s="149">
        <f>I65</f>
        <v/>
      </c>
      <c r="BI65" s="82">
        <f>1-12%</f>
        <v/>
      </c>
      <c r="BJ65" s="82">
        <f>BK65/(BF65-BF65*(1-BI65))</f>
        <v/>
      </c>
      <c r="BK65" s="149">
        <f>BM65/(1-BL65)</f>
        <v/>
      </c>
      <c r="BL65" s="82" t="n">
        <v>0.01</v>
      </c>
      <c r="BM65" s="149">
        <f>J65</f>
        <v/>
      </c>
      <c r="BN65" s="149">
        <f>IF(BK65&gt;=1500,BK65-150,IF(BK65&gt;=800,BK65-80,IF(BK65&gt;=500,BK65-50,IF(BK65&gt;=200,BK65-20,BK65))))</f>
        <v/>
      </c>
      <c r="BO65" s="82">
        <f>1-12%</f>
        <v/>
      </c>
      <c r="BP65" s="82">
        <f>BQ65/(BF65-BF65*(1-BO65))</f>
        <v/>
      </c>
      <c r="BQ65" s="149">
        <f>BS65/(1-BR65)</f>
        <v/>
      </c>
      <c r="BR65" s="82" t="n">
        <v>0</v>
      </c>
      <c r="BS65" s="149">
        <f>K65</f>
        <v/>
      </c>
      <c r="BT65" s="149">
        <f>IF(BQ65&gt;=1500,BQ65-150,IF(BQ65&gt;=800,BQ65-80,IF(BQ65&gt;=500,BQ65-50,IF(BQ65&gt;=200,BQ65-20,BQ65))))</f>
        <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f>Q66/0.4</f>
        <v/>
      </c>
      <c r="H66" s="152">
        <f>G66*0.75</f>
        <v/>
      </c>
      <c r="I66" s="152">
        <f>Q66 / (0.79 - 0.02 - 0.006)</f>
        <v/>
      </c>
      <c r="J66" s="152">
        <f>Q66 / (0.8 - 0.02 - 0.006)</f>
        <v/>
      </c>
      <c r="K66" s="152">
        <f>Q66 / (0.82 - 0.02 - 0.006)</f>
        <v/>
      </c>
      <c r="L66" s="152">
        <f>K66-N66</f>
        <v/>
      </c>
      <c r="M66" s="79">
        <f>L66/K66</f>
        <v/>
      </c>
      <c r="N66" s="153">
        <f>O66+P66+Q66</f>
        <v/>
      </c>
      <c r="O66" s="153">
        <f>K66*0.006</f>
        <v/>
      </c>
      <c r="P66" s="153">
        <f>K66*0.02</f>
        <v/>
      </c>
      <c r="Q66" s="153">
        <f>SUM(R66:T66)</f>
        <v/>
      </c>
      <c r="R66" s="153">
        <f>IF(F66="大型",700,IF(F66="中型",300,IF(F66="小型",80,0)))</f>
        <v/>
      </c>
      <c r="S66" s="153">
        <f>IF(F66="大型",150,IF(F66="中型",100,IF(F66="小型",0,0)))</f>
        <v/>
      </c>
      <c r="T66" s="151">
        <f>SUM(U66:W66)</f>
        <v/>
      </c>
      <c r="U66" s="153" t="n">
        <v>2370</v>
      </c>
      <c r="V66" s="153" t="n">
        <v>150</v>
      </c>
      <c r="W66" s="153">
        <f>SUM(X66:AS66)</f>
        <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f>H66</f>
        <v/>
      </c>
      <c r="AZ66" s="153">
        <f>BB66/(1-BA66)</f>
        <v/>
      </c>
      <c r="BA66" s="85" t="n">
        <v>0.15</v>
      </c>
      <c r="BB66" s="153">
        <f>K66*0.96</f>
        <v/>
      </c>
      <c r="BC66" s="10" t="inlineStr">
        <is>
          <t>1035582527998</t>
        </is>
      </c>
      <c r="BD66" s="10" t="inlineStr">
        <is>
          <t>待定</t>
        </is>
      </c>
      <c r="BE66" s="10" t="n"/>
      <c r="BF66" s="153">
        <f>H66</f>
        <v/>
      </c>
      <c r="BG66" s="85">
        <f>BH66/BF66</f>
        <v/>
      </c>
      <c r="BH66" s="152">
        <f>I66</f>
        <v/>
      </c>
      <c r="BI66" s="85">
        <f>1-12%</f>
        <v/>
      </c>
      <c r="BJ66" s="85">
        <f>BK66/(BF66-BF66*(1-BI66))</f>
        <v/>
      </c>
      <c r="BK66" s="152">
        <f>BM66/(1-BL66)</f>
        <v/>
      </c>
      <c r="BL66" s="85" t="n">
        <v>0.01</v>
      </c>
      <c r="BM66" s="152">
        <f>J66</f>
        <v/>
      </c>
      <c r="BN66" s="152">
        <f>IF(BK66&gt;=1500,BK66-150,IF(BK66&gt;=800,BK66-80,IF(BK66&gt;=500,BK66-50,IF(BK66&gt;=200,BK66-20,BK66))))</f>
        <v/>
      </c>
      <c r="BO66" s="85">
        <f>1-12%</f>
        <v/>
      </c>
      <c r="BP66" s="85">
        <f>BQ66/(BF66-BF66*(1-BO66))</f>
        <v/>
      </c>
      <c r="BQ66" s="152">
        <f>BS66/(1-BR66)</f>
        <v/>
      </c>
      <c r="BR66" s="85" t="n">
        <v>0</v>
      </c>
      <c r="BS66" s="152">
        <f>K66</f>
        <v/>
      </c>
      <c r="BT66" s="152">
        <f>IF(BQ66&gt;=1500,BQ66-150,IF(BQ66&gt;=800,BQ66-80,IF(BQ66&gt;=500,BQ66-50,IF(BQ66&gt;=200,BQ66-20,BQ66))))</f>
        <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f>Q67/0.4</f>
        <v/>
      </c>
      <c r="H67" s="149">
        <f>G67*0.75</f>
        <v/>
      </c>
      <c r="I67" s="149">
        <f>Q67 / (0.79 - 0.02 - 0.006)</f>
        <v/>
      </c>
      <c r="J67" s="149">
        <f>Q67 / (0.8 - 0.02 - 0.006)</f>
        <v/>
      </c>
      <c r="K67" s="149">
        <f>Q67 / (0.82 - 0.02 - 0.006)</f>
        <v/>
      </c>
      <c r="L67" s="149">
        <f>K67-N67</f>
        <v/>
      </c>
      <c r="M67" s="79">
        <f>L67/K67</f>
        <v/>
      </c>
      <c r="N67" s="150">
        <f>O67+P67+Q67</f>
        <v/>
      </c>
      <c r="O67" s="150">
        <f>K67*0.006</f>
        <v/>
      </c>
      <c r="P67" s="150">
        <f>K67*0.02</f>
        <v/>
      </c>
      <c r="Q67" s="150">
        <f>SUM(R67:T67)</f>
        <v/>
      </c>
      <c r="R67" s="150">
        <f>IF(F67="大型",700,IF(F67="中型",300,IF(F67="小型",80,0)))</f>
        <v/>
      </c>
      <c r="S67" s="150">
        <f>IF(F67="大型",150,IF(F67="中型",100,IF(F67="小型",0,0)))</f>
        <v/>
      </c>
      <c r="T67" s="151">
        <f>SUM(U67:W67)</f>
        <v/>
      </c>
      <c r="U67" s="150" t="n">
        <v>2500</v>
      </c>
      <c r="V67" s="150" t="n">
        <v>150</v>
      </c>
      <c r="W67" s="150">
        <f>SUM(X67:AS67)</f>
        <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f>H67</f>
        <v/>
      </c>
      <c r="AZ67" s="150">
        <f>BB67/(1-BA67)</f>
        <v/>
      </c>
      <c r="BA67" s="82" t="n">
        <v>0.15</v>
      </c>
      <c r="BB67" s="150">
        <f>K67*0.96</f>
        <v/>
      </c>
      <c r="BC67" s="7" t="inlineStr">
        <is>
          <t>1035582527998</t>
        </is>
      </c>
      <c r="BD67" s="7" t="inlineStr">
        <is>
          <t>待定</t>
        </is>
      </c>
      <c r="BE67" s="7" t="n"/>
      <c r="BF67" s="150">
        <f>H67</f>
        <v/>
      </c>
      <c r="BG67" s="82">
        <f>BH67/BF67</f>
        <v/>
      </c>
      <c r="BH67" s="149">
        <f>I67</f>
        <v/>
      </c>
      <c r="BI67" s="82">
        <f>1-12%</f>
        <v/>
      </c>
      <c r="BJ67" s="82">
        <f>BK67/(BF67-BF67*(1-BI67))</f>
        <v/>
      </c>
      <c r="BK67" s="149">
        <f>BM67/(1-BL67)</f>
        <v/>
      </c>
      <c r="BL67" s="82" t="n">
        <v>0.01</v>
      </c>
      <c r="BM67" s="149">
        <f>J67</f>
        <v/>
      </c>
      <c r="BN67" s="149">
        <f>IF(BK67&gt;=1500,BK67-150,IF(BK67&gt;=800,BK67-80,IF(BK67&gt;=500,BK67-50,IF(BK67&gt;=200,BK67-20,BK67))))</f>
        <v/>
      </c>
      <c r="BO67" s="82">
        <f>1-12%</f>
        <v/>
      </c>
      <c r="BP67" s="82">
        <f>BQ67/(BF67-BF67*(1-BO67))</f>
        <v/>
      </c>
      <c r="BQ67" s="149">
        <f>BS67/(1-BR67)</f>
        <v/>
      </c>
      <c r="BR67" s="82" t="n">
        <v>0</v>
      </c>
      <c r="BS67" s="149">
        <f>K67</f>
        <v/>
      </c>
      <c r="BT67" s="149">
        <f>IF(BQ67&gt;=1500,BQ67-150,IF(BQ67&gt;=800,BQ67-80,IF(BQ67&gt;=500,BQ67-50,IF(BQ67&gt;=200,BQ67-20,BQ67))))</f>
        <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f>Q68/0.4</f>
        <v/>
      </c>
      <c r="H68" s="152">
        <f>G68*0.75</f>
        <v/>
      </c>
      <c r="I68" s="152">
        <f>Q68 / (0.79 - 0.02 - 0.006)</f>
        <v/>
      </c>
      <c r="J68" s="152">
        <f>Q68 / (0.8 - 0.02 - 0.006)</f>
        <v/>
      </c>
      <c r="K68" s="152">
        <f>Q68 / (0.82 - 0.02 - 0.006)</f>
        <v/>
      </c>
      <c r="L68" s="152">
        <f>K68-N68</f>
        <v/>
      </c>
      <c r="M68" s="79">
        <f>L68/K68</f>
        <v/>
      </c>
      <c r="N68" s="153">
        <f>O68+P68+Q68</f>
        <v/>
      </c>
      <c r="O68" s="153">
        <f>K68*0.006</f>
        <v/>
      </c>
      <c r="P68" s="153">
        <f>K68*0.02</f>
        <v/>
      </c>
      <c r="Q68" s="153">
        <f>SUM(R68:T68)</f>
        <v/>
      </c>
      <c r="R68" s="153">
        <f>IF(F68="大型",700,IF(F68="中型",300,IF(F68="小型",80,0)))</f>
        <v/>
      </c>
      <c r="S68" s="153">
        <f>IF(F68="大型",150,IF(F68="中型",100,IF(F68="小型",0,0)))</f>
        <v/>
      </c>
      <c r="T68" s="151">
        <f>SUM(U68:W68)</f>
        <v/>
      </c>
      <c r="U68" s="153" t="n">
        <v>2090</v>
      </c>
      <c r="V68" s="153" t="n">
        <v>140</v>
      </c>
      <c r="W68" s="153">
        <f>SUM(X68:AS68)</f>
        <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f>H68</f>
        <v/>
      </c>
      <c r="AZ68" s="153">
        <f>BB68/(1-BA68)</f>
        <v/>
      </c>
      <c r="BA68" s="85" t="n">
        <v>0.15</v>
      </c>
      <c r="BB68" s="153">
        <f>K68*0.96</f>
        <v/>
      </c>
      <c r="BC68" s="10" t="inlineStr">
        <is>
          <t>1035582527998</t>
        </is>
      </c>
      <c r="BD68" s="10" t="inlineStr">
        <is>
          <t>待定</t>
        </is>
      </c>
      <c r="BE68" s="10" t="n"/>
      <c r="BF68" s="153">
        <f>H68</f>
        <v/>
      </c>
      <c r="BG68" s="85">
        <f>BH68/BF68</f>
        <v/>
      </c>
      <c r="BH68" s="152">
        <f>I68</f>
        <v/>
      </c>
      <c r="BI68" s="85">
        <f>1-12%</f>
        <v/>
      </c>
      <c r="BJ68" s="85">
        <f>BK68/(BF68-BF68*(1-BI68))</f>
        <v/>
      </c>
      <c r="BK68" s="152">
        <f>BM68/(1-BL68)</f>
        <v/>
      </c>
      <c r="BL68" s="85" t="n">
        <v>0.01</v>
      </c>
      <c r="BM68" s="152">
        <f>J68</f>
        <v/>
      </c>
      <c r="BN68" s="152">
        <f>IF(BK68&gt;=1500,BK68-150,IF(BK68&gt;=800,BK68-80,IF(BK68&gt;=500,BK68-50,IF(BK68&gt;=200,BK68-20,BK68))))</f>
        <v/>
      </c>
      <c r="BO68" s="85">
        <f>1-12%</f>
        <v/>
      </c>
      <c r="BP68" s="85">
        <f>BQ68/(BF68-BF68*(1-BO68))</f>
        <v/>
      </c>
      <c r="BQ68" s="152">
        <f>BS68/(1-BR68)</f>
        <v/>
      </c>
      <c r="BR68" s="85" t="n">
        <v>0</v>
      </c>
      <c r="BS68" s="152">
        <f>K68</f>
        <v/>
      </c>
      <c r="BT68" s="152">
        <f>IF(BQ68&gt;=1500,BQ68-150,IF(BQ68&gt;=800,BQ68-80,IF(BQ68&gt;=500,BQ68-50,IF(BQ68&gt;=200,BQ68-20,BQ68))))</f>
        <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f>Q69/0.4</f>
        <v/>
      </c>
      <c r="H69" s="149">
        <f>G69*0.75</f>
        <v/>
      </c>
      <c r="I69" s="149">
        <f>Q69 / (0.79 - 0.02 - 0.006)</f>
        <v/>
      </c>
      <c r="J69" s="149">
        <f>Q69 / (0.8 - 0.02 - 0.006)</f>
        <v/>
      </c>
      <c r="K69" s="149">
        <f>Q69 / (0.82 - 0.02 - 0.006)</f>
        <v/>
      </c>
      <c r="L69" s="149">
        <f>K69-N69</f>
        <v/>
      </c>
      <c r="M69" s="79">
        <f>L69/K69</f>
        <v/>
      </c>
      <c r="N69" s="150">
        <f>O69+P69+Q69</f>
        <v/>
      </c>
      <c r="O69" s="150">
        <f>K69*0.006</f>
        <v/>
      </c>
      <c r="P69" s="150">
        <f>K69*0.02</f>
        <v/>
      </c>
      <c r="Q69" s="150">
        <f>SUM(R69:T69)</f>
        <v/>
      </c>
      <c r="R69" s="150">
        <f>IF(F69="大型",700,IF(F69="中型",300,IF(F69="小型",80,0)))</f>
        <v/>
      </c>
      <c r="S69" s="150">
        <f>IF(F69="大型",150,IF(F69="中型",100,IF(F69="小型",0,0)))</f>
        <v/>
      </c>
      <c r="T69" s="151">
        <f>SUM(U69:W69)</f>
        <v/>
      </c>
      <c r="U69" s="150" t="n">
        <v>2120</v>
      </c>
      <c r="V69" s="150" t="n">
        <v>140</v>
      </c>
      <c r="W69" s="150">
        <f>SUM(X69:AS69)</f>
        <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f>H69</f>
        <v/>
      </c>
      <c r="AZ69" s="150">
        <f>BB69/(1-BA69)</f>
        <v/>
      </c>
      <c r="BA69" s="82" t="n">
        <v>0.15</v>
      </c>
      <c r="BB69" s="150">
        <f>K69*0.96</f>
        <v/>
      </c>
      <c r="BC69" s="7" t="inlineStr">
        <is>
          <t>1035582527998</t>
        </is>
      </c>
      <c r="BD69" s="7" t="inlineStr">
        <is>
          <t>待定</t>
        </is>
      </c>
      <c r="BE69" s="7" t="n"/>
      <c r="BF69" s="150">
        <f>H69</f>
        <v/>
      </c>
      <c r="BG69" s="82">
        <f>BH69/BF69</f>
        <v/>
      </c>
      <c r="BH69" s="149">
        <f>I69</f>
        <v/>
      </c>
      <c r="BI69" s="82">
        <f>1-12%</f>
        <v/>
      </c>
      <c r="BJ69" s="82">
        <f>BK69/(BF69-BF69*(1-BI69))</f>
        <v/>
      </c>
      <c r="BK69" s="149">
        <f>BM69/(1-BL69)</f>
        <v/>
      </c>
      <c r="BL69" s="82" t="n">
        <v>0.01</v>
      </c>
      <c r="BM69" s="149">
        <f>J69</f>
        <v/>
      </c>
      <c r="BN69" s="149">
        <f>IF(BK69&gt;=1500,BK69-150,IF(BK69&gt;=800,BK69-80,IF(BK69&gt;=500,BK69-50,IF(BK69&gt;=200,BK69-20,BK69))))</f>
        <v/>
      </c>
      <c r="BO69" s="82">
        <f>1-12%</f>
        <v/>
      </c>
      <c r="BP69" s="82">
        <f>BQ69/(BF69-BF69*(1-BO69))</f>
        <v/>
      </c>
      <c r="BQ69" s="149">
        <f>BS69/(1-BR69)</f>
        <v/>
      </c>
      <c r="BR69" s="82" t="n">
        <v>0</v>
      </c>
      <c r="BS69" s="149">
        <f>K69</f>
        <v/>
      </c>
      <c r="BT69" s="149">
        <f>IF(BQ69&gt;=1500,BQ69-150,IF(BQ69&gt;=800,BQ69-80,IF(BQ69&gt;=500,BQ69-50,IF(BQ69&gt;=200,BQ69-20,BQ69))))</f>
        <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f>Q70/0.4</f>
        <v/>
      </c>
      <c r="H70" s="152">
        <f>G70*0.75</f>
        <v/>
      </c>
      <c r="I70" s="152">
        <f>Q70 / (0.79 - 0.02 - 0.006)</f>
        <v/>
      </c>
      <c r="J70" s="152">
        <f>Q70 / (0.8 - 0.02 - 0.006)</f>
        <v/>
      </c>
      <c r="K70" s="152">
        <f>Q70 / (0.82 - 0.02 - 0.006)</f>
        <v/>
      </c>
      <c r="L70" s="152">
        <f>K70-N70</f>
        <v/>
      </c>
      <c r="M70" s="79">
        <f>L70/K70</f>
        <v/>
      </c>
      <c r="N70" s="153">
        <f>O70+P70+Q70</f>
        <v/>
      </c>
      <c r="O70" s="153">
        <f>K70*0.006</f>
        <v/>
      </c>
      <c r="P70" s="153">
        <f>K70*0.02</f>
        <v/>
      </c>
      <c r="Q70" s="153">
        <f>SUM(R70:T70)</f>
        <v/>
      </c>
      <c r="R70" s="153">
        <f>IF(F70="大型",700,IF(F70="中型",300,IF(F70="小型",80,0)))</f>
        <v/>
      </c>
      <c r="S70" s="153">
        <f>IF(F70="大型",150,IF(F70="中型",100,IF(F70="小型",0,0)))</f>
        <v/>
      </c>
      <c r="T70" s="151">
        <f>SUM(U70:W70)</f>
        <v/>
      </c>
      <c r="U70" s="153" t="n">
        <v>2220</v>
      </c>
      <c r="V70" s="153" t="n">
        <v>150</v>
      </c>
      <c r="W70" s="153">
        <f>SUM(X70:AS70)</f>
        <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f>H70</f>
        <v/>
      </c>
      <c r="AZ70" s="153">
        <f>BB70/(1-BA70)</f>
        <v/>
      </c>
      <c r="BA70" s="85" t="n">
        <v>0.15</v>
      </c>
      <c r="BB70" s="153">
        <f>K70*0.96</f>
        <v/>
      </c>
      <c r="BC70" s="10" t="inlineStr">
        <is>
          <t>1035582527998</t>
        </is>
      </c>
      <c r="BD70" s="10" t="inlineStr">
        <is>
          <t>待定</t>
        </is>
      </c>
      <c r="BE70" s="10" t="n"/>
      <c r="BF70" s="153">
        <f>H70</f>
        <v/>
      </c>
      <c r="BG70" s="85">
        <f>BH70/BF70</f>
        <v/>
      </c>
      <c r="BH70" s="152">
        <f>I70</f>
        <v/>
      </c>
      <c r="BI70" s="85">
        <f>1-12%</f>
        <v/>
      </c>
      <c r="BJ70" s="85">
        <f>BK70/(BF70-BF70*(1-BI70))</f>
        <v/>
      </c>
      <c r="BK70" s="152">
        <f>BM70/(1-BL70)</f>
        <v/>
      </c>
      <c r="BL70" s="85" t="n">
        <v>0.01</v>
      </c>
      <c r="BM70" s="152">
        <f>J70</f>
        <v/>
      </c>
      <c r="BN70" s="152">
        <f>IF(BK70&gt;=1500,BK70-150,IF(BK70&gt;=800,BK70-80,IF(BK70&gt;=500,BK70-50,IF(BK70&gt;=200,BK70-20,BK70))))</f>
        <v/>
      </c>
      <c r="BO70" s="85">
        <f>1-12%</f>
        <v/>
      </c>
      <c r="BP70" s="85">
        <f>BQ70/(BF70-BF70*(1-BO70))</f>
        <v/>
      </c>
      <c r="BQ70" s="152">
        <f>BS70/(1-BR70)</f>
        <v/>
      </c>
      <c r="BR70" s="85" t="n">
        <v>0</v>
      </c>
      <c r="BS70" s="152">
        <f>K70</f>
        <v/>
      </c>
      <c r="BT70" s="152">
        <f>IF(BQ70&gt;=1500,BQ70-150,IF(BQ70&gt;=800,BQ70-80,IF(BQ70&gt;=500,BQ70-50,IF(BQ70&gt;=200,BQ70-20,BQ70))))</f>
        <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f>Q71/0.4</f>
        <v/>
      </c>
      <c r="H71" s="149">
        <f>G71*0.75</f>
        <v/>
      </c>
      <c r="I71" s="149">
        <f>Q71 / (0.79 - 0.02 - 0.006)</f>
        <v/>
      </c>
      <c r="J71" s="149">
        <f>Q71 / (0.8 - 0.02 - 0.006)</f>
        <v/>
      </c>
      <c r="K71" s="149">
        <f>Q71 / (0.82 - 0.02 - 0.006)</f>
        <v/>
      </c>
      <c r="L71" s="149">
        <f>K71-N71</f>
        <v/>
      </c>
      <c r="M71" s="79">
        <f>L71/K71</f>
        <v/>
      </c>
      <c r="N71" s="150">
        <f>O71+P71+Q71</f>
        <v/>
      </c>
      <c r="O71" s="150">
        <f>K71*0.006</f>
        <v/>
      </c>
      <c r="P71" s="150">
        <f>K71*0.02</f>
        <v/>
      </c>
      <c r="Q71" s="150">
        <f>SUM(R71:T71)</f>
        <v/>
      </c>
      <c r="R71" s="150">
        <f>IF(F71="大型",700,IF(F71="中型",300,IF(F71="小型",80,0)))</f>
        <v/>
      </c>
      <c r="S71" s="150">
        <f>IF(F71="大型",150,IF(F71="中型",100,IF(F71="小型",0,0)))</f>
        <v/>
      </c>
      <c r="T71" s="151">
        <f>SUM(U71:W71)</f>
        <v/>
      </c>
      <c r="U71" s="150" t="n">
        <v>2350</v>
      </c>
      <c r="V71" s="150" t="n">
        <v>150</v>
      </c>
      <c r="W71" s="150">
        <f>SUM(X71:AS71)</f>
        <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f>H71</f>
        <v/>
      </c>
      <c r="AZ71" s="150">
        <f>BB71/(1-BA71)</f>
        <v/>
      </c>
      <c r="BA71" s="82" t="n">
        <v>0.15</v>
      </c>
      <c r="BB71" s="150">
        <f>K71*0.96</f>
        <v/>
      </c>
      <c r="BC71" s="7" t="inlineStr">
        <is>
          <t>1035582527998</t>
        </is>
      </c>
      <c r="BD71" s="7" t="inlineStr">
        <is>
          <t>待定</t>
        </is>
      </c>
      <c r="BE71" s="7" t="n"/>
      <c r="BF71" s="150">
        <f>H71</f>
        <v/>
      </c>
      <c r="BG71" s="82">
        <f>BH71/BF71</f>
        <v/>
      </c>
      <c r="BH71" s="149">
        <f>I71</f>
        <v/>
      </c>
      <c r="BI71" s="82">
        <f>1-12%</f>
        <v/>
      </c>
      <c r="BJ71" s="82">
        <f>BK71/(BF71-BF71*(1-BI71))</f>
        <v/>
      </c>
      <c r="BK71" s="149">
        <f>BM71/(1-BL71)</f>
        <v/>
      </c>
      <c r="BL71" s="82" t="n">
        <v>0.01</v>
      </c>
      <c r="BM71" s="149">
        <f>J71</f>
        <v/>
      </c>
      <c r="BN71" s="149">
        <f>IF(BK71&gt;=1500,BK71-150,IF(BK71&gt;=800,BK71-80,IF(BK71&gt;=500,BK71-50,IF(BK71&gt;=200,BK71-20,BK71))))</f>
        <v/>
      </c>
      <c r="BO71" s="82">
        <f>1-12%</f>
        <v/>
      </c>
      <c r="BP71" s="82">
        <f>BQ71/(BF71-BF71*(1-BO71))</f>
        <v/>
      </c>
      <c r="BQ71" s="149">
        <f>BS71/(1-BR71)</f>
        <v/>
      </c>
      <c r="BR71" s="82" t="n">
        <v>0</v>
      </c>
      <c r="BS71" s="149">
        <f>K71</f>
        <v/>
      </c>
      <c r="BT71" s="149">
        <f>IF(BQ71&gt;=1500,BQ71-150,IF(BQ71&gt;=800,BQ71-80,IF(BQ71&gt;=500,BQ71-50,IF(BQ71&gt;=200,BQ71-20,BQ71))))</f>
        <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f>Q72/0.4</f>
        <v/>
      </c>
      <c r="H72" s="152">
        <f>G72*0.75</f>
        <v/>
      </c>
      <c r="I72" s="152">
        <f>Q72 / (0.79 - 0.02 - 0.006)</f>
        <v/>
      </c>
      <c r="J72" s="152">
        <f>Q72 / (0.8 - 0.02 - 0.006)</f>
        <v/>
      </c>
      <c r="K72" s="152">
        <f>Q72 / (0.82 - 0.02 - 0.006)</f>
        <v/>
      </c>
      <c r="L72" s="152">
        <f>K72-N72</f>
        <v/>
      </c>
      <c r="M72" s="79">
        <f>L72/K72</f>
        <v/>
      </c>
      <c r="N72" s="153">
        <f>O72+P72+Q72</f>
        <v/>
      </c>
      <c r="O72" s="153">
        <f>K72*0.006</f>
        <v/>
      </c>
      <c r="P72" s="153">
        <f>K72*0.02</f>
        <v/>
      </c>
      <c r="Q72" s="153">
        <f>SUM(R72:T72)</f>
        <v/>
      </c>
      <c r="R72" s="153">
        <f>IF(F72="大型",700,IF(F72="中型",300,IF(F72="小型",80,0)))</f>
        <v/>
      </c>
      <c r="S72" s="153">
        <f>IF(F72="大型",150,IF(F72="中型",100,IF(F72="小型",0,0)))</f>
        <v/>
      </c>
      <c r="T72" s="151">
        <f>SUM(U72:W72)</f>
        <v/>
      </c>
      <c r="U72" s="153" t="n">
        <v>2260</v>
      </c>
      <c r="V72" s="153" t="n">
        <v>140</v>
      </c>
      <c r="W72" s="153">
        <f>SUM(X72:AS72)</f>
        <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f>H72</f>
        <v/>
      </c>
      <c r="AZ72" s="153">
        <f>BB72/(1-BA72)</f>
        <v/>
      </c>
      <c r="BA72" s="85" t="n">
        <v>0.15</v>
      </c>
      <c r="BB72" s="153">
        <f>K72*0.96</f>
        <v/>
      </c>
      <c r="BC72" s="10" t="inlineStr">
        <is>
          <t>1035582527998</t>
        </is>
      </c>
      <c r="BD72" s="10" t="inlineStr">
        <is>
          <t>待定</t>
        </is>
      </c>
      <c r="BE72" s="10" t="n"/>
      <c r="BF72" s="153">
        <f>H72</f>
        <v/>
      </c>
      <c r="BG72" s="85">
        <f>BH72/BF72</f>
        <v/>
      </c>
      <c r="BH72" s="152">
        <f>I72</f>
        <v/>
      </c>
      <c r="BI72" s="85">
        <f>1-12%</f>
        <v/>
      </c>
      <c r="BJ72" s="85">
        <f>BK72/(BF72-BF72*(1-BI72))</f>
        <v/>
      </c>
      <c r="BK72" s="152">
        <f>BM72/(1-BL72)</f>
        <v/>
      </c>
      <c r="BL72" s="85" t="n">
        <v>0.01</v>
      </c>
      <c r="BM72" s="152">
        <f>J72</f>
        <v/>
      </c>
      <c r="BN72" s="152">
        <f>IF(BK72&gt;=1500,BK72-150,IF(BK72&gt;=800,BK72-80,IF(BK72&gt;=500,BK72-50,IF(BK72&gt;=200,BK72-20,BK72))))</f>
        <v/>
      </c>
      <c r="BO72" s="85">
        <f>1-12%</f>
        <v/>
      </c>
      <c r="BP72" s="85">
        <f>BQ72/(BF72-BF72*(1-BO72))</f>
        <v/>
      </c>
      <c r="BQ72" s="152">
        <f>BS72/(1-BR72)</f>
        <v/>
      </c>
      <c r="BR72" s="85" t="n">
        <v>0</v>
      </c>
      <c r="BS72" s="152">
        <f>K72</f>
        <v/>
      </c>
      <c r="BT72" s="152">
        <f>IF(BQ72&gt;=1500,BQ72-150,IF(BQ72&gt;=800,BQ72-80,IF(BQ72&gt;=500,BQ72-50,IF(BQ72&gt;=200,BQ72-20,BQ72))))</f>
        <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f>Q73/0.4</f>
        <v/>
      </c>
      <c r="H73" s="149">
        <f>G73*0.75</f>
        <v/>
      </c>
      <c r="I73" s="149">
        <f>Q73 / (0.79 - 0.02 - 0.006)</f>
        <v/>
      </c>
      <c r="J73" s="149">
        <f>Q73 / (0.8 - 0.02 - 0.006)</f>
        <v/>
      </c>
      <c r="K73" s="149">
        <f>Q73 / (0.82 - 0.02 - 0.006)</f>
        <v/>
      </c>
      <c r="L73" s="149">
        <f>K73-N73</f>
        <v/>
      </c>
      <c r="M73" s="79">
        <f>L73/K73</f>
        <v/>
      </c>
      <c r="N73" s="150">
        <f>O73+P73+Q73</f>
        <v/>
      </c>
      <c r="O73" s="150">
        <f>K73*0.006</f>
        <v/>
      </c>
      <c r="P73" s="150">
        <f>K73*0.02</f>
        <v/>
      </c>
      <c r="Q73" s="150">
        <f>SUM(R73:T73)</f>
        <v/>
      </c>
      <c r="R73" s="150">
        <f>IF(F73="大型",700,IF(F73="中型",300,IF(F73="小型",80,0)))</f>
        <v/>
      </c>
      <c r="S73" s="150">
        <f>IF(F73="大型",150,IF(F73="中型",100,IF(F73="小型",0,0)))</f>
        <v/>
      </c>
      <c r="T73" s="151">
        <f>SUM(U73:W73)</f>
        <v/>
      </c>
      <c r="U73" s="150" t="n">
        <v>2290</v>
      </c>
      <c r="V73" s="150" t="n">
        <v>140</v>
      </c>
      <c r="W73" s="150">
        <f>SUM(X73:AS73)</f>
        <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f>H73</f>
        <v/>
      </c>
      <c r="AZ73" s="150">
        <f>BB73/(1-BA73)</f>
        <v/>
      </c>
      <c r="BA73" s="82" t="n">
        <v>0.15</v>
      </c>
      <c r="BB73" s="150">
        <f>K73*0.96</f>
        <v/>
      </c>
      <c r="BC73" s="7" t="inlineStr">
        <is>
          <t>1035582527998</t>
        </is>
      </c>
      <c r="BD73" s="7" t="inlineStr">
        <is>
          <t>待定</t>
        </is>
      </c>
      <c r="BE73" s="7" t="n"/>
      <c r="BF73" s="150">
        <f>H73</f>
        <v/>
      </c>
      <c r="BG73" s="82">
        <f>BH73/BF73</f>
        <v/>
      </c>
      <c r="BH73" s="149">
        <f>I73</f>
        <v/>
      </c>
      <c r="BI73" s="82">
        <f>1-12%</f>
        <v/>
      </c>
      <c r="BJ73" s="82">
        <f>BK73/(BF73-BF73*(1-BI73))</f>
        <v/>
      </c>
      <c r="BK73" s="149">
        <f>BM73/(1-BL73)</f>
        <v/>
      </c>
      <c r="BL73" s="82" t="n">
        <v>0.01</v>
      </c>
      <c r="BM73" s="149">
        <f>J73</f>
        <v/>
      </c>
      <c r="BN73" s="149">
        <f>IF(BK73&gt;=1500,BK73-150,IF(BK73&gt;=800,BK73-80,IF(BK73&gt;=500,BK73-50,IF(BK73&gt;=200,BK73-20,BK73))))</f>
        <v/>
      </c>
      <c r="BO73" s="82">
        <f>1-12%</f>
        <v/>
      </c>
      <c r="BP73" s="82">
        <f>BQ73/(BF73-BF73*(1-BO73))</f>
        <v/>
      </c>
      <c r="BQ73" s="149">
        <f>BS73/(1-BR73)</f>
        <v/>
      </c>
      <c r="BR73" s="82" t="n">
        <v>0</v>
      </c>
      <c r="BS73" s="149">
        <f>K73</f>
        <v/>
      </c>
      <c r="BT73" s="149">
        <f>IF(BQ73&gt;=1500,BQ73-150,IF(BQ73&gt;=800,BQ73-80,IF(BQ73&gt;=500,BQ73-50,IF(BQ73&gt;=200,BQ73-20,BQ73))))</f>
        <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f>Q74/0.4</f>
        <v/>
      </c>
      <c r="H74" s="152">
        <f>G74*0.75</f>
        <v/>
      </c>
      <c r="I74" s="152">
        <f>Q74 / (0.79 - 0.02 - 0.006)</f>
        <v/>
      </c>
      <c r="J74" s="152">
        <f>Q74 / (0.8 - 0.02 - 0.006)</f>
        <v/>
      </c>
      <c r="K74" s="152">
        <f>Q74 / (0.82 - 0.02 - 0.006)</f>
        <v/>
      </c>
      <c r="L74" s="152">
        <f>K74-N74</f>
        <v/>
      </c>
      <c r="M74" s="79">
        <f>L74/K74</f>
        <v/>
      </c>
      <c r="N74" s="153">
        <f>O74+P74+Q74</f>
        <v/>
      </c>
      <c r="O74" s="153">
        <f>K74*0.006</f>
        <v/>
      </c>
      <c r="P74" s="153">
        <f>K74*0.02</f>
        <v/>
      </c>
      <c r="Q74" s="153">
        <f>SUM(R74:T74)</f>
        <v/>
      </c>
      <c r="R74" s="153">
        <f>IF(F74="大型",700,IF(F74="中型",300,IF(F74="小型",80,0)))</f>
        <v/>
      </c>
      <c r="S74" s="153">
        <f>IF(F74="大型",150,IF(F74="中型",100,IF(F74="小型",0,0)))</f>
        <v/>
      </c>
      <c r="T74" s="151">
        <f>SUM(U74:W74)</f>
        <v/>
      </c>
      <c r="U74" s="153" t="n">
        <v>2370</v>
      </c>
      <c r="V74" s="153" t="n">
        <v>150</v>
      </c>
      <c r="W74" s="153">
        <f>SUM(X74:AS74)</f>
        <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f>H74</f>
        <v/>
      </c>
      <c r="AZ74" s="153">
        <f>BB74/(1-BA74)</f>
        <v/>
      </c>
      <c r="BA74" s="85" t="n">
        <v>0.15</v>
      </c>
      <c r="BB74" s="153">
        <f>K74*0.96</f>
        <v/>
      </c>
      <c r="BC74" s="10" t="inlineStr">
        <is>
          <t>1035582527998</t>
        </is>
      </c>
      <c r="BD74" s="10" t="inlineStr">
        <is>
          <t>待定</t>
        </is>
      </c>
      <c r="BE74" s="10" t="n"/>
      <c r="BF74" s="153">
        <f>H74</f>
        <v/>
      </c>
      <c r="BG74" s="85">
        <f>BH74/BF74</f>
        <v/>
      </c>
      <c r="BH74" s="152">
        <f>I74</f>
        <v/>
      </c>
      <c r="BI74" s="85">
        <f>1-12%</f>
        <v/>
      </c>
      <c r="BJ74" s="85">
        <f>BK74/(BF74-BF74*(1-BI74))</f>
        <v/>
      </c>
      <c r="BK74" s="152">
        <f>BM74/(1-BL74)</f>
        <v/>
      </c>
      <c r="BL74" s="85" t="n">
        <v>0.01</v>
      </c>
      <c r="BM74" s="152">
        <f>J74</f>
        <v/>
      </c>
      <c r="BN74" s="152">
        <f>IF(BK74&gt;=1500,BK74-150,IF(BK74&gt;=800,BK74-80,IF(BK74&gt;=500,BK74-50,IF(BK74&gt;=200,BK74-20,BK74))))</f>
        <v/>
      </c>
      <c r="BO74" s="85">
        <f>1-12%</f>
        <v/>
      </c>
      <c r="BP74" s="85">
        <f>BQ74/(BF74-BF74*(1-BO74))</f>
        <v/>
      </c>
      <c r="BQ74" s="152">
        <f>BS74/(1-BR74)</f>
        <v/>
      </c>
      <c r="BR74" s="85" t="n">
        <v>0</v>
      </c>
      <c r="BS74" s="152">
        <f>K74</f>
        <v/>
      </c>
      <c r="BT74" s="152">
        <f>IF(BQ74&gt;=1500,BQ74-150,IF(BQ74&gt;=800,BQ74-80,IF(BQ74&gt;=500,BQ74-50,IF(BQ74&gt;=200,BQ74-20,BQ74))))</f>
        <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f>Q75/0.4</f>
        <v/>
      </c>
      <c r="H75" s="149">
        <f>G75*0.75</f>
        <v/>
      </c>
      <c r="I75" s="149">
        <f>Q75 / (0.79 - 0.02 - 0.006)</f>
        <v/>
      </c>
      <c r="J75" s="149">
        <f>Q75 / (0.8 - 0.02 - 0.006)</f>
        <v/>
      </c>
      <c r="K75" s="149">
        <f>Q75 / (0.82 - 0.02 - 0.006)</f>
        <v/>
      </c>
      <c r="L75" s="149">
        <f>K75-N75</f>
        <v/>
      </c>
      <c r="M75" s="79">
        <f>L75/K75</f>
        <v/>
      </c>
      <c r="N75" s="150">
        <f>O75+P75+Q75</f>
        <v/>
      </c>
      <c r="O75" s="150">
        <f>K75*0.006</f>
        <v/>
      </c>
      <c r="P75" s="150">
        <f>K75*0.02</f>
        <v/>
      </c>
      <c r="Q75" s="150">
        <f>SUM(R75:T75)</f>
        <v/>
      </c>
      <c r="R75" s="150">
        <f>IF(F75="大型",700,IF(F75="中型",300,IF(F75="小型",80,0)))</f>
        <v/>
      </c>
      <c r="S75" s="150">
        <f>IF(F75="大型",150,IF(F75="中型",100,IF(F75="小型",0,0)))</f>
        <v/>
      </c>
      <c r="T75" s="151">
        <f>SUM(U75:W75)</f>
        <v/>
      </c>
      <c r="U75" s="150" t="n">
        <v>2500</v>
      </c>
      <c r="V75" s="150" t="n">
        <v>150</v>
      </c>
      <c r="W75" s="150">
        <f>SUM(X75:AS75)</f>
        <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f>H75</f>
        <v/>
      </c>
      <c r="AZ75" s="150">
        <f>BB75/(1-BA75)</f>
        <v/>
      </c>
      <c r="BA75" s="82" t="n">
        <v>0.15</v>
      </c>
      <c r="BB75" s="150">
        <f>K75*0.96</f>
        <v/>
      </c>
      <c r="BC75" s="7" t="inlineStr">
        <is>
          <t>1035582527998</t>
        </is>
      </c>
      <c r="BD75" s="7" t="inlineStr">
        <is>
          <t>待定</t>
        </is>
      </c>
      <c r="BE75" s="7" t="n"/>
      <c r="BF75" s="150">
        <f>H75</f>
        <v/>
      </c>
      <c r="BG75" s="82">
        <f>BH75/BF75</f>
        <v/>
      </c>
      <c r="BH75" s="149">
        <f>I75</f>
        <v/>
      </c>
      <c r="BI75" s="82">
        <f>1-12%</f>
        <v/>
      </c>
      <c r="BJ75" s="82">
        <f>BK75/(BF75-BF75*(1-BI75))</f>
        <v/>
      </c>
      <c r="BK75" s="149">
        <f>BM75/(1-BL75)</f>
        <v/>
      </c>
      <c r="BL75" s="82" t="n">
        <v>0.01</v>
      </c>
      <c r="BM75" s="149">
        <f>J75</f>
        <v/>
      </c>
      <c r="BN75" s="149">
        <f>IF(BK75&gt;=1500,BK75-150,IF(BK75&gt;=800,BK75-80,IF(BK75&gt;=500,BK75-50,IF(BK75&gt;=200,BK75-20,BK75))))</f>
        <v/>
      </c>
      <c r="BO75" s="82">
        <f>1-12%</f>
        <v/>
      </c>
      <c r="BP75" s="82">
        <f>BQ75/(BF75-BF75*(1-BO75))</f>
        <v/>
      </c>
      <c r="BQ75" s="149">
        <f>BS75/(1-BR75)</f>
        <v/>
      </c>
      <c r="BR75" s="82" t="n">
        <v>0</v>
      </c>
      <c r="BS75" s="149">
        <f>K75</f>
        <v/>
      </c>
      <c r="BT75" s="149">
        <f>IF(BQ75&gt;=1500,BQ75-150,IF(BQ75&gt;=800,BQ75-80,IF(BQ75&gt;=500,BQ75-50,IF(BQ75&gt;=200,BQ75-20,BQ75))))</f>
        <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f>Q76/0.4</f>
        <v/>
      </c>
      <c r="H76" s="152">
        <f>G76*0.75</f>
        <v/>
      </c>
      <c r="I76" s="152">
        <f>Q76 / (0.79 - 0.02 - 0.006)</f>
        <v/>
      </c>
      <c r="J76" s="152">
        <f>Q76 / (0.8 - 0.02 - 0.006)</f>
        <v/>
      </c>
      <c r="K76" s="152">
        <f>Q76 / (0.82 - 0.02 - 0.006)</f>
        <v/>
      </c>
      <c r="L76" s="152">
        <f>K76-N76</f>
        <v/>
      </c>
      <c r="M76" s="79">
        <f>L76/K76</f>
        <v/>
      </c>
      <c r="N76" s="153">
        <f>O76+P76+Q76</f>
        <v/>
      </c>
      <c r="O76" s="153">
        <f>K76*0.006</f>
        <v/>
      </c>
      <c r="P76" s="153">
        <f>K76*0.02</f>
        <v/>
      </c>
      <c r="Q76" s="153">
        <f>SUM(R76:T76)</f>
        <v/>
      </c>
      <c r="R76" s="153">
        <f>IF(F76="大型",700,IF(F76="中型",300,IF(F76="小型",80,0)))</f>
        <v/>
      </c>
      <c r="S76" s="153">
        <f>IF(F76="大型",150,IF(F76="中型",100,IF(F76="小型",0,0)))</f>
        <v/>
      </c>
      <c r="T76" s="151">
        <f>SUM(U76:W76)</f>
        <v/>
      </c>
      <c r="U76" s="153" t="n">
        <v>2710</v>
      </c>
      <c r="V76" s="153" t="n">
        <v>140</v>
      </c>
      <c r="W76" s="153">
        <f>SUM(X76:AS76)</f>
        <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f>H76</f>
        <v/>
      </c>
      <c r="AZ76" s="153">
        <f>BB76/(1-BA76)</f>
        <v/>
      </c>
      <c r="BA76" s="85" t="n">
        <v>0.15</v>
      </c>
      <c r="BB76" s="153">
        <f>K76*0.96</f>
        <v/>
      </c>
      <c r="BC76" s="10" t="inlineStr">
        <is>
          <t>1037237545657</t>
        </is>
      </c>
      <c r="BD76" s="10" t="inlineStr">
        <is>
          <t>待定</t>
        </is>
      </c>
      <c r="BE76" s="10" t="n"/>
      <c r="BF76" s="153">
        <f>H76</f>
        <v/>
      </c>
      <c r="BG76" s="85">
        <f>BH76/BF76</f>
        <v/>
      </c>
      <c r="BH76" s="152">
        <f>I76</f>
        <v/>
      </c>
      <c r="BI76" s="85">
        <f>1-12%</f>
        <v/>
      </c>
      <c r="BJ76" s="85">
        <f>BK76/(BF76-BF76*(1-BI76))</f>
        <v/>
      </c>
      <c r="BK76" s="152">
        <f>BM76/(1-BL76)</f>
        <v/>
      </c>
      <c r="BL76" s="85" t="n">
        <v>0.01</v>
      </c>
      <c r="BM76" s="152">
        <f>J76</f>
        <v/>
      </c>
      <c r="BN76" s="152">
        <f>IF(BK76&gt;=1500,BK76-150,IF(BK76&gt;=800,BK76-80,IF(BK76&gt;=500,BK76-50,IF(BK76&gt;=200,BK76-20,BK76))))</f>
        <v/>
      </c>
      <c r="BO76" s="85">
        <f>1-12%</f>
        <v/>
      </c>
      <c r="BP76" s="85">
        <f>BQ76/(BF76-BF76*(1-BO76))</f>
        <v/>
      </c>
      <c r="BQ76" s="152">
        <f>BS76/(1-BR76)</f>
        <v/>
      </c>
      <c r="BR76" s="85" t="n">
        <v>0</v>
      </c>
      <c r="BS76" s="152">
        <f>K76</f>
        <v/>
      </c>
      <c r="BT76" s="152">
        <f>IF(BQ76&gt;=1500,BQ76-150,IF(BQ76&gt;=800,BQ76-80,IF(BQ76&gt;=500,BQ76-50,IF(BQ76&gt;=200,BQ76-20,BQ76))))</f>
        <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f>Q77/0.4</f>
        <v/>
      </c>
      <c r="H77" s="149">
        <f>G77*0.75</f>
        <v/>
      </c>
      <c r="I77" s="149">
        <f>Q77 / (0.79 - 0.02 - 0.006)</f>
        <v/>
      </c>
      <c r="J77" s="149">
        <f>Q77 / (0.8 - 0.02 - 0.006)</f>
        <v/>
      </c>
      <c r="K77" s="149">
        <f>Q77 / (0.82 - 0.02 - 0.006)</f>
        <v/>
      </c>
      <c r="L77" s="149">
        <f>K77-N77</f>
        <v/>
      </c>
      <c r="M77" s="79">
        <f>L77/K77</f>
        <v/>
      </c>
      <c r="N77" s="150">
        <f>O77+P77+Q77</f>
        <v/>
      </c>
      <c r="O77" s="150">
        <f>K77*0.006</f>
        <v/>
      </c>
      <c r="P77" s="150">
        <f>K77*0.02</f>
        <v/>
      </c>
      <c r="Q77" s="150">
        <f>SUM(R77:T77)</f>
        <v/>
      </c>
      <c r="R77" s="150">
        <f>IF(F77="大型",700,IF(F77="中型",300,IF(F77="小型",80,0)))</f>
        <v/>
      </c>
      <c r="S77" s="150">
        <f>IF(F77="大型",150,IF(F77="中型",100,IF(F77="小型",0,0)))</f>
        <v/>
      </c>
      <c r="T77" s="151">
        <f>SUM(U77:W77)</f>
        <v/>
      </c>
      <c r="U77" s="150" t="n">
        <v>2740</v>
      </c>
      <c r="V77" s="150" t="n">
        <v>140</v>
      </c>
      <c r="W77" s="150">
        <f>SUM(X77:AS77)</f>
        <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f>H77</f>
        <v/>
      </c>
      <c r="AZ77" s="150">
        <f>BB77/(1-BA77)</f>
        <v/>
      </c>
      <c r="BA77" s="82" t="n">
        <v>0.15</v>
      </c>
      <c r="BB77" s="150">
        <f>K77*0.96</f>
        <v/>
      </c>
      <c r="BC77" s="7" t="inlineStr">
        <is>
          <t>1037237545657</t>
        </is>
      </c>
      <c r="BD77" s="7" t="inlineStr">
        <is>
          <t>待定</t>
        </is>
      </c>
      <c r="BE77" s="7" t="n"/>
      <c r="BF77" s="150">
        <f>H77</f>
        <v/>
      </c>
      <c r="BG77" s="82">
        <f>BH77/BF77</f>
        <v/>
      </c>
      <c r="BH77" s="149">
        <f>I77</f>
        <v/>
      </c>
      <c r="BI77" s="82">
        <f>1-12%</f>
        <v/>
      </c>
      <c r="BJ77" s="82">
        <f>BK77/(BF77-BF77*(1-BI77))</f>
        <v/>
      </c>
      <c r="BK77" s="149">
        <f>BM77/(1-BL77)</f>
        <v/>
      </c>
      <c r="BL77" s="82" t="n">
        <v>0.01</v>
      </c>
      <c r="BM77" s="149">
        <f>J77</f>
        <v/>
      </c>
      <c r="BN77" s="149">
        <f>IF(BK77&gt;=1500,BK77-150,IF(BK77&gt;=800,BK77-80,IF(BK77&gt;=500,BK77-50,IF(BK77&gt;=200,BK77-20,BK77))))</f>
        <v/>
      </c>
      <c r="BO77" s="82">
        <f>1-12%</f>
        <v/>
      </c>
      <c r="BP77" s="82">
        <f>BQ77/(BF77-BF77*(1-BO77))</f>
        <v/>
      </c>
      <c r="BQ77" s="149">
        <f>BS77/(1-BR77)</f>
        <v/>
      </c>
      <c r="BR77" s="82" t="n">
        <v>0</v>
      </c>
      <c r="BS77" s="149">
        <f>K77</f>
        <v/>
      </c>
      <c r="BT77" s="149">
        <f>IF(BQ77&gt;=1500,BQ77-150,IF(BQ77&gt;=800,BQ77-80,IF(BQ77&gt;=500,BQ77-50,IF(BQ77&gt;=200,BQ77-20,BQ77))))</f>
        <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f>Q78/0.4</f>
        <v/>
      </c>
      <c r="H78" s="152">
        <f>G78*0.75</f>
        <v/>
      </c>
      <c r="I78" s="152">
        <f>Q78 / (0.79 - 0.02 - 0.006)</f>
        <v/>
      </c>
      <c r="J78" s="152">
        <f>Q78 / (0.8 - 0.02 - 0.006)</f>
        <v/>
      </c>
      <c r="K78" s="152">
        <f>Q78 / (0.82 - 0.02 - 0.006)</f>
        <v/>
      </c>
      <c r="L78" s="152">
        <f>K78-N78</f>
        <v/>
      </c>
      <c r="M78" s="79">
        <f>L78/K78</f>
        <v/>
      </c>
      <c r="N78" s="153">
        <f>O78+P78+Q78</f>
        <v/>
      </c>
      <c r="O78" s="153">
        <f>K78*0.006</f>
        <v/>
      </c>
      <c r="P78" s="153">
        <f>K78*0.02</f>
        <v/>
      </c>
      <c r="Q78" s="153">
        <f>SUM(R78:T78)</f>
        <v/>
      </c>
      <c r="R78" s="153">
        <f>IF(F78="大型",700,IF(F78="中型",300,IF(F78="小型",80,0)))</f>
        <v/>
      </c>
      <c r="S78" s="153">
        <f>IF(F78="大型",150,IF(F78="中型",100,IF(F78="小型",0,0)))</f>
        <v/>
      </c>
      <c r="T78" s="151">
        <f>SUM(U78:W78)</f>
        <v/>
      </c>
      <c r="U78" s="153" t="n">
        <v>2820</v>
      </c>
      <c r="V78" s="153" t="n">
        <v>150</v>
      </c>
      <c r="W78" s="153">
        <f>SUM(X78:AS78)</f>
        <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f>H78</f>
        <v/>
      </c>
      <c r="AZ78" s="153">
        <f>BB78/(1-BA78)</f>
        <v/>
      </c>
      <c r="BA78" s="85" t="n">
        <v>0.15</v>
      </c>
      <c r="BB78" s="153">
        <f>K78*0.96</f>
        <v/>
      </c>
      <c r="BC78" s="10" t="inlineStr">
        <is>
          <t>1037237545657</t>
        </is>
      </c>
      <c r="BD78" s="10" t="inlineStr">
        <is>
          <t>待定</t>
        </is>
      </c>
      <c r="BE78" s="10" t="n"/>
      <c r="BF78" s="153">
        <f>H78</f>
        <v/>
      </c>
      <c r="BG78" s="85">
        <f>BH78/BF78</f>
        <v/>
      </c>
      <c r="BH78" s="152">
        <f>I78</f>
        <v/>
      </c>
      <c r="BI78" s="85">
        <f>1-12%</f>
        <v/>
      </c>
      <c r="BJ78" s="85">
        <f>BK78/(BF78-BF78*(1-BI78))</f>
        <v/>
      </c>
      <c r="BK78" s="152">
        <f>BM78/(1-BL78)</f>
        <v/>
      </c>
      <c r="BL78" s="85" t="n">
        <v>0.01</v>
      </c>
      <c r="BM78" s="152">
        <f>J78</f>
        <v/>
      </c>
      <c r="BN78" s="152">
        <f>IF(BK78&gt;=1500,BK78-150,IF(BK78&gt;=800,BK78-80,IF(BK78&gt;=500,BK78-50,IF(BK78&gt;=200,BK78-20,BK78))))</f>
        <v/>
      </c>
      <c r="BO78" s="85">
        <f>1-12%</f>
        <v/>
      </c>
      <c r="BP78" s="85">
        <f>BQ78/(BF78-BF78*(1-BO78))</f>
        <v/>
      </c>
      <c r="BQ78" s="152">
        <f>BS78/(1-BR78)</f>
        <v/>
      </c>
      <c r="BR78" s="85" t="n">
        <v>0</v>
      </c>
      <c r="BS78" s="152">
        <f>K78</f>
        <v/>
      </c>
      <c r="BT78" s="152">
        <f>IF(BQ78&gt;=1500,BQ78-150,IF(BQ78&gt;=800,BQ78-80,IF(BQ78&gt;=500,BQ78-50,IF(BQ78&gt;=200,BQ78-20,BQ78))))</f>
        <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f>Q79/0.4</f>
        <v/>
      </c>
      <c r="H79" s="149">
        <f>G79*0.75</f>
        <v/>
      </c>
      <c r="I79" s="149">
        <f>Q79 / (0.79 - 0.02 - 0.006)</f>
        <v/>
      </c>
      <c r="J79" s="149">
        <f>Q79 / (0.8 - 0.02 - 0.006)</f>
        <v/>
      </c>
      <c r="K79" s="149">
        <f>Q79 / (0.82 - 0.02 - 0.006)</f>
        <v/>
      </c>
      <c r="L79" s="149">
        <f>K79-N79</f>
        <v/>
      </c>
      <c r="M79" s="79">
        <f>L79/K79</f>
        <v/>
      </c>
      <c r="N79" s="150">
        <f>O79+P79+Q79</f>
        <v/>
      </c>
      <c r="O79" s="150">
        <f>K79*0.006</f>
        <v/>
      </c>
      <c r="P79" s="150">
        <f>K79*0.02</f>
        <v/>
      </c>
      <c r="Q79" s="150">
        <f>SUM(R79:T79)</f>
        <v/>
      </c>
      <c r="R79" s="150">
        <f>IF(F79="大型",700,IF(F79="中型",300,IF(F79="小型",80,0)))</f>
        <v/>
      </c>
      <c r="S79" s="150">
        <f>IF(F79="大型",150,IF(F79="中型",100,IF(F79="小型",0,0)))</f>
        <v/>
      </c>
      <c r="T79" s="151">
        <f>SUM(U79:W79)</f>
        <v/>
      </c>
      <c r="U79" s="150" t="n">
        <v>2950</v>
      </c>
      <c r="V79" s="150" t="n">
        <v>150</v>
      </c>
      <c r="W79" s="150">
        <f>SUM(X79:AS79)</f>
        <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f>H79</f>
        <v/>
      </c>
      <c r="AZ79" s="150">
        <f>BB79/(1-BA79)</f>
        <v/>
      </c>
      <c r="BA79" s="82" t="n">
        <v>0.15</v>
      </c>
      <c r="BB79" s="150">
        <f>K79*0.96</f>
        <v/>
      </c>
      <c r="BC79" s="7" t="inlineStr">
        <is>
          <t>1037237545657</t>
        </is>
      </c>
      <c r="BD79" s="7" t="inlineStr">
        <is>
          <t>待定</t>
        </is>
      </c>
      <c r="BE79" s="7" t="n"/>
      <c r="BF79" s="150">
        <f>H79</f>
        <v/>
      </c>
      <c r="BG79" s="82">
        <f>BH79/BF79</f>
        <v/>
      </c>
      <c r="BH79" s="149">
        <f>I79</f>
        <v/>
      </c>
      <c r="BI79" s="82">
        <f>1-12%</f>
        <v/>
      </c>
      <c r="BJ79" s="82">
        <f>BK79/(BF79-BF79*(1-BI79))</f>
        <v/>
      </c>
      <c r="BK79" s="149">
        <f>BM79/(1-BL79)</f>
        <v/>
      </c>
      <c r="BL79" s="82" t="n">
        <v>0.01</v>
      </c>
      <c r="BM79" s="149">
        <f>J79</f>
        <v/>
      </c>
      <c r="BN79" s="149">
        <f>IF(BK79&gt;=1500,BK79-150,IF(BK79&gt;=800,BK79-80,IF(BK79&gt;=500,BK79-50,IF(BK79&gt;=200,BK79-20,BK79))))</f>
        <v/>
      </c>
      <c r="BO79" s="82">
        <f>1-12%</f>
        <v/>
      </c>
      <c r="BP79" s="82">
        <f>BQ79/(BF79-BF79*(1-BO79))</f>
        <v/>
      </c>
      <c r="BQ79" s="149">
        <f>BS79/(1-BR79)</f>
        <v/>
      </c>
      <c r="BR79" s="82" t="n">
        <v>0</v>
      </c>
      <c r="BS79" s="149">
        <f>K79</f>
        <v/>
      </c>
      <c r="BT79" s="149">
        <f>IF(BQ79&gt;=1500,BQ79-150,IF(BQ79&gt;=800,BQ79-80,IF(BQ79&gt;=500,BQ79-50,IF(BQ79&gt;=200,BQ79-20,BQ79))))</f>
        <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f>Q80/0.4</f>
        <v/>
      </c>
      <c r="H80" s="152">
        <f>G80*0.75</f>
        <v/>
      </c>
      <c r="I80" s="152">
        <f>Q80 / (0.79 - 0.02 - 0.006)</f>
        <v/>
      </c>
      <c r="J80" s="152">
        <f>Q80 / (0.8 - 0.02 - 0.006)</f>
        <v/>
      </c>
      <c r="K80" s="152">
        <f>Q80 / (0.82 - 0.02 - 0.006)</f>
        <v/>
      </c>
      <c r="L80" s="152">
        <f>K80-N80</f>
        <v/>
      </c>
      <c r="M80" s="79">
        <f>L80/K80</f>
        <v/>
      </c>
      <c r="N80" s="153">
        <f>O80+P80+Q80</f>
        <v/>
      </c>
      <c r="O80" s="153">
        <f>K80*0.006</f>
        <v/>
      </c>
      <c r="P80" s="153">
        <f>K80*0.02</f>
        <v/>
      </c>
      <c r="Q80" s="153">
        <f>SUM(R80:T80)</f>
        <v/>
      </c>
      <c r="R80" s="153">
        <f>IF(F80="大型",700,IF(F80="中型",300,IF(F80="小型",80,0)))</f>
        <v/>
      </c>
      <c r="S80" s="153">
        <f>IF(F80="大型",150,IF(F80="中型",100,IF(F80="小型",0,0)))</f>
        <v/>
      </c>
      <c r="T80" s="151">
        <f>SUM(U80:W80)</f>
        <v/>
      </c>
      <c r="U80" s="153" t="n">
        <v>2490</v>
      </c>
      <c r="V80" s="153" t="n">
        <v>140</v>
      </c>
      <c r="W80" s="153">
        <f>SUM(X80:AS80)</f>
        <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f>H80</f>
        <v/>
      </c>
      <c r="AZ80" s="153">
        <f>BB80/(1-BA80)</f>
        <v/>
      </c>
      <c r="BA80" s="85" t="n">
        <v>0.15</v>
      </c>
      <c r="BB80" s="153">
        <f>K80*0.96</f>
        <v/>
      </c>
      <c r="BC80" s="10" t="inlineStr">
        <is>
          <t>1037237545657</t>
        </is>
      </c>
      <c r="BD80" s="10" t="inlineStr">
        <is>
          <t>待定</t>
        </is>
      </c>
      <c r="BE80" s="10" t="n"/>
      <c r="BF80" s="153">
        <f>H80</f>
        <v/>
      </c>
      <c r="BG80" s="85">
        <f>BH80/BF80</f>
        <v/>
      </c>
      <c r="BH80" s="152">
        <f>I80</f>
        <v/>
      </c>
      <c r="BI80" s="85">
        <f>1-12%</f>
        <v/>
      </c>
      <c r="BJ80" s="85">
        <f>BK80/(BF80-BF80*(1-BI80))</f>
        <v/>
      </c>
      <c r="BK80" s="152">
        <f>BM80/(1-BL80)</f>
        <v/>
      </c>
      <c r="BL80" s="85" t="n">
        <v>0.01</v>
      </c>
      <c r="BM80" s="152">
        <f>J80</f>
        <v/>
      </c>
      <c r="BN80" s="152">
        <f>IF(BK80&gt;=1500,BK80-150,IF(BK80&gt;=800,BK80-80,IF(BK80&gt;=500,BK80-50,IF(BK80&gt;=200,BK80-20,BK80))))</f>
        <v/>
      </c>
      <c r="BO80" s="85">
        <f>1-12%</f>
        <v/>
      </c>
      <c r="BP80" s="85">
        <f>BQ80/(BF80-BF80*(1-BO80))</f>
        <v/>
      </c>
      <c r="BQ80" s="152">
        <f>BS80/(1-BR80)</f>
        <v/>
      </c>
      <c r="BR80" s="85" t="n">
        <v>0</v>
      </c>
      <c r="BS80" s="152">
        <f>K80</f>
        <v/>
      </c>
      <c r="BT80" s="152">
        <f>IF(BQ80&gt;=1500,BQ80-150,IF(BQ80&gt;=800,BQ80-80,IF(BQ80&gt;=500,BQ80-50,IF(BQ80&gt;=200,BQ80-20,BQ80))))</f>
        <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f>Q81/0.4</f>
        <v/>
      </c>
      <c r="H81" s="149">
        <f>G81*0.75</f>
        <v/>
      </c>
      <c r="I81" s="149">
        <f>Q81 / (0.79 - 0.02 - 0.006)</f>
        <v/>
      </c>
      <c r="J81" s="149">
        <f>Q81 / (0.8 - 0.02 - 0.006)</f>
        <v/>
      </c>
      <c r="K81" s="149">
        <f>Q81 / (0.82 - 0.02 - 0.006)</f>
        <v/>
      </c>
      <c r="L81" s="149">
        <f>K81-N81</f>
        <v/>
      </c>
      <c r="M81" s="79">
        <f>L81/K81</f>
        <v/>
      </c>
      <c r="N81" s="150">
        <f>O81+P81+Q81</f>
        <v/>
      </c>
      <c r="O81" s="150">
        <f>K81*0.006</f>
        <v/>
      </c>
      <c r="P81" s="150">
        <f>K81*0.02</f>
        <v/>
      </c>
      <c r="Q81" s="150">
        <f>SUM(R81:T81)</f>
        <v/>
      </c>
      <c r="R81" s="150">
        <f>IF(F81="大型",700,IF(F81="中型",300,IF(F81="小型",80,0)))</f>
        <v/>
      </c>
      <c r="S81" s="150">
        <f>IF(F81="大型",150,IF(F81="中型",100,IF(F81="小型",0,0)))</f>
        <v/>
      </c>
      <c r="T81" s="151">
        <f>SUM(U81:W81)</f>
        <v/>
      </c>
      <c r="U81" s="150" t="n">
        <v>2520</v>
      </c>
      <c r="V81" s="150" t="n">
        <v>140</v>
      </c>
      <c r="W81" s="150">
        <f>SUM(X81:AS81)</f>
        <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f>H81</f>
        <v/>
      </c>
      <c r="AZ81" s="150">
        <f>BB81/(1-BA81)</f>
        <v/>
      </c>
      <c r="BA81" s="82" t="n">
        <v>0.15</v>
      </c>
      <c r="BB81" s="150">
        <f>K81*0.96</f>
        <v/>
      </c>
      <c r="BC81" s="7" t="inlineStr">
        <is>
          <t>1037237545657</t>
        </is>
      </c>
      <c r="BD81" s="7" t="inlineStr">
        <is>
          <t>待定</t>
        </is>
      </c>
      <c r="BE81" s="7" t="n"/>
      <c r="BF81" s="150">
        <f>H81</f>
        <v/>
      </c>
      <c r="BG81" s="82">
        <f>BH81/BF81</f>
        <v/>
      </c>
      <c r="BH81" s="149">
        <f>I81</f>
        <v/>
      </c>
      <c r="BI81" s="82">
        <f>1-12%</f>
        <v/>
      </c>
      <c r="BJ81" s="82">
        <f>BK81/(BF81-BF81*(1-BI81))</f>
        <v/>
      </c>
      <c r="BK81" s="149">
        <f>BM81/(1-BL81)</f>
        <v/>
      </c>
      <c r="BL81" s="82" t="n">
        <v>0.01</v>
      </c>
      <c r="BM81" s="149">
        <f>J81</f>
        <v/>
      </c>
      <c r="BN81" s="149">
        <f>IF(BK81&gt;=1500,BK81-150,IF(BK81&gt;=800,BK81-80,IF(BK81&gt;=500,BK81-50,IF(BK81&gt;=200,BK81-20,BK81))))</f>
        <v/>
      </c>
      <c r="BO81" s="82">
        <f>1-12%</f>
        <v/>
      </c>
      <c r="BP81" s="82">
        <f>BQ81/(BF81-BF81*(1-BO81))</f>
        <v/>
      </c>
      <c r="BQ81" s="149">
        <f>BS81/(1-BR81)</f>
        <v/>
      </c>
      <c r="BR81" s="82" t="n">
        <v>0</v>
      </c>
      <c r="BS81" s="149">
        <f>K81</f>
        <v/>
      </c>
      <c r="BT81" s="149">
        <f>IF(BQ81&gt;=1500,BQ81-150,IF(BQ81&gt;=800,BQ81-80,IF(BQ81&gt;=500,BQ81-50,IF(BQ81&gt;=200,BQ81-20,BQ81))))</f>
        <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f>Q82/0.4</f>
        <v/>
      </c>
      <c r="H82" s="152">
        <f>G82*0.75</f>
        <v/>
      </c>
      <c r="I82" s="152">
        <f>Q82 / (0.79 - 0.02 - 0.006)</f>
        <v/>
      </c>
      <c r="J82" s="152">
        <f>Q82 / (0.8 - 0.02 - 0.006)</f>
        <v/>
      </c>
      <c r="K82" s="152">
        <f>Q82 / (0.82 - 0.02 - 0.006)</f>
        <v/>
      </c>
      <c r="L82" s="152">
        <f>K82-N82</f>
        <v/>
      </c>
      <c r="M82" s="79">
        <f>L82/K82</f>
        <v/>
      </c>
      <c r="N82" s="153">
        <f>O82+P82+Q82</f>
        <v/>
      </c>
      <c r="O82" s="153">
        <f>K82*0.006</f>
        <v/>
      </c>
      <c r="P82" s="153">
        <f>K82*0.02</f>
        <v/>
      </c>
      <c r="Q82" s="153">
        <f>SUM(R82:T82)</f>
        <v/>
      </c>
      <c r="R82" s="153">
        <f>IF(F82="大型",700,IF(F82="中型",300,IF(F82="小型",80,0)))</f>
        <v/>
      </c>
      <c r="S82" s="153">
        <f>IF(F82="大型",150,IF(F82="中型",100,IF(F82="小型",0,0)))</f>
        <v/>
      </c>
      <c r="T82" s="151">
        <f>SUM(U82:W82)</f>
        <v/>
      </c>
      <c r="U82" s="153" t="n">
        <v>2670</v>
      </c>
      <c r="V82" s="153" t="n">
        <v>150</v>
      </c>
      <c r="W82" s="153">
        <f>SUM(X82:AS82)</f>
        <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f>H82</f>
        <v/>
      </c>
      <c r="AZ82" s="153">
        <f>BB82/(1-BA82)</f>
        <v/>
      </c>
      <c r="BA82" s="85" t="n">
        <v>0.15</v>
      </c>
      <c r="BB82" s="153">
        <f>K82*0.96</f>
        <v/>
      </c>
      <c r="BC82" s="10" t="inlineStr">
        <is>
          <t>1037237545657</t>
        </is>
      </c>
      <c r="BD82" s="10" t="inlineStr">
        <is>
          <t>待定</t>
        </is>
      </c>
      <c r="BE82" s="10" t="n"/>
      <c r="BF82" s="153">
        <f>H82</f>
        <v/>
      </c>
      <c r="BG82" s="85">
        <f>BH82/BF82</f>
        <v/>
      </c>
      <c r="BH82" s="152">
        <f>I82</f>
        <v/>
      </c>
      <c r="BI82" s="85">
        <f>1-12%</f>
        <v/>
      </c>
      <c r="BJ82" s="85">
        <f>BK82/(BF82-BF82*(1-BI82))</f>
        <v/>
      </c>
      <c r="BK82" s="152">
        <f>BM82/(1-BL82)</f>
        <v/>
      </c>
      <c r="BL82" s="85" t="n">
        <v>0.01</v>
      </c>
      <c r="BM82" s="152">
        <f>J82</f>
        <v/>
      </c>
      <c r="BN82" s="152">
        <f>IF(BK82&gt;=1500,BK82-150,IF(BK82&gt;=800,BK82-80,IF(BK82&gt;=500,BK82-50,IF(BK82&gt;=200,BK82-20,BK82))))</f>
        <v/>
      </c>
      <c r="BO82" s="85">
        <f>1-12%</f>
        <v/>
      </c>
      <c r="BP82" s="85">
        <f>BQ82/(BF82-BF82*(1-BO82))</f>
        <v/>
      </c>
      <c r="BQ82" s="152">
        <f>BS82/(1-BR82)</f>
        <v/>
      </c>
      <c r="BR82" s="85" t="n">
        <v>0</v>
      </c>
      <c r="BS82" s="152">
        <f>K82</f>
        <v/>
      </c>
      <c r="BT82" s="152">
        <f>IF(BQ82&gt;=1500,BQ82-150,IF(BQ82&gt;=800,BQ82-80,IF(BQ82&gt;=500,BQ82-50,IF(BQ82&gt;=200,BQ82-20,BQ82))))</f>
        <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f>Q83/0.4</f>
        <v/>
      </c>
      <c r="H83" s="149">
        <f>G83*0.75</f>
        <v/>
      </c>
      <c r="I83" s="149">
        <f>Q83 / (0.79 - 0.02 - 0.006)</f>
        <v/>
      </c>
      <c r="J83" s="149">
        <f>Q83 / (0.8 - 0.02 - 0.006)</f>
        <v/>
      </c>
      <c r="K83" s="149">
        <f>Q83 / (0.82 - 0.02 - 0.006)</f>
        <v/>
      </c>
      <c r="L83" s="149">
        <f>K83-N83</f>
        <v/>
      </c>
      <c r="M83" s="79">
        <f>L83/K83</f>
        <v/>
      </c>
      <c r="N83" s="150">
        <f>O83+P83+Q83</f>
        <v/>
      </c>
      <c r="O83" s="150">
        <f>K83*0.006</f>
        <v/>
      </c>
      <c r="P83" s="150">
        <f>K83*0.02</f>
        <v/>
      </c>
      <c r="Q83" s="150">
        <f>SUM(R83:T83)</f>
        <v/>
      </c>
      <c r="R83" s="150">
        <f>IF(F83="大型",700,IF(F83="中型",300,IF(F83="小型",80,0)))</f>
        <v/>
      </c>
      <c r="S83" s="150">
        <f>IF(F83="大型",150,IF(F83="中型",100,IF(F83="小型",0,0)))</f>
        <v/>
      </c>
      <c r="T83" s="151">
        <f>SUM(U83:W83)</f>
        <v/>
      </c>
      <c r="U83" s="150" t="n">
        <v>2800</v>
      </c>
      <c r="V83" s="150" t="n">
        <v>150</v>
      </c>
      <c r="W83" s="150">
        <f>SUM(X83:AS83)</f>
        <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f>H83</f>
        <v/>
      </c>
      <c r="AZ83" s="150">
        <f>BB83/(1-BA83)</f>
        <v/>
      </c>
      <c r="BA83" s="82" t="n">
        <v>0.15</v>
      </c>
      <c r="BB83" s="150">
        <f>K83*0.96</f>
        <v/>
      </c>
      <c r="BC83" s="7" t="inlineStr">
        <is>
          <t>1037237545657</t>
        </is>
      </c>
      <c r="BD83" s="7" t="inlineStr">
        <is>
          <t>待定</t>
        </is>
      </c>
      <c r="BE83" s="7" t="n"/>
      <c r="BF83" s="150">
        <f>H83</f>
        <v/>
      </c>
      <c r="BG83" s="82">
        <f>BH83/BF83</f>
        <v/>
      </c>
      <c r="BH83" s="149">
        <f>I83</f>
        <v/>
      </c>
      <c r="BI83" s="82">
        <f>1-12%</f>
        <v/>
      </c>
      <c r="BJ83" s="82">
        <f>BK83/(BF83-BF83*(1-BI83))</f>
        <v/>
      </c>
      <c r="BK83" s="149">
        <f>BM83/(1-BL83)</f>
        <v/>
      </c>
      <c r="BL83" s="82" t="n">
        <v>0.01</v>
      </c>
      <c r="BM83" s="149">
        <f>J83</f>
        <v/>
      </c>
      <c r="BN83" s="149">
        <f>IF(BK83&gt;=1500,BK83-150,IF(BK83&gt;=800,BK83-80,IF(BK83&gt;=500,BK83-50,IF(BK83&gt;=200,BK83-20,BK83))))</f>
        <v/>
      </c>
      <c r="BO83" s="82">
        <f>1-12%</f>
        <v/>
      </c>
      <c r="BP83" s="82">
        <f>BQ83/(BF83-BF83*(1-BO83))</f>
        <v/>
      </c>
      <c r="BQ83" s="149">
        <f>BS83/(1-BR83)</f>
        <v/>
      </c>
      <c r="BR83" s="82" t="n">
        <v>0</v>
      </c>
      <c r="BS83" s="149">
        <f>K83</f>
        <v/>
      </c>
      <c r="BT83" s="149">
        <f>IF(BQ83&gt;=1500,BQ83-150,IF(BQ83&gt;=800,BQ83-80,IF(BQ83&gt;=500,BQ83-50,IF(BQ83&gt;=200,BQ83-20,BQ83))))</f>
        <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f>Q84/0.4</f>
        <v/>
      </c>
      <c r="H84" s="152">
        <f>G84*0.75</f>
        <v/>
      </c>
      <c r="I84" s="152">
        <f>Q84 / (0.79 - 0.02 - 0.006)</f>
        <v/>
      </c>
      <c r="J84" s="152">
        <f>Q84 / (0.8 - 0.02 - 0.006)</f>
        <v/>
      </c>
      <c r="K84" s="152">
        <f>Q84 / (0.82 - 0.02 - 0.006)</f>
        <v/>
      </c>
      <c r="L84" s="152">
        <f>K84-N84</f>
        <v/>
      </c>
      <c r="M84" s="79">
        <f>L84/K84</f>
        <v/>
      </c>
      <c r="N84" s="153">
        <f>O84+P84+Q84</f>
        <v/>
      </c>
      <c r="O84" s="153">
        <f>K84*0.006</f>
        <v/>
      </c>
      <c r="P84" s="153">
        <f>K84*0.02</f>
        <v/>
      </c>
      <c r="Q84" s="153">
        <f>SUM(R84:T84)</f>
        <v/>
      </c>
      <c r="R84" s="153">
        <f>IF(F84="大型",700,IF(F84="中型",300,IF(F84="小型",80,0)))</f>
        <v/>
      </c>
      <c r="S84" s="153">
        <f>IF(F84="大型",150,IF(F84="中型",100,IF(F84="小型",0,0)))</f>
        <v/>
      </c>
      <c r="T84" s="151">
        <f>SUM(U84:W84)</f>
        <v/>
      </c>
      <c r="U84" s="153" t="n">
        <v>450</v>
      </c>
      <c r="V84" s="153" t="n">
        <v>50</v>
      </c>
      <c r="W84" s="153">
        <f>SUM(X84:AS84)</f>
        <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f>H84</f>
        <v/>
      </c>
      <c r="AZ84" s="153">
        <f>BB84/(1-BA84)</f>
        <v/>
      </c>
      <c r="BA84" s="85" t="n">
        <v>0.15</v>
      </c>
      <c r="BB84" s="153">
        <f>K84*0.96</f>
        <v/>
      </c>
      <c r="BC84" s="10" t="inlineStr">
        <is>
          <t>1036312802226</t>
        </is>
      </c>
      <c r="BD84" s="10" t="inlineStr">
        <is>
          <t>待定</t>
        </is>
      </c>
      <c r="BE84" s="10" t="n"/>
      <c r="BF84" s="153">
        <f>H84</f>
        <v/>
      </c>
      <c r="BG84" s="85">
        <f>BH84/BF84</f>
        <v/>
      </c>
      <c r="BH84" s="152">
        <f>I84</f>
        <v/>
      </c>
      <c r="BI84" s="85">
        <f>1-12%</f>
        <v/>
      </c>
      <c r="BJ84" s="85">
        <f>BK84/(BF84-BF84*(1-BI84))</f>
        <v/>
      </c>
      <c r="BK84" s="152">
        <f>BM84/(1-BL84)</f>
        <v/>
      </c>
      <c r="BL84" s="85" t="n">
        <v>0.01</v>
      </c>
      <c r="BM84" s="152">
        <f>J84</f>
        <v/>
      </c>
      <c r="BN84" s="152">
        <f>IF(BK84&gt;=1500,BK84-150,IF(BK84&gt;=800,BK84-80,IF(BK84&gt;=500,BK84-50,IF(BK84&gt;=200,BK84-20,BK84))))</f>
        <v/>
      </c>
      <c r="BO84" s="85">
        <f>1-12%</f>
        <v/>
      </c>
      <c r="BP84" s="85">
        <f>BQ84/(BF84-BF84*(1-BO84))</f>
        <v/>
      </c>
      <c r="BQ84" s="152">
        <f>BS84/(1-BR84)</f>
        <v/>
      </c>
      <c r="BR84" s="85" t="n">
        <v>0</v>
      </c>
      <c r="BS84" s="152">
        <f>K84</f>
        <v/>
      </c>
      <c r="BT84" s="152">
        <f>IF(BQ84&gt;=1500,BQ84-150,IF(BQ84&gt;=800,BQ84-80,IF(BQ84&gt;=500,BQ84-50,IF(BQ84&gt;=200,BQ84-20,BQ84))))</f>
        <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f>Q85/0.4</f>
        <v/>
      </c>
      <c r="H85" s="149">
        <f>G85*0.75</f>
        <v/>
      </c>
      <c r="I85" s="149">
        <f>Q85 / (0.79 - 0.02 - 0.006)</f>
        <v/>
      </c>
      <c r="J85" s="149">
        <f>Q85 / (0.8 - 0.02 - 0.006)</f>
        <v/>
      </c>
      <c r="K85" s="149">
        <f>Q85 / (0.82 - 0.02 - 0.006)</f>
        <v/>
      </c>
      <c r="L85" s="149">
        <f>K85-N85</f>
        <v/>
      </c>
      <c r="M85" s="79">
        <f>L85/K85</f>
        <v/>
      </c>
      <c r="N85" s="150">
        <f>O85+P85+Q85</f>
        <v/>
      </c>
      <c r="O85" s="150">
        <f>K85*0.006</f>
        <v/>
      </c>
      <c r="P85" s="150">
        <f>K85*0.02</f>
        <v/>
      </c>
      <c r="Q85" s="150">
        <f>SUM(R85:T85)</f>
        <v/>
      </c>
      <c r="R85" s="150">
        <f>IF(F85="大型",700,IF(F85="中型",300,IF(F85="小型",80,0)))</f>
        <v/>
      </c>
      <c r="S85" s="150">
        <f>IF(F85="大型",150,IF(F85="中型",100,IF(F85="小型",0,0)))</f>
        <v/>
      </c>
      <c r="T85" s="151">
        <f>SUM(U85:W85)</f>
        <v/>
      </c>
      <c r="U85" s="150" t="n">
        <v>400</v>
      </c>
      <c r="V85" s="150" t="n">
        <v>50</v>
      </c>
      <c r="W85" s="150">
        <f>SUM(X85:AS85)</f>
        <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f>H85</f>
        <v/>
      </c>
      <c r="AZ85" s="150">
        <f>BB85/(1-BA85)</f>
        <v/>
      </c>
      <c r="BA85" s="82" t="n">
        <v>0.15</v>
      </c>
      <c r="BB85" s="150">
        <f>K85*0.96</f>
        <v/>
      </c>
      <c r="BC85" s="7" t="inlineStr">
        <is>
          <t>1036312802226</t>
        </is>
      </c>
      <c r="BD85" s="7" t="inlineStr">
        <is>
          <t>待定</t>
        </is>
      </c>
      <c r="BE85" s="7" t="n"/>
      <c r="BF85" s="150">
        <f>H85</f>
        <v/>
      </c>
      <c r="BG85" s="82">
        <f>BH85/BF85</f>
        <v/>
      </c>
      <c r="BH85" s="149">
        <f>I85</f>
        <v/>
      </c>
      <c r="BI85" s="82">
        <f>1-12%</f>
        <v/>
      </c>
      <c r="BJ85" s="82">
        <f>BK85/(BF85-BF85*(1-BI85))</f>
        <v/>
      </c>
      <c r="BK85" s="149">
        <f>BM85/(1-BL85)</f>
        <v/>
      </c>
      <c r="BL85" s="82" t="n">
        <v>0.01</v>
      </c>
      <c r="BM85" s="149">
        <f>J85</f>
        <v/>
      </c>
      <c r="BN85" s="149">
        <f>IF(BK85&gt;=1500,BK85-150,IF(BK85&gt;=800,BK85-80,IF(BK85&gt;=500,BK85-50,IF(BK85&gt;=200,BK85-20,BK85))))</f>
        <v/>
      </c>
      <c r="BO85" s="82">
        <f>1-12%</f>
        <v/>
      </c>
      <c r="BP85" s="82">
        <f>BQ85/(BF85-BF85*(1-BO85))</f>
        <v/>
      </c>
      <c r="BQ85" s="149">
        <f>BS85/(1-BR85)</f>
        <v/>
      </c>
      <c r="BR85" s="82" t="n">
        <v>0</v>
      </c>
      <c r="BS85" s="149">
        <f>K85</f>
        <v/>
      </c>
      <c r="BT85" s="149">
        <f>IF(BQ85&gt;=1500,BQ85-150,IF(BQ85&gt;=800,BQ85-80,IF(BQ85&gt;=500,BQ85-50,IF(BQ85&gt;=200,BQ85-20,BQ85))))</f>
        <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f>Q86/0.4</f>
        <v/>
      </c>
      <c r="H86" s="152">
        <f>G86*0.75</f>
        <v/>
      </c>
      <c r="I86" s="152">
        <f>Q86 / (0.83 - 0.02 - 0.006)</f>
        <v/>
      </c>
      <c r="J86" s="152">
        <f>Q86 / (0.85 - 0.02 - 0.006)</f>
        <v/>
      </c>
      <c r="K86" s="152">
        <f>Q86 / (0.95 - 0.02 - 0.006)</f>
        <v/>
      </c>
      <c r="L86" s="152">
        <f>K86-N86</f>
        <v/>
      </c>
      <c r="M86" s="79">
        <f>L86/K86</f>
        <v/>
      </c>
      <c r="N86" s="153">
        <f>O86+P86+Q86</f>
        <v/>
      </c>
      <c r="O86" s="153">
        <f>K86*0.006</f>
        <v/>
      </c>
      <c r="P86" s="153">
        <f>K86*0.02</f>
        <v/>
      </c>
      <c r="Q86" s="153">
        <f>SUM(R86:T86)</f>
        <v/>
      </c>
      <c r="R86" s="153" t="n">
        <v>50</v>
      </c>
      <c r="S86" s="153">
        <f>IF(F86="大型",150,IF(F86="中型",100,IF(F86="小型",0,0)))</f>
        <v/>
      </c>
      <c r="T86" s="151">
        <f>SUM(U86:W86)</f>
        <v/>
      </c>
      <c r="U86" s="153" t="n">
        <v>200</v>
      </c>
      <c r="V86" s="153" t="n">
        <v>50</v>
      </c>
      <c r="W86" s="153">
        <f>SUM(X86:AS86)</f>
        <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f>H86</f>
        <v/>
      </c>
      <c r="AZ86" s="153">
        <f>BB86/(1-BA86)</f>
        <v/>
      </c>
      <c r="BA86" s="85" t="n">
        <v>0.15</v>
      </c>
      <c r="BB86" s="153">
        <f>K86*0.96</f>
        <v/>
      </c>
      <c r="BC86" s="10" t="inlineStr">
        <is>
          <t>1038087212258</t>
        </is>
      </c>
      <c r="BD86" s="10" t="inlineStr">
        <is>
          <t>待定</t>
        </is>
      </c>
      <c r="BE86" s="10" t="n"/>
      <c r="BF86" s="153">
        <f>H86</f>
        <v/>
      </c>
      <c r="BG86" s="85">
        <f>BH86/BF86</f>
        <v/>
      </c>
      <c r="BH86" s="152">
        <f>I86</f>
        <v/>
      </c>
      <c r="BI86" s="85">
        <f>1-12%</f>
        <v/>
      </c>
      <c r="BJ86" s="85">
        <f>BK86/(BF86-BF86*(1-BI86))</f>
        <v/>
      </c>
      <c r="BK86" s="152">
        <f>BM86/(1-BL86)</f>
        <v/>
      </c>
      <c r="BL86" s="85" t="n">
        <v>0.01</v>
      </c>
      <c r="BM86" s="152">
        <f>J86</f>
        <v/>
      </c>
      <c r="BN86" s="152">
        <f>IF(BK86&gt;=1500,BK86-150,IF(BK86&gt;=800,BK86-80,IF(BK86&gt;=500,BK86-50,IF(BK86&gt;=200,BK86-20,BK86))))</f>
        <v/>
      </c>
      <c r="BO86" s="85">
        <f>1-12%</f>
        <v/>
      </c>
      <c r="BP86" s="85">
        <f>BQ86/(BF86-BF86*(1-BO86))</f>
        <v/>
      </c>
      <c r="BQ86" s="152">
        <f>BS86/(1-BR86)</f>
        <v/>
      </c>
      <c r="BR86" s="85" t="n">
        <v>0</v>
      </c>
      <c r="BS86" s="152">
        <f>K86</f>
        <v/>
      </c>
      <c r="BT86" s="152">
        <f>IF(BQ86&gt;=1500,BQ86-150,IF(BQ86&gt;=800,BQ86-80,IF(BQ86&gt;=500,BQ86-50,IF(BQ86&gt;=200,BQ86-20,BQ86))))</f>
        <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f>Q87/0.4</f>
        <v/>
      </c>
      <c r="H87" s="149">
        <f>G87*0.75</f>
        <v/>
      </c>
      <c r="I87" s="149">
        <f>Q87 / (0.83 - 0.02 - 0.006)</f>
        <v/>
      </c>
      <c r="J87" s="149">
        <f>Q87 / (0.85 - 0.02 - 0.006)</f>
        <v/>
      </c>
      <c r="K87" s="149">
        <f>Q87 / (0.95 - 0.02 - 0.006)</f>
        <v/>
      </c>
      <c r="L87" s="149">
        <f>K87-N87</f>
        <v/>
      </c>
      <c r="M87" s="79">
        <f>L87/K87</f>
        <v/>
      </c>
      <c r="N87" s="150">
        <f>O87+P87+Q87</f>
        <v/>
      </c>
      <c r="O87" s="150">
        <f>K87*0.006</f>
        <v/>
      </c>
      <c r="P87" s="150">
        <f>K87*0.02</f>
        <v/>
      </c>
      <c r="Q87" s="150">
        <f>SUM(R87:T87)</f>
        <v/>
      </c>
      <c r="R87" s="150" t="n">
        <v>50</v>
      </c>
      <c r="S87" s="150">
        <f>IF(F87="大型",150,IF(F87="中型",100,IF(F87="小型",0,0)))</f>
        <v/>
      </c>
      <c r="T87" s="151">
        <f>SUM(U87:W87)</f>
        <v/>
      </c>
      <c r="U87" s="150" t="n">
        <v>220</v>
      </c>
      <c r="V87" s="150" t="n">
        <v>50</v>
      </c>
      <c r="W87" s="150">
        <f>SUM(X87:AS87)</f>
        <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f>H87</f>
        <v/>
      </c>
      <c r="AZ87" s="150">
        <f>BB87/(1-BA87)</f>
        <v/>
      </c>
      <c r="BA87" s="82" t="n">
        <v>0.15</v>
      </c>
      <c r="BB87" s="150">
        <f>K87*0.96</f>
        <v/>
      </c>
      <c r="BC87" s="7" t="inlineStr">
        <is>
          <t>1038087212258</t>
        </is>
      </c>
      <c r="BD87" s="7" t="inlineStr">
        <is>
          <t>待定</t>
        </is>
      </c>
      <c r="BE87" s="7" t="n"/>
      <c r="BF87" s="150">
        <f>H87</f>
        <v/>
      </c>
      <c r="BG87" s="82">
        <f>BH87/BF87</f>
        <v/>
      </c>
      <c r="BH87" s="149">
        <f>I87</f>
        <v/>
      </c>
      <c r="BI87" s="82">
        <f>1-12%</f>
        <v/>
      </c>
      <c r="BJ87" s="82">
        <f>BK87/(BF87-BF87*(1-BI87))</f>
        <v/>
      </c>
      <c r="BK87" s="149">
        <f>BM87/(1-BL87)</f>
        <v/>
      </c>
      <c r="BL87" s="82" t="n">
        <v>0.01</v>
      </c>
      <c r="BM87" s="149">
        <f>J87</f>
        <v/>
      </c>
      <c r="BN87" s="149">
        <f>IF(BK87&gt;=1500,BK87-150,IF(BK87&gt;=800,BK87-80,IF(BK87&gt;=500,BK87-50,IF(BK87&gt;=200,BK87-20,BK87))))</f>
        <v/>
      </c>
      <c r="BO87" s="82">
        <f>1-12%</f>
        <v/>
      </c>
      <c r="BP87" s="82">
        <f>BQ87/(BF87-BF87*(1-BO87))</f>
        <v/>
      </c>
      <c r="BQ87" s="149">
        <f>BS87/(1-BR87)</f>
        <v/>
      </c>
      <c r="BR87" s="82" t="n">
        <v>0</v>
      </c>
      <c r="BS87" s="149">
        <f>K87</f>
        <v/>
      </c>
      <c r="BT87" s="149">
        <f>IF(BQ87&gt;=1500,BQ87-150,IF(BQ87&gt;=800,BQ87-80,IF(BQ87&gt;=500,BQ87-50,IF(BQ87&gt;=200,BQ87-20,BQ87))))</f>
        <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f>Q88/0.4</f>
        <v/>
      </c>
      <c r="H88" s="152">
        <f>G88*0.75</f>
        <v/>
      </c>
      <c r="I88" s="152">
        <f>Q88 / (0.83 - 0.02 - 0.006)</f>
        <v/>
      </c>
      <c r="J88" s="152">
        <f>Q88 / (0.85 - 0.02 - 0.006)</f>
        <v/>
      </c>
      <c r="K88" s="152">
        <f>Q88 / (0.95 - 0.02 - 0.006)</f>
        <v/>
      </c>
      <c r="L88" s="152">
        <f>K88-N88</f>
        <v/>
      </c>
      <c r="M88" s="79">
        <f>L88/K88</f>
        <v/>
      </c>
      <c r="N88" s="153">
        <f>O88+P88+Q88</f>
        <v/>
      </c>
      <c r="O88" s="153">
        <f>K88*0.006</f>
        <v/>
      </c>
      <c r="P88" s="153">
        <f>K88*0.02</f>
        <v/>
      </c>
      <c r="Q88" s="153">
        <f>SUM(R88:T88)</f>
        <v/>
      </c>
      <c r="R88" s="153" t="n">
        <v>50</v>
      </c>
      <c r="S88" s="153">
        <f>IF(F88="大型",150,IF(F88="中型",100,IF(F88="小型",0,0)))</f>
        <v/>
      </c>
      <c r="T88" s="151">
        <f>SUM(U88:W88)</f>
        <v/>
      </c>
      <c r="U88" s="153" t="n">
        <v>280</v>
      </c>
      <c r="V88" s="153" t="n">
        <v>50</v>
      </c>
      <c r="W88" s="153">
        <f>SUM(X88:AS88)</f>
        <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f>H88</f>
        <v/>
      </c>
      <c r="AZ88" s="153">
        <f>BB88/(1-BA88)</f>
        <v/>
      </c>
      <c r="BA88" s="85" t="n">
        <v>0.15</v>
      </c>
      <c r="BB88" s="153">
        <f>K88*0.96</f>
        <v/>
      </c>
      <c r="BC88" s="10" t="inlineStr">
        <is>
          <t>1038087212258</t>
        </is>
      </c>
      <c r="BD88" s="10" t="inlineStr">
        <is>
          <t>待定</t>
        </is>
      </c>
      <c r="BE88" s="10" t="n"/>
      <c r="BF88" s="153">
        <f>H88</f>
        <v/>
      </c>
      <c r="BG88" s="85">
        <f>BH88/BF88</f>
        <v/>
      </c>
      <c r="BH88" s="152">
        <f>I88</f>
        <v/>
      </c>
      <c r="BI88" s="85">
        <f>1-12%</f>
        <v/>
      </c>
      <c r="BJ88" s="85">
        <f>BK88/(BF88-BF88*(1-BI88))</f>
        <v/>
      </c>
      <c r="BK88" s="152">
        <f>BM88/(1-BL88)</f>
        <v/>
      </c>
      <c r="BL88" s="85" t="n">
        <v>0.01</v>
      </c>
      <c r="BM88" s="152">
        <f>J88</f>
        <v/>
      </c>
      <c r="BN88" s="152">
        <f>IF(BK88&gt;=1500,BK88-150,IF(BK88&gt;=800,BK88-80,IF(BK88&gt;=500,BK88-50,IF(BK88&gt;=200,BK88-20,BK88))))</f>
        <v/>
      </c>
      <c r="BO88" s="85">
        <f>1-12%</f>
        <v/>
      </c>
      <c r="BP88" s="85">
        <f>BQ88/(BF88-BF88*(1-BO88))</f>
        <v/>
      </c>
      <c r="BQ88" s="152">
        <f>BS88/(1-BR88)</f>
        <v/>
      </c>
      <c r="BR88" s="85" t="n">
        <v>0</v>
      </c>
      <c r="BS88" s="152">
        <f>K88</f>
        <v/>
      </c>
      <c r="BT88" s="152">
        <f>IF(BQ88&gt;=1500,BQ88-150,IF(BQ88&gt;=800,BQ88-80,IF(BQ88&gt;=500,BQ88-50,IF(BQ88&gt;=200,BQ88-20,BQ88))))</f>
        <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f>Q89/0.4</f>
        <v/>
      </c>
      <c r="H89" s="149">
        <f>G89*0.75</f>
        <v/>
      </c>
      <c r="I89" s="149">
        <f>Q89 / (0.83 - 0.02 - 0.006)</f>
        <v/>
      </c>
      <c r="J89" s="149">
        <f>Q89 / (0.85 - 0.02 - 0.006)</f>
        <v/>
      </c>
      <c r="K89" s="149">
        <f>Q89 / (0.95 - 0.02 - 0.006)</f>
        <v/>
      </c>
      <c r="L89" s="149">
        <f>K89-N89</f>
        <v/>
      </c>
      <c r="M89" s="79">
        <f>L89/K89</f>
        <v/>
      </c>
      <c r="N89" s="150">
        <f>O89+P89+Q89</f>
        <v/>
      </c>
      <c r="O89" s="150">
        <f>K89*0.006</f>
        <v/>
      </c>
      <c r="P89" s="150">
        <f>K89*0.02</f>
        <v/>
      </c>
      <c r="Q89" s="150">
        <f>SUM(R89:T89)</f>
        <v/>
      </c>
      <c r="R89" s="150" t="n">
        <v>50</v>
      </c>
      <c r="S89" s="150">
        <f>IF(F89="大型",150,IF(F89="中型",100,IF(F89="小型",0,0)))</f>
        <v/>
      </c>
      <c r="T89" s="151">
        <f>SUM(U89:W89)</f>
        <v/>
      </c>
      <c r="U89" s="150" t="n">
        <v>160</v>
      </c>
      <c r="V89" s="150" t="n">
        <v>50</v>
      </c>
      <c r="W89" s="150">
        <f>SUM(X89:AS89)</f>
        <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f>H89</f>
        <v/>
      </c>
      <c r="AZ89" s="150">
        <f>BB89/(1-BA89)</f>
        <v/>
      </c>
      <c r="BA89" s="82" t="n">
        <v>0.15</v>
      </c>
      <c r="BB89" s="150">
        <f>K89*0.96</f>
        <v/>
      </c>
      <c r="BC89" s="7" t="inlineStr">
        <is>
          <t>1038087212258</t>
        </is>
      </c>
      <c r="BD89" s="7" t="inlineStr">
        <is>
          <t>待定</t>
        </is>
      </c>
      <c r="BE89" s="7" t="n"/>
      <c r="BF89" s="150">
        <f>H89</f>
        <v/>
      </c>
      <c r="BG89" s="82">
        <f>BH89/BF89</f>
        <v/>
      </c>
      <c r="BH89" s="149">
        <f>I89</f>
        <v/>
      </c>
      <c r="BI89" s="82">
        <f>1-12%</f>
        <v/>
      </c>
      <c r="BJ89" s="82">
        <f>BK89/(BF89-BF89*(1-BI89))</f>
        <v/>
      </c>
      <c r="BK89" s="149">
        <f>BM89/(1-BL89)</f>
        <v/>
      </c>
      <c r="BL89" s="82" t="n">
        <v>0.01</v>
      </c>
      <c r="BM89" s="149">
        <f>J89</f>
        <v/>
      </c>
      <c r="BN89" s="149">
        <f>IF(BK89&gt;=1500,BK89-150,IF(BK89&gt;=800,BK89-80,IF(BK89&gt;=500,BK89-50,IF(BK89&gt;=200,BK89-20,BK89))))</f>
        <v/>
      </c>
      <c r="BO89" s="82">
        <f>1-12%</f>
        <v/>
      </c>
      <c r="BP89" s="82">
        <f>BQ89/(BF89-BF89*(1-BO89))</f>
        <v/>
      </c>
      <c r="BQ89" s="149">
        <f>BS89/(1-BR89)</f>
        <v/>
      </c>
      <c r="BR89" s="82" t="n">
        <v>0</v>
      </c>
      <c r="BS89" s="149">
        <f>K89</f>
        <v/>
      </c>
      <c r="BT89" s="149">
        <f>IF(BQ89&gt;=1500,BQ89-150,IF(BQ89&gt;=800,BQ89-80,IF(BQ89&gt;=500,BQ89-50,IF(BQ89&gt;=200,BQ89-20,BQ89))))</f>
        <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f>Q90/0.4</f>
        <v/>
      </c>
      <c r="H90" s="152">
        <f>G90*0.75</f>
        <v/>
      </c>
      <c r="I90" s="152">
        <f>Q90 / (0.83 - 0.02 - 0.006)</f>
        <v/>
      </c>
      <c r="J90" s="152">
        <f>Q90 / (0.85 - 0.02 - 0.006)</f>
        <v/>
      </c>
      <c r="K90" s="152">
        <f>Q90 / (0.95 - 0.02 - 0.006)</f>
        <v/>
      </c>
      <c r="L90" s="152">
        <f>K90-N90</f>
        <v/>
      </c>
      <c r="M90" s="79">
        <f>L90/K90</f>
        <v/>
      </c>
      <c r="N90" s="153">
        <f>O90+P90+Q90</f>
        <v/>
      </c>
      <c r="O90" s="153">
        <f>K90*0.006</f>
        <v/>
      </c>
      <c r="P90" s="153">
        <f>K90*0.02</f>
        <v/>
      </c>
      <c r="Q90" s="153">
        <f>SUM(R90:T90)</f>
        <v/>
      </c>
      <c r="R90" s="153" t="n">
        <v>50</v>
      </c>
      <c r="S90" s="153">
        <f>IF(F90="大型",150,IF(F90="中型",100,IF(F90="小型",0,0)))</f>
        <v/>
      </c>
      <c r="T90" s="151">
        <f>SUM(U90:W90)</f>
        <v/>
      </c>
      <c r="U90" s="153" t="n">
        <v>170</v>
      </c>
      <c r="V90" s="153" t="n">
        <v>50</v>
      </c>
      <c r="W90" s="153">
        <f>SUM(X90:AS90)</f>
        <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f>H90</f>
        <v/>
      </c>
      <c r="AZ90" s="153">
        <f>BB90/(1-BA90)</f>
        <v/>
      </c>
      <c r="BA90" s="85" t="n">
        <v>0.15</v>
      </c>
      <c r="BB90" s="153">
        <f>K90*0.96</f>
        <v/>
      </c>
      <c r="BC90" s="10" t="inlineStr">
        <is>
          <t>1038087212258</t>
        </is>
      </c>
      <c r="BD90" s="10" t="inlineStr">
        <is>
          <t>待定</t>
        </is>
      </c>
      <c r="BE90" s="10" t="n"/>
      <c r="BF90" s="153">
        <f>H90</f>
        <v/>
      </c>
      <c r="BG90" s="85">
        <f>BH90/BF90</f>
        <v/>
      </c>
      <c r="BH90" s="152">
        <f>I90</f>
        <v/>
      </c>
      <c r="BI90" s="85">
        <f>1-12%</f>
        <v/>
      </c>
      <c r="BJ90" s="85">
        <f>BK90/(BF90-BF90*(1-BI90))</f>
        <v/>
      </c>
      <c r="BK90" s="152">
        <f>BM90/(1-BL90)</f>
        <v/>
      </c>
      <c r="BL90" s="85" t="n">
        <v>0.01</v>
      </c>
      <c r="BM90" s="152">
        <f>J90</f>
        <v/>
      </c>
      <c r="BN90" s="152">
        <f>IF(BK90&gt;=1500,BK90-150,IF(BK90&gt;=800,BK90-80,IF(BK90&gt;=500,BK90-50,IF(BK90&gt;=200,BK90-20,BK90))))</f>
        <v/>
      </c>
      <c r="BO90" s="85">
        <f>1-12%</f>
        <v/>
      </c>
      <c r="BP90" s="85">
        <f>BQ90/(BF90-BF90*(1-BO90))</f>
        <v/>
      </c>
      <c r="BQ90" s="152">
        <f>BS90/(1-BR90)</f>
        <v/>
      </c>
      <c r="BR90" s="85" t="n">
        <v>0</v>
      </c>
      <c r="BS90" s="152">
        <f>K90</f>
        <v/>
      </c>
      <c r="BT90" s="152">
        <f>IF(BQ90&gt;=1500,BQ90-150,IF(BQ90&gt;=800,BQ90-80,IF(BQ90&gt;=500,BQ90-50,IF(BQ90&gt;=200,BQ90-20,BQ90))))</f>
        <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f>Q91/0.4</f>
        <v/>
      </c>
      <c r="H91" s="149">
        <f>G91*0.75</f>
        <v/>
      </c>
      <c r="I91" s="149">
        <f>Q91 / (0.83 - 0.02 - 0.006)</f>
        <v/>
      </c>
      <c r="J91" s="149">
        <f>Q91 / (0.85 - 0.02 - 0.006)</f>
        <v/>
      </c>
      <c r="K91" s="149">
        <f>Q91 / (0.95 - 0.02 - 0.006)</f>
        <v/>
      </c>
      <c r="L91" s="149">
        <f>K91-N91</f>
        <v/>
      </c>
      <c r="M91" s="79">
        <f>L91/K91</f>
        <v/>
      </c>
      <c r="N91" s="150">
        <f>O91+P91+Q91</f>
        <v/>
      </c>
      <c r="O91" s="150">
        <f>K91*0.006</f>
        <v/>
      </c>
      <c r="P91" s="150">
        <f>K91*0.02</f>
        <v/>
      </c>
      <c r="Q91" s="150">
        <f>SUM(R91:T91)</f>
        <v/>
      </c>
      <c r="R91" s="150" t="n">
        <v>50</v>
      </c>
      <c r="S91" s="150">
        <f>IF(F91="大型",150,IF(F91="中型",100,IF(F91="小型",0,0)))</f>
        <v/>
      </c>
      <c r="T91" s="151">
        <f>SUM(U91:W91)</f>
        <v/>
      </c>
      <c r="U91" s="150" t="n">
        <v>230</v>
      </c>
      <c r="V91" s="150" t="n">
        <v>50</v>
      </c>
      <c r="W91" s="150">
        <f>SUM(X91:AS91)</f>
        <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f>H91</f>
        <v/>
      </c>
      <c r="AZ91" s="150">
        <f>BB91/(1-BA91)</f>
        <v/>
      </c>
      <c r="BA91" s="82" t="n">
        <v>0.15</v>
      </c>
      <c r="BB91" s="150">
        <f>K91*0.96</f>
        <v/>
      </c>
      <c r="BC91" s="7" t="inlineStr">
        <is>
          <t>1038087212258</t>
        </is>
      </c>
      <c r="BD91" s="7" t="inlineStr">
        <is>
          <t>待定</t>
        </is>
      </c>
      <c r="BE91" s="7" t="n"/>
      <c r="BF91" s="150">
        <f>H91</f>
        <v/>
      </c>
      <c r="BG91" s="82">
        <f>BH91/BF91</f>
        <v/>
      </c>
      <c r="BH91" s="149">
        <f>I91</f>
        <v/>
      </c>
      <c r="BI91" s="82">
        <f>1-12%</f>
        <v/>
      </c>
      <c r="BJ91" s="82">
        <f>BK91/(BF91-BF91*(1-BI91))</f>
        <v/>
      </c>
      <c r="BK91" s="149">
        <f>BM91/(1-BL91)</f>
        <v/>
      </c>
      <c r="BL91" s="82" t="n">
        <v>0.01</v>
      </c>
      <c r="BM91" s="149">
        <f>J91</f>
        <v/>
      </c>
      <c r="BN91" s="149">
        <f>IF(BK91&gt;=1500,BK91-150,IF(BK91&gt;=800,BK91-80,IF(BK91&gt;=500,BK91-50,IF(BK91&gt;=200,BK91-20,BK91))))</f>
        <v/>
      </c>
      <c r="BO91" s="82">
        <f>1-12%</f>
        <v/>
      </c>
      <c r="BP91" s="82">
        <f>BQ91/(BF91-BF91*(1-BO91))</f>
        <v/>
      </c>
      <c r="BQ91" s="149">
        <f>BS91/(1-BR91)</f>
        <v/>
      </c>
      <c r="BR91" s="82" t="n">
        <v>0</v>
      </c>
      <c r="BS91" s="149">
        <f>K91</f>
        <v/>
      </c>
      <c r="BT91" s="149">
        <f>IF(BQ91&gt;=1500,BQ91-150,IF(BQ91&gt;=800,BQ91-80,IF(BQ91&gt;=500,BQ91-50,IF(BQ91&gt;=200,BQ91-20,BQ91))))</f>
        <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f>Q92/0.4</f>
        <v/>
      </c>
      <c r="H92" s="152">
        <f>G92*0.75</f>
        <v/>
      </c>
      <c r="I92" s="152">
        <f>Q92 / (0.79 - 0.02 - 0.006)</f>
        <v/>
      </c>
      <c r="J92" s="152">
        <f>Q92 / (0.8 - 0.02 - 0.006)</f>
        <v/>
      </c>
      <c r="K92" s="152">
        <f>Q92 / (0.9 - 0.02 - 0.006)</f>
        <v/>
      </c>
      <c r="L92" s="152">
        <f>K92-N92</f>
        <v/>
      </c>
      <c r="M92" s="79">
        <f>L92/K92</f>
        <v/>
      </c>
      <c r="N92" s="153">
        <f>O92+P92+Q92</f>
        <v/>
      </c>
      <c r="O92" s="153">
        <f>K92*0.006</f>
        <v/>
      </c>
      <c r="P92" s="153">
        <f>K92*0.02</f>
        <v/>
      </c>
      <c r="Q92" s="153">
        <f>SUM(R92:T92)</f>
        <v/>
      </c>
      <c r="R92" s="153">
        <f>IF(F92="大型",700,IF(F92="中型",300,IF(F92="小型",80,0)))</f>
        <v/>
      </c>
      <c r="S92" s="153">
        <f>IF(F92="大型",150,IF(F92="中型",100,IF(F92="小型",0,0)))</f>
        <v/>
      </c>
      <c r="T92" s="151">
        <f>SUM(U92:W92)</f>
        <v/>
      </c>
      <c r="U92" s="153" t="n">
        <v>500</v>
      </c>
      <c r="V92" s="153" t="n">
        <v>50</v>
      </c>
      <c r="W92" s="153">
        <f>SUM(X92:AS92)</f>
        <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f>H92</f>
        <v/>
      </c>
      <c r="AZ92" s="153">
        <f>BB92/(1-BA92)</f>
        <v/>
      </c>
      <c r="BA92" s="85" t="n">
        <v>0.15</v>
      </c>
      <c r="BB92" s="153">
        <f>K92*0.96</f>
        <v/>
      </c>
      <c r="BC92" s="10" t="inlineStr">
        <is>
          <t>1037239277197</t>
        </is>
      </c>
      <c r="BD92" s="10" t="inlineStr">
        <is>
          <t>待定</t>
        </is>
      </c>
      <c r="BE92" s="10" t="n"/>
      <c r="BF92" s="153">
        <f>H92</f>
        <v/>
      </c>
      <c r="BG92" s="85">
        <f>BH92/BF92</f>
        <v/>
      </c>
      <c r="BH92" s="152">
        <f>I92</f>
        <v/>
      </c>
      <c r="BI92" s="85">
        <f>1-12%</f>
        <v/>
      </c>
      <c r="BJ92" s="85">
        <f>BK92/(BF92-BF92*(1-BI92))</f>
        <v/>
      </c>
      <c r="BK92" s="152">
        <f>BM92/(1-BL92)</f>
        <v/>
      </c>
      <c r="BL92" s="85" t="n">
        <v>0.01</v>
      </c>
      <c r="BM92" s="152">
        <f>J92</f>
        <v/>
      </c>
      <c r="BN92" s="152">
        <f>IF(BK92&gt;=1500,BK92-150,IF(BK92&gt;=800,BK92-80,IF(BK92&gt;=500,BK92-50,IF(BK92&gt;=200,BK92-20,BK92))))</f>
        <v/>
      </c>
      <c r="BO92" s="85">
        <f>1-12%</f>
        <v/>
      </c>
      <c r="BP92" s="85">
        <f>BQ92/(BF92-BF92*(1-BO92))</f>
        <v/>
      </c>
      <c r="BQ92" s="152">
        <f>BS92/(1-BR92)</f>
        <v/>
      </c>
      <c r="BR92" s="85" t="n">
        <v>0</v>
      </c>
      <c r="BS92" s="152">
        <f>K92</f>
        <v/>
      </c>
      <c r="BT92" s="152">
        <f>IF(BQ92&gt;=1500,BQ92-150,IF(BQ92&gt;=800,BQ92-80,IF(BQ92&gt;=500,BQ92-50,IF(BQ92&gt;=200,BQ92-20,BQ92))))</f>
        <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f>Q93/0.4</f>
        <v/>
      </c>
      <c r="H93" s="149">
        <f>G93*0.75</f>
        <v/>
      </c>
      <c r="I93" s="149">
        <f>Q93 / (0.79 - 0.02 - 0.006)</f>
        <v/>
      </c>
      <c r="J93" s="149">
        <f>Q93 / (0.8 - 0.02 - 0.006)</f>
        <v/>
      </c>
      <c r="K93" s="149">
        <f>Q93 / (0.82 - 0.02 - 0.006)</f>
        <v/>
      </c>
      <c r="L93" s="149">
        <f>K93-N93</f>
        <v/>
      </c>
      <c r="M93" s="79">
        <f>L93/K93</f>
        <v/>
      </c>
      <c r="N93" s="150">
        <f>O93+P93+Q93</f>
        <v/>
      </c>
      <c r="O93" s="150">
        <f>K93*0.006</f>
        <v/>
      </c>
      <c r="P93" s="150">
        <f>K93*0.02</f>
        <v/>
      </c>
      <c r="Q93" s="150">
        <f>SUM(R93:T93)</f>
        <v/>
      </c>
      <c r="R93" s="150">
        <f>IF(F93="大型",700,IF(F93="中型",300,IF(F93="小型",80,0)))</f>
        <v/>
      </c>
      <c r="S93" s="150">
        <f>IF(F93="大型",150,IF(F93="中型",100,IF(F93="小型",0,0)))</f>
        <v/>
      </c>
      <c r="T93" s="151">
        <f>SUM(U93:W93)</f>
        <v/>
      </c>
      <c r="U93" s="150" t="n">
        <v>900</v>
      </c>
      <c r="V93" s="150" t="n">
        <v>50</v>
      </c>
      <c r="W93" s="150">
        <f>SUM(X93:AS93)</f>
        <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f>H93</f>
        <v/>
      </c>
      <c r="AZ93" s="150">
        <f>BB93/(1-BA93)</f>
        <v/>
      </c>
      <c r="BA93" s="82" t="n">
        <v>0.15</v>
      </c>
      <c r="BB93" s="150">
        <f>K93*0.96</f>
        <v/>
      </c>
      <c r="BC93" s="7" t="inlineStr">
        <is>
          <t>1038088884522</t>
        </is>
      </c>
      <c r="BD93" s="7" t="inlineStr">
        <is>
          <t>待定</t>
        </is>
      </c>
      <c r="BE93" s="7" t="n"/>
      <c r="BF93" s="150">
        <f>H93</f>
        <v/>
      </c>
      <c r="BG93" s="82">
        <f>BH93/BF93</f>
        <v/>
      </c>
      <c r="BH93" s="149">
        <f>I93</f>
        <v/>
      </c>
      <c r="BI93" s="82">
        <f>1-12%</f>
        <v/>
      </c>
      <c r="BJ93" s="82">
        <f>BK93/(BF93-BF93*(1-BI93))</f>
        <v/>
      </c>
      <c r="BK93" s="149">
        <f>BM93/(1-BL93)</f>
        <v/>
      </c>
      <c r="BL93" s="82" t="n">
        <v>0.01</v>
      </c>
      <c r="BM93" s="149">
        <f>J93</f>
        <v/>
      </c>
      <c r="BN93" s="149">
        <f>IF(BK93&gt;=1500,BK93-150,IF(BK93&gt;=800,BK93-80,IF(BK93&gt;=500,BK93-50,IF(BK93&gt;=200,BK93-20,BK93))))</f>
        <v/>
      </c>
      <c r="BO93" s="82">
        <f>1-12%</f>
        <v/>
      </c>
      <c r="BP93" s="82">
        <f>BQ93/(BF93-BF93*(1-BO93))</f>
        <v/>
      </c>
      <c r="BQ93" s="149">
        <f>BS93/(1-BR93)</f>
        <v/>
      </c>
      <c r="BR93" s="82" t="n">
        <v>0</v>
      </c>
      <c r="BS93" s="149">
        <f>K93</f>
        <v/>
      </c>
      <c r="BT93" s="149">
        <f>IF(BQ93&gt;=1500,BQ93-150,IF(BQ93&gt;=800,BQ93-80,IF(BQ93&gt;=500,BQ93-50,IF(BQ93&gt;=200,BQ93-20,BQ93))))</f>
        <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f>Q94/0.4</f>
        <v/>
      </c>
      <c r="H94" s="152">
        <f>G94*0.75</f>
        <v/>
      </c>
      <c r="I94" s="152">
        <f>Q94 / (0.79 - 0.02 - 0.006)</f>
        <v/>
      </c>
      <c r="J94" s="152">
        <f>Q94 / (0.8 - 0.02 - 0.006)</f>
        <v/>
      </c>
      <c r="K94" s="152">
        <f>Q94 / (0.82 - 0.02 - 0.006)</f>
        <v/>
      </c>
      <c r="L94" s="152">
        <f>K94-N94</f>
        <v/>
      </c>
      <c r="M94" s="79">
        <f>L94/K94</f>
        <v/>
      </c>
      <c r="N94" s="153">
        <f>O94+P94+Q94</f>
        <v/>
      </c>
      <c r="O94" s="153">
        <f>K94*0.006</f>
        <v/>
      </c>
      <c r="P94" s="153">
        <f>K94*0.02</f>
        <v/>
      </c>
      <c r="Q94" s="153">
        <f>SUM(R94:T94)</f>
        <v/>
      </c>
      <c r="R94" s="153">
        <f>IF(F94="大型",700,IF(F94="中型",300,IF(F94="小型",80,0)))</f>
        <v/>
      </c>
      <c r="S94" s="153">
        <f>IF(F94="大型",150,IF(F94="中型",100,IF(F94="小型",0,0)))</f>
        <v/>
      </c>
      <c r="T94" s="151">
        <f>SUM(U94:W94)</f>
        <v/>
      </c>
      <c r="U94" s="153" t="n">
        <v>900</v>
      </c>
      <c r="V94" s="153" t="n">
        <v>50</v>
      </c>
      <c r="W94" s="153">
        <f>SUM(X94:AS94)</f>
        <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f>H94</f>
        <v/>
      </c>
      <c r="AZ94" s="153">
        <f>BB94/(1-BA94)</f>
        <v/>
      </c>
      <c r="BA94" s="85" t="n">
        <v>0.15</v>
      </c>
      <c r="BB94" s="153">
        <f>K94*0.96</f>
        <v/>
      </c>
      <c r="BC94" s="10" t="inlineStr">
        <is>
          <t>1038088884522</t>
        </is>
      </c>
      <c r="BD94" s="10" t="inlineStr">
        <is>
          <t>待定</t>
        </is>
      </c>
      <c r="BE94" s="10" t="n"/>
      <c r="BF94" s="153">
        <f>H94</f>
        <v/>
      </c>
      <c r="BG94" s="85">
        <f>BH94/BF94</f>
        <v/>
      </c>
      <c r="BH94" s="152">
        <f>I94</f>
        <v/>
      </c>
      <c r="BI94" s="85">
        <f>1-12%</f>
        <v/>
      </c>
      <c r="BJ94" s="85">
        <f>BK94/(BF94-BF94*(1-BI94))</f>
        <v/>
      </c>
      <c r="BK94" s="152">
        <f>BM94/(1-BL94)</f>
        <v/>
      </c>
      <c r="BL94" s="85" t="n">
        <v>0.01</v>
      </c>
      <c r="BM94" s="152">
        <f>J94</f>
        <v/>
      </c>
      <c r="BN94" s="152">
        <f>IF(BK94&gt;=1500,BK94-150,IF(BK94&gt;=800,BK94-80,IF(BK94&gt;=500,BK94-50,IF(BK94&gt;=200,BK94-20,BK94))))</f>
        <v/>
      </c>
      <c r="BO94" s="85">
        <f>1-12%</f>
        <v/>
      </c>
      <c r="BP94" s="85">
        <f>BQ94/(BF94-BF94*(1-BO94))</f>
        <v/>
      </c>
      <c r="BQ94" s="152">
        <f>BS94/(1-BR94)</f>
        <v/>
      </c>
      <c r="BR94" s="85" t="n">
        <v>0</v>
      </c>
      <c r="BS94" s="152">
        <f>K94</f>
        <v/>
      </c>
      <c r="BT94" s="152">
        <f>IF(BQ94&gt;=1500,BQ94-150,IF(BQ94&gt;=800,BQ94-80,IF(BQ94&gt;=500,BQ94-50,IF(BQ94&gt;=200,BQ94-20,BQ94))))</f>
        <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f>Q95/0.4</f>
        <v/>
      </c>
      <c r="H95" s="149">
        <f>G95*0.75</f>
        <v/>
      </c>
      <c r="I95" s="149">
        <f>Q95 / (0.79 - 0.02 - 0.006)</f>
        <v/>
      </c>
      <c r="J95" s="149">
        <f>Q95 / (0.8 - 0.02 - 0.006)</f>
        <v/>
      </c>
      <c r="K95" s="149">
        <f>Q95 / (0.82 - 0.02 - 0.006)</f>
        <v/>
      </c>
      <c r="L95" s="149">
        <f>K95-N95</f>
        <v/>
      </c>
      <c r="M95" s="79">
        <f>L95/K95</f>
        <v/>
      </c>
      <c r="N95" s="150">
        <f>O95+P95+Q95</f>
        <v/>
      </c>
      <c r="O95" s="150">
        <f>K95*0.006</f>
        <v/>
      </c>
      <c r="P95" s="150">
        <f>K95*0.02</f>
        <v/>
      </c>
      <c r="Q95" s="150">
        <f>SUM(R95:T95)</f>
        <v/>
      </c>
      <c r="R95" s="150">
        <f>IF(F95="大型",700,IF(F95="中型",300,IF(F95="小型",80,0)))</f>
        <v/>
      </c>
      <c r="S95" s="150" t="n"/>
      <c r="T95" s="151">
        <f>SUM(U95:W95)</f>
        <v/>
      </c>
      <c r="U95" s="150" t="n">
        <v>3100</v>
      </c>
      <c r="V95" s="150" t="n">
        <v>300</v>
      </c>
      <c r="W95" s="150">
        <f>SUM(X95:AS95)</f>
        <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f>H95</f>
        <v/>
      </c>
      <c r="AZ95" s="150">
        <f>BB95/(1-BA95)</f>
        <v/>
      </c>
      <c r="BA95" s="82" t="n">
        <v>0.15</v>
      </c>
      <c r="BB95" s="150">
        <f>K95*0.96</f>
        <v/>
      </c>
      <c r="BC95" s="7" t="inlineStr">
        <is>
          <t>1044450741007</t>
        </is>
      </c>
      <c r="BD95" s="7" t="inlineStr">
        <is>
          <t>待定</t>
        </is>
      </c>
      <c r="BE95" s="7" t="inlineStr">
        <is>
          <t>6066017208183</t>
        </is>
      </c>
      <c r="BF95" s="150">
        <f>H95</f>
        <v/>
      </c>
      <c r="BG95" s="82">
        <f>BH95/BF95</f>
        <v/>
      </c>
      <c r="BH95" s="149">
        <f>I95</f>
        <v/>
      </c>
      <c r="BI95" s="82">
        <f>1-12%</f>
        <v/>
      </c>
      <c r="BJ95" s="82">
        <f>BK95/(BF95-BF95*(1-BI95))</f>
        <v/>
      </c>
      <c r="BK95" s="149">
        <f>BM95/(1-BL95)</f>
        <v/>
      </c>
      <c r="BL95" s="82" t="n">
        <v>0.01</v>
      </c>
      <c r="BM95" s="149">
        <f>J95</f>
        <v/>
      </c>
      <c r="BN95" s="149">
        <f>IF(BK95&gt;=1500,BK95-150,IF(BK95&gt;=800,BK95-80,IF(BK95&gt;=500,BK95-50,IF(BK95&gt;=200,BK95-20,BK95))))</f>
        <v/>
      </c>
      <c r="BO95" s="82">
        <f>1-12%</f>
        <v/>
      </c>
      <c r="BP95" s="82">
        <f>BQ95/(BF95-BF95*(1-BO95))</f>
        <v/>
      </c>
      <c r="BQ95" s="149">
        <f>BS95/(1-BR95)</f>
        <v/>
      </c>
      <c r="BR95" s="82" t="n">
        <v>0</v>
      </c>
      <c r="BS95" s="149">
        <f>K95</f>
        <v/>
      </c>
      <c r="BT95" s="149">
        <f>IF(BQ95&gt;=1500,BQ95-150,IF(BQ95&gt;=800,BQ95-80,IF(BQ95&gt;=500,BQ95-50,IF(BQ95&gt;=200,BQ95-20,BQ95))))</f>
        <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f>Q96/0.4</f>
        <v/>
      </c>
      <c r="H96" s="152">
        <f>G96*0.75</f>
        <v/>
      </c>
      <c r="I96" s="152">
        <f>Q96 / (0.79 - 0.02 - 0.006)</f>
        <v/>
      </c>
      <c r="J96" s="152">
        <f>Q96 / (0.8 - 0.02 - 0.006)</f>
        <v/>
      </c>
      <c r="K96" s="152">
        <f>Q96 / (0.82 - 0.02 - 0.006)</f>
        <v/>
      </c>
      <c r="L96" s="152">
        <f>K96-N96</f>
        <v/>
      </c>
      <c r="M96" s="79">
        <f>L96/K96</f>
        <v/>
      </c>
      <c r="N96" s="153">
        <f>O96+P96+Q96</f>
        <v/>
      </c>
      <c r="O96" s="153">
        <f>K96*0.006</f>
        <v/>
      </c>
      <c r="P96" s="153">
        <f>K96*0.02</f>
        <v/>
      </c>
      <c r="Q96" s="153">
        <f>SUM(R96:T96)</f>
        <v/>
      </c>
      <c r="R96" s="153">
        <f>IF(F96="大型",700,IF(F96="中型",300,IF(F96="小型",80,0)))</f>
        <v/>
      </c>
      <c r="S96" s="153" t="n">
        <v>80</v>
      </c>
      <c r="T96" s="151">
        <f>SUM(U96:W96)</f>
        <v/>
      </c>
      <c r="U96" s="153" t="n">
        <v>2900</v>
      </c>
      <c r="V96" s="153" t="n">
        <v>260</v>
      </c>
      <c r="W96" s="153">
        <f>SUM(X96:AS96)</f>
        <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f>H96</f>
        <v/>
      </c>
      <c r="AZ96" s="153">
        <f>BB96/(1-BA96)</f>
        <v/>
      </c>
      <c r="BA96" s="85" t="n">
        <v>0.15</v>
      </c>
      <c r="BB96" s="153">
        <f>K96*0.96</f>
        <v/>
      </c>
      <c r="BC96" s="10" t="inlineStr">
        <is>
          <t>1044450741007</t>
        </is>
      </c>
      <c r="BD96" s="10" t="inlineStr">
        <is>
          <t>待定</t>
        </is>
      </c>
      <c r="BE96" s="10" t="inlineStr">
        <is>
          <t>6066017208182</t>
        </is>
      </c>
      <c r="BF96" s="153">
        <f>H96</f>
        <v/>
      </c>
      <c r="BG96" s="85">
        <f>BH96/BF96</f>
        <v/>
      </c>
      <c r="BH96" s="152">
        <f>I96</f>
        <v/>
      </c>
      <c r="BI96" s="85">
        <f>1-12%</f>
        <v/>
      </c>
      <c r="BJ96" s="85">
        <f>BK96/(BF96-BF96*(1-BI96))</f>
        <v/>
      </c>
      <c r="BK96" s="152">
        <f>BM96/(1-BL96)</f>
        <v/>
      </c>
      <c r="BL96" s="85" t="n">
        <v>0.01</v>
      </c>
      <c r="BM96" s="152">
        <f>J96</f>
        <v/>
      </c>
      <c r="BN96" s="152">
        <f>IF(BK96&gt;=1500,BK96-150,IF(BK96&gt;=800,BK96-80,IF(BK96&gt;=500,BK96-50,IF(BK96&gt;=200,BK96-20,BK96))))</f>
        <v/>
      </c>
      <c r="BO96" s="85">
        <f>1-12%</f>
        <v/>
      </c>
      <c r="BP96" s="85">
        <f>BQ96/(BF96-BF96*(1-BO96))</f>
        <v/>
      </c>
      <c r="BQ96" s="152">
        <f>BS96/(1-BR96)</f>
        <v/>
      </c>
      <c r="BR96" s="85" t="n">
        <v>0</v>
      </c>
      <c r="BS96" s="152">
        <f>K96</f>
        <v/>
      </c>
      <c r="BT96" s="152">
        <f>IF(BQ96&gt;=1500,BQ96-150,IF(BQ96&gt;=800,BQ96-80,IF(BQ96&gt;=500,BQ96-50,IF(BQ96&gt;=200,BQ96-20,BQ96))))</f>
        <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f>Q97/0.4</f>
        <v/>
      </c>
      <c r="H97" s="149">
        <f>G97*0.75</f>
        <v/>
      </c>
      <c r="I97" s="149">
        <f>Q97 / (0.79 - 0.02 - 0.006)</f>
        <v/>
      </c>
      <c r="J97" s="149">
        <f>Q97 / (0.8 - 0.02 - 0.006)</f>
        <v/>
      </c>
      <c r="K97" s="149">
        <f>Q97 / (0.82 - 0.02 - 0.006)</f>
        <v/>
      </c>
      <c r="L97" s="149">
        <f>K97-N97</f>
        <v/>
      </c>
      <c r="M97" s="79">
        <f>L97/K97</f>
        <v/>
      </c>
      <c r="N97" s="150">
        <f>O97+P97+Q97</f>
        <v/>
      </c>
      <c r="O97" s="150">
        <f>K97*0.006</f>
        <v/>
      </c>
      <c r="P97" s="150">
        <f>K97*0.02</f>
        <v/>
      </c>
      <c r="Q97" s="150">
        <f>SUM(R97:T97)</f>
        <v/>
      </c>
      <c r="R97" s="150">
        <f>IF(F97="大型",700,IF(F97="中型",300,IF(F97="小型",80,0)))</f>
        <v/>
      </c>
      <c r="S97" s="150" t="n">
        <v>80</v>
      </c>
      <c r="T97" s="151">
        <f>SUM(U97:W97)</f>
        <v/>
      </c>
      <c r="U97" s="150" t="n">
        <v>2600</v>
      </c>
      <c r="V97" s="150" t="n">
        <v>240</v>
      </c>
      <c r="W97" s="150">
        <f>SUM(X97:AS97)</f>
        <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f>H97</f>
        <v/>
      </c>
      <c r="AZ97" s="150">
        <f>BB97/(1-BA97)</f>
        <v/>
      </c>
      <c r="BA97" s="82" t="n">
        <v>0.15</v>
      </c>
      <c r="BB97" s="150">
        <f>K97*0.96</f>
        <v/>
      </c>
      <c r="BC97" s="7" t="inlineStr">
        <is>
          <t>1044450741007</t>
        </is>
      </c>
      <c r="BD97" s="7" t="inlineStr">
        <is>
          <t>待定</t>
        </is>
      </c>
      <c r="BE97" s="7" t="inlineStr">
        <is>
          <t>6066017208181</t>
        </is>
      </c>
      <c r="BF97" s="150">
        <f>H97</f>
        <v/>
      </c>
      <c r="BG97" s="82">
        <f>BH97/BF97</f>
        <v/>
      </c>
      <c r="BH97" s="149">
        <f>I97</f>
        <v/>
      </c>
      <c r="BI97" s="82">
        <f>1-12%</f>
        <v/>
      </c>
      <c r="BJ97" s="82">
        <f>BK97/(BF97-BF97*(1-BI97))</f>
        <v/>
      </c>
      <c r="BK97" s="149">
        <f>BM97/(1-BL97)</f>
        <v/>
      </c>
      <c r="BL97" s="82" t="n">
        <v>0.01</v>
      </c>
      <c r="BM97" s="149">
        <f>J97</f>
        <v/>
      </c>
      <c r="BN97" s="149">
        <f>IF(BK97&gt;=1500,BK97-150,IF(BK97&gt;=800,BK97-80,IF(BK97&gt;=500,BK97-50,IF(BK97&gt;=200,BK97-20,BK97))))</f>
        <v/>
      </c>
      <c r="BO97" s="82">
        <f>1-12%</f>
        <v/>
      </c>
      <c r="BP97" s="82">
        <f>BQ97/(BF97-BF97*(1-BO97))</f>
        <v/>
      </c>
      <c r="BQ97" s="149">
        <f>BS97/(1-BR97)</f>
        <v/>
      </c>
      <c r="BR97" s="82" t="n">
        <v>0</v>
      </c>
      <c r="BS97" s="149">
        <f>K97</f>
        <v/>
      </c>
      <c r="BT97" s="149">
        <f>IF(BQ97&gt;=1500,BQ97-150,IF(BQ97&gt;=800,BQ97-80,IF(BQ97&gt;=500,BQ97-50,IF(BQ97&gt;=200,BQ97-20,BQ97))))</f>
        <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f>Q98/0.4</f>
        <v/>
      </c>
      <c r="H98" s="152">
        <f>G98*0.75</f>
        <v/>
      </c>
      <c r="I98" s="152">
        <f>Q98 / (0.79 - 0.02 - 0.006)</f>
        <v/>
      </c>
      <c r="J98" s="152">
        <f>Q98 / (0.8 - 0.02 - 0.006)</f>
        <v/>
      </c>
      <c r="K98" s="152">
        <f>Q98 / (0.82 - 0.02 - 0.006)</f>
        <v/>
      </c>
      <c r="L98" s="152">
        <f>K98-N98</f>
        <v/>
      </c>
      <c r="M98" s="79">
        <f>L98/K98</f>
        <v/>
      </c>
      <c r="N98" s="153">
        <f>O98+P98+Q98</f>
        <v/>
      </c>
      <c r="O98" s="153">
        <f>K98*0.006</f>
        <v/>
      </c>
      <c r="P98" s="153">
        <f>K98*0.02</f>
        <v/>
      </c>
      <c r="Q98" s="153">
        <f>SUM(R98:T98)</f>
        <v/>
      </c>
      <c r="R98" s="153">
        <f>IF(F98="大型",700,IF(F98="中型",300,IF(F98="小型",80,0)))</f>
        <v/>
      </c>
      <c r="S98" s="153" t="n">
        <v>80</v>
      </c>
      <c r="T98" s="151">
        <f>SUM(U98:W98)</f>
        <v/>
      </c>
      <c r="U98" s="153" t="n">
        <v>2200</v>
      </c>
      <c r="V98" s="153" t="n">
        <v>200</v>
      </c>
      <c r="W98" s="153">
        <f>SUM(X98:AS98)</f>
        <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f>H98</f>
        <v/>
      </c>
      <c r="AZ98" s="153">
        <f>BB98/(1-BA98)</f>
        <v/>
      </c>
      <c r="BA98" s="85" t="n">
        <v>0.15</v>
      </c>
      <c r="BB98" s="153">
        <f>K98*0.96</f>
        <v/>
      </c>
      <c r="BC98" s="10" t="inlineStr">
        <is>
          <t>1044450741007</t>
        </is>
      </c>
      <c r="BD98" s="10" t="inlineStr">
        <is>
          <t>待定</t>
        </is>
      </c>
      <c r="BE98" s="10" t="inlineStr">
        <is>
          <t>6066934585955</t>
        </is>
      </c>
      <c r="BF98" s="153">
        <f>H98</f>
        <v/>
      </c>
      <c r="BG98" s="85">
        <f>BH98/BF98</f>
        <v/>
      </c>
      <c r="BH98" s="152">
        <f>I98</f>
        <v/>
      </c>
      <c r="BI98" s="85">
        <f>1-12%</f>
        <v/>
      </c>
      <c r="BJ98" s="85">
        <f>BK98/(BF98-BF98*(1-BI98))</f>
        <v/>
      </c>
      <c r="BK98" s="152">
        <f>BM98/(1-BL98)</f>
        <v/>
      </c>
      <c r="BL98" s="85" t="n">
        <v>0.01</v>
      </c>
      <c r="BM98" s="152">
        <f>J98</f>
        <v/>
      </c>
      <c r="BN98" s="152">
        <f>IF(BK98&gt;=1500,BK98-150,IF(BK98&gt;=800,BK98-80,IF(BK98&gt;=500,BK98-50,IF(BK98&gt;=200,BK98-20,BK98))))</f>
        <v/>
      </c>
      <c r="BO98" s="85">
        <f>1-12%</f>
        <v/>
      </c>
      <c r="BP98" s="85">
        <f>BQ98/(BF98-BF98*(1-BO98))</f>
        <v/>
      </c>
      <c r="BQ98" s="152">
        <f>BS98/(1-BR98)</f>
        <v/>
      </c>
      <c r="BR98" s="85" t="n">
        <v>0</v>
      </c>
      <c r="BS98" s="152">
        <f>K98</f>
        <v/>
      </c>
      <c r="BT98" s="152">
        <f>IF(BQ98&gt;=1500,BQ98-150,IF(BQ98&gt;=800,BQ98-80,IF(BQ98&gt;=500,BQ98-50,IF(BQ98&gt;=200,BQ98-20,BQ98))))</f>
        <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f>Q99/0.4</f>
        <v/>
      </c>
      <c r="H99" s="149">
        <f>G99*0.75</f>
        <v/>
      </c>
      <c r="I99" s="149">
        <f>Q99 / (0.79 - 0.02 - 0.006)</f>
        <v/>
      </c>
      <c r="J99" s="149">
        <f>Q99 / (0.8 - 0.02 - 0.006)</f>
        <v/>
      </c>
      <c r="K99" s="149">
        <f>Q99 / (0.82 - 0.02 - 0.006)</f>
        <v/>
      </c>
      <c r="L99" s="149">
        <f>K99-N99</f>
        <v/>
      </c>
      <c r="M99" s="79">
        <f>L99/K99</f>
        <v/>
      </c>
      <c r="N99" s="150">
        <f>O99+P99+Q99</f>
        <v/>
      </c>
      <c r="O99" s="150">
        <f>K99*0.006</f>
        <v/>
      </c>
      <c r="P99" s="150">
        <f>K99*0.02</f>
        <v/>
      </c>
      <c r="Q99" s="150">
        <f>SUM(R99:T99)</f>
        <v/>
      </c>
      <c r="R99" s="150">
        <f>IF(F99="大型",700,IF(F99="中型",300,IF(F99="小型",80,0)))</f>
        <v/>
      </c>
      <c r="S99" s="150" t="n">
        <v>80</v>
      </c>
      <c r="T99" s="151">
        <f>SUM(U99:W99)</f>
        <v/>
      </c>
      <c r="U99" s="150" t="n">
        <v>3205</v>
      </c>
      <c r="V99" s="150" t="n">
        <v>300</v>
      </c>
      <c r="W99" s="150">
        <f>SUM(X99:AS99)</f>
        <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f>H99</f>
        <v/>
      </c>
      <c r="AZ99" s="150">
        <f>BB99/(1-BA99)</f>
        <v/>
      </c>
      <c r="BA99" s="82" t="n">
        <v>0.15</v>
      </c>
      <c r="BB99" s="150">
        <f>K99*0.96</f>
        <v/>
      </c>
      <c r="BC99" s="7" t="inlineStr">
        <is>
          <t>1044450741007</t>
        </is>
      </c>
      <c r="BD99" s="7" t="inlineStr">
        <is>
          <t>待定</t>
        </is>
      </c>
      <c r="BE99" s="7" t="inlineStr">
        <is>
          <t>6070923677591</t>
        </is>
      </c>
      <c r="BF99" s="150">
        <f>H99</f>
        <v/>
      </c>
      <c r="BG99" s="82">
        <f>BH99/BF99</f>
        <v/>
      </c>
      <c r="BH99" s="149">
        <f>I99</f>
        <v/>
      </c>
      <c r="BI99" s="82">
        <f>1-12%</f>
        <v/>
      </c>
      <c r="BJ99" s="82">
        <f>BK99/(BF99-BF99*(1-BI99))</f>
        <v/>
      </c>
      <c r="BK99" s="149">
        <f>BM99/(1-BL99)</f>
        <v/>
      </c>
      <c r="BL99" s="82" t="n">
        <v>0.01</v>
      </c>
      <c r="BM99" s="149">
        <f>J99</f>
        <v/>
      </c>
      <c r="BN99" s="149">
        <f>IF(BK99&gt;=1500,BK99-150,IF(BK99&gt;=800,BK99-80,IF(BK99&gt;=500,BK99-50,IF(BK99&gt;=200,BK99-20,BK99))))</f>
        <v/>
      </c>
      <c r="BO99" s="82">
        <f>1-12%</f>
        <v/>
      </c>
      <c r="BP99" s="82">
        <f>BQ99/(BF99-BF99*(1-BO99))</f>
        <v/>
      </c>
      <c r="BQ99" s="149">
        <f>BS99/(1-BR99)</f>
        <v/>
      </c>
      <c r="BR99" s="82" t="n">
        <v>0</v>
      </c>
      <c r="BS99" s="149">
        <f>K99</f>
        <v/>
      </c>
      <c r="BT99" s="149">
        <f>IF(BQ99&gt;=1500,BQ99-150,IF(BQ99&gt;=800,BQ99-80,IF(BQ99&gt;=500,BQ99-50,IF(BQ99&gt;=200,BQ99-20,BQ99))))</f>
        <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f>Q100/0.4</f>
        <v/>
      </c>
      <c r="H100" s="152">
        <f>G100*0.75</f>
        <v/>
      </c>
      <c r="I100" s="152">
        <f>Q100 / (0.79 - 0.02 - 0.006)</f>
        <v/>
      </c>
      <c r="J100" s="152">
        <f>Q100 / (0.8 - 0.02 - 0.006)</f>
        <v/>
      </c>
      <c r="K100" s="152">
        <f>Q100 / (0.82 - 0.02 - 0.006)</f>
        <v/>
      </c>
      <c r="L100" s="152">
        <f>K100-N100</f>
        <v/>
      </c>
      <c r="M100" s="79">
        <f>L100/K100</f>
        <v/>
      </c>
      <c r="N100" s="153">
        <f>O100+P100+Q100</f>
        <v/>
      </c>
      <c r="O100" s="153">
        <f>K100*0.006</f>
        <v/>
      </c>
      <c r="P100" s="153">
        <f>K100*0.02</f>
        <v/>
      </c>
      <c r="Q100" s="153">
        <f>SUM(R100:T100)</f>
        <v/>
      </c>
      <c r="R100" s="153">
        <f>IF(F100="大型",700,IF(F100="中型",300,IF(F100="小型",80,0)))</f>
        <v/>
      </c>
      <c r="S100" s="153" t="n">
        <v>80</v>
      </c>
      <c r="T100" s="151">
        <f>SUM(U100:W100)</f>
        <v/>
      </c>
      <c r="U100" s="153" t="n">
        <v>2985</v>
      </c>
      <c r="V100" s="153" t="n">
        <v>260</v>
      </c>
      <c r="W100" s="153">
        <f>SUM(X100:AS100)</f>
        <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f>H100</f>
        <v/>
      </c>
      <c r="AZ100" s="153">
        <f>BB100/(1-BA100)</f>
        <v/>
      </c>
      <c r="BA100" s="85" t="n">
        <v>0.15</v>
      </c>
      <c r="BB100" s="153">
        <f>K100*0.96</f>
        <v/>
      </c>
      <c r="BC100" s="10" t="inlineStr">
        <is>
          <t>1044450741007</t>
        </is>
      </c>
      <c r="BD100" s="10" t="inlineStr">
        <is>
          <t>待定</t>
        </is>
      </c>
      <c r="BE100" s="10" t="inlineStr">
        <is>
          <t>6070923677590</t>
        </is>
      </c>
      <c r="BF100" s="153">
        <f>H100</f>
        <v/>
      </c>
      <c r="BG100" s="85">
        <f>BH100/BF100</f>
        <v/>
      </c>
      <c r="BH100" s="152">
        <f>I100</f>
        <v/>
      </c>
      <c r="BI100" s="85">
        <f>1-12%</f>
        <v/>
      </c>
      <c r="BJ100" s="85">
        <f>BK100/(BF100-BF100*(1-BI100))</f>
        <v/>
      </c>
      <c r="BK100" s="152">
        <f>BM100/(1-BL100)</f>
        <v/>
      </c>
      <c r="BL100" s="85" t="n">
        <v>0.01</v>
      </c>
      <c r="BM100" s="152">
        <f>J100</f>
        <v/>
      </c>
      <c r="BN100" s="152">
        <f>IF(BK100&gt;=1500,BK100-150,IF(BK100&gt;=800,BK100-80,IF(BK100&gt;=500,BK100-50,IF(BK100&gt;=200,BK100-20,BK100))))</f>
        <v/>
      </c>
      <c r="BO100" s="85">
        <f>1-12%</f>
        <v/>
      </c>
      <c r="BP100" s="85">
        <f>BQ100/(BF100-BF100*(1-BO100))</f>
        <v/>
      </c>
      <c r="BQ100" s="152">
        <f>BS100/(1-BR100)</f>
        <v/>
      </c>
      <c r="BR100" s="85" t="n">
        <v>0</v>
      </c>
      <c r="BS100" s="152">
        <f>K100</f>
        <v/>
      </c>
      <c r="BT100" s="152">
        <f>IF(BQ100&gt;=1500,BQ100-150,IF(BQ100&gt;=800,BQ100-80,IF(BQ100&gt;=500,BQ100-50,IF(BQ100&gt;=200,BQ100-20,BQ100))))</f>
        <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f>Q101/0.4</f>
        <v/>
      </c>
      <c r="H101" s="149">
        <f>G101*0.75</f>
        <v/>
      </c>
      <c r="I101" s="149">
        <f>Q101 / (0.79 - 0.02 - 0.006)</f>
        <v/>
      </c>
      <c r="J101" s="149">
        <f>Q101 / (0.8 - 0.02 - 0.006)</f>
        <v/>
      </c>
      <c r="K101" s="149">
        <f>Q101 / (0.82 - 0.02 - 0.006)</f>
        <v/>
      </c>
      <c r="L101" s="149">
        <f>K101-N101</f>
        <v/>
      </c>
      <c r="M101" s="79">
        <f>L101/K101</f>
        <v/>
      </c>
      <c r="N101" s="150">
        <f>O101+P101+Q101</f>
        <v/>
      </c>
      <c r="O101" s="150">
        <f>K101*0.006</f>
        <v/>
      </c>
      <c r="P101" s="150">
        <f>K101*0.02</f>
        <v/>
      </c>
      <c r="Q101" s="150">
        <f>SUM(R101:T101)</f>
        <v/>
      </c>
      <c r="R101" s="150">
        <f>IF(F101="大型",700,IF(F101="中型",300,IF(F101="小型",80,0)))</f>
        <v/>
      </c>
      <c r="S101" s="150" t="n">
        <v>80</v>
      </c>
      <c r="T101" s="151">
        <f>SUM(U101:W101)</f>
        <v/>
      </c>
      <c r="U101" s="150" t="n">
        <v>2665</v>
      </c>
      <c r="V101" s="150" t="n">
        <v>240</v>
      </c>
      <c r="W101" s="150">
        <f>SUM(X101:AS101)</f>
        <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f>H101</f>
        <v/>
      </c>
      <c r="AZ101" s="150">
        <f>BB101/(1-BA101)</f>
        <v/>
      </c>
      <c r="BA101" s="82" t="n">
        <v>0.15</v>
      </c>
      <c r="BB101" s="150">
        <f>K101*0.96</f>
        <v/>
      </c>
      <c r="BC101" s="7" t="inlineStr">
        <is>
          <t>1044450741007</t>
        </is>
      </c>
      <c r="BD101" s="7" t="inlineStr">
        <is>
          <t>待定</t>
        </is>
      </c>
      <c r="BE101" s="7" t="inlineStr">
        <is>
          <t>6070923677589</t>
        </is>
      </c>
      <c r="BF101" s="150">
        <f>H101</f>
        <v/>
      </c>
      <c r="BG101" s="82">
        <f>BH101/BF101</f>
        <v/>
      </c>
      <c r="BH101" s="149">
        <f>I101</f>
        <v/>
      </c>
      <c r="BI101" s="82">
        <f>1-12%</f>
        <v/>
      </c>
      <c r="BJ101" s="82">
        <f>BK101/(BF101-BF101*(1-BI101))</f>
        <v/>
      </c>
      <c r="BK101" s="149">
        <f>BM101/(1-BL101)</f>
        <v/>
      </c>
      <c r="BL101" s="82" t="n">
        <v>0.01</v>
      </c>
      <c r="BM101" s="149">
        <f>J101</f>
        <v/>
      </c>
      <c r="BN101" s="149">
        <f>IF(BK101&gt;=1500,BK101-150,IF(BK101&gt;=800,BK101-80,IF(BK101&gt;=500,BK101-50,IF(BK101&gt;=200,BK101-20,BK101))))</f>
        <v/>
      </c>
      <c r="BO101" s="82">
        <f>1-12%</f>
        <v/>
      </c>
      <c r="BP101" s="82">
        <f>BQ101/(BF101-BF101*(1-BO101))</f>
        <v/>
      </c>
      <c r="BQ101" s="149">
        <f>BS101/(1-BR101)</f>
        <v/>
      </c>
      <c r="BR101" s="82" t="n">
        <v>0</v>
      </c>
      <c r="BS101" s="149">
        <f>K101</f>
        <v/>
      </c>
      <c r="BT101" s="149">
        <f>IF(BQ101&gt;=1500,BQ101-150,IF(BQ101&gt;=800,BQ101-80,IF(BQ101&gt;=500,BQ101-50,IF(BQ101&gt;=200,BQ101-20,BQ101))))</f>
        <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f>Q102/0.4</f>
        <v/>
      </c>
      <c r="H102" s="152">
        <f>G102*0.75</f>
        <v/>
      </c>
      <c r="I102" s="152">
        <f>Q102 / (0.79 - 0.02 - 0.006)</f>
        <v/>
      </c>
      <c r="J102" s="152">
        <f>Q102 / (0.8 - 0.02 - 0.006)</f>
        <v/>
      </c>
      <c r="K102" s="152">
        <f>Q102 / (0.82 - 0.02 - 0.006)</f>
        <v/>
      </c>
      <c r="L102" s="152">
        <f>K102-N102</f>
        <v/>
      </c>
      <c r="M102" s="79">
        <f>L102/K102</f>
        <v/>
      </c>
      <c r="N102" s="153">
        <f>O102+P102+Q102</f>
        <v/>
      </c>
      <c r="O102" s="153">
        <f>K102*0.006</f>
        <v/>
      </c>
      <c r="P102" s="153">
        <f>K102*0.02</f>
        <v/>
      </c>
      <c r="Q102" s="153">
        <f>SUM(R102:T102)</f>
        <v/>
      </c>
      <c r="R102" s="153">
        <f>IF(F102="大型",700,IF(F102="中型",300,IF(F102="小型",80,0)))</f>
        <v/>
      </c>
      <c r="S102" s="153" t="n">
        <v>80</v>
      </c>
      <c r="T102" s="151">
        <f>SUM(U102:W102)</f>
        <v/>
      </c>
      <c r="U102" s="153" t="n">
        <v>2255</v>
      </c>
      <c r="V102" s="153" t="n">
        <v>200</v>
      </c>
      <c r="W102" s="153">
        <f>SUM(X102:AS102)</f>
        <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f>H102</f>
        <v/>
      </c>
      <c r="AZ102" s="153">
        <f>BB102/(1-BA102)</f>
        <v/>
      </c>
      <c r="BA102" s="85" t="n">
        <v>0.15</v>
      </c>
      <c r="BB102" s="153">
        <f>K102*0.96</f>
        <v/>
      </c>
      <c r="BC102" s="10" t="inlineStr">
        <is>
          <t>1044450741007</t>
        </is>
      </c>
      <c r="BD102" s="10" t="inlineStr">
        <is>
          <t>待定</t>
        </is>
      </c>
      <c r="BE102" s="10" t="inlineStr">
        <is>
          <t>6070923677588</t>
        </is>
      </c>
      <c r="BF102" s="153">
        <f>H102</f>
        <v/>
      </c>
      <c r="BG102" s="85">
        <f>BH102/BF102</f>
        <v/>
      </c>
      <c r="BH102" s="152">
        <f>I102</f>
        <v/>
      </c>
      <c r="BI102" s="85">
        <f>1-12%</f>
        <v/>
      </c>
      <c r="BJ102" s="85">
        <f>BK102/(BF102-BF102*(1-BI102))</f>
        <v/>
      </c>
      <c r="BK102" s="152">
        <f>BM102/(1-BL102)</f>
        <v/>
      </c>
      <c r="BL102" s="85" t="n">
        <v>0.01</v>
      </c>
      <c r="BM102" s="152">
        <f>J102</f>
        <v/>
      </c>
      <c r="BN102" s="152">
        <f>IF(BK102&gt;=1500,BK102-150,IF(BK102&gt;=800,BK102-80,IF(BK102&gt;=500,BK102-50,IF(BK102&gt;=200,BK102-20,BK102))))</f>
        <v/>
      </c>
      <c r="BO102" s="85">
        <f>1-12%</f>
        <v/>
      </c>
      <c r="BP102" s="85">
        <f>BQ102/(BF102-BF102*(1-BO102))</f>
        <v/>
      </c>
      <c r="BQ102" s="152">
        <f>BS102/(1-BR102)</f>
        <v/>
      </c>
      <c r="BR102" s="85" t="n">
        <v>0</v>
      </c>
      <c r="BS102" s="152">
        <f>K102</f>
        <v/>
      </c>
      <c r="BT102" s="152">
        <f>IF(BQ102&gt;=1500,BQ102-150,IF(BQ102&gt;=800,BQ102-80,IF(BQ102&gt;=500,BQ102-50,IF(BQ102&gt;=200,BQ102-20,BQ102))))</f>
        <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f>Q103/0.4</f>
        <v/>
      </c>
      <c r="H103" s="149">
        <f>G103*0.75</f>
        <v/>
      </c>
      <c r="I103" s="149">
        <f>Q103 / (0.79 - 0.02 - 0.006)</f>
        <v/>
      </c>
      <c r="J103" s="149">
        <f>Q103 / (0.8 - 0.02 - 0.006)</f>
        <v/>
      </c>
      <c r="K103" s="149">
        <f>Q103 / (0.83 - 0.02 - 0.006)</f>
        <v/>
      </c>
      <c r="L103" s="149">
        <f>K103-N103</f>
        <v/>
      </c>
      <c r="M103" s="79">
        <f>L103/K103</f>
        <v/>
      </c>
      <c r="N103" s="150">
        <f>O103+P103+Q103</f>
        <v/>
      </c>
      <c r="O103" s="150">
        <f>K103*0.006</f>
        <v/>
      </c>
      <c r="P103" s="150">
        <f>K103*0.02</f>
        <v/>
      </c>
      <c r="Q103" s="150">
        <f>SUM(R103:T103)</f>
        <v/>
      </c>
      <c r="R103" s="150" t="n">
        <v>700</v>
      </c>
      <c r="S103" s="150" t="n">
        <v>280</v>
      </c>
      <c r="T103" s="151">
        <f>SUM(U103:W103)</f>
        <v/>
      </c>
      <c r="U103" s="150" t="n">
        <v>4700</v>
      </c>
      <c r="V103" s="150" t="n">
        <v>470</v>
      </c>
      <c r="W103" s="150">
        <f>SUM(X103:AS103)</f>
        <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f>H103</f>
        <v/>
      </c>
      <c r="AZ103" s="150">
        <f>BB103/(1-BA103)</f>
        <v/>
      </c>
      <c r="BA103" s="82" t="n">
        <v>0.15</v>
      </c>
      <c r="BB103" s="150">
        <f>K103*0.96</f>
        <v/>
      </c>
      <c r="BC103" s="7" t="inlineStr">
        <is>
          <t>916666142721</t>
        </is>
      </c>
      <c r="BD103" s="7" t="inlineStr">
        <is>
          <t>https://item.taobao.com/item.htm?id=916666142721 | https://item.taobao.com/item.htm?id=928309307277</t>
        </is>
      </c>
      <c r="BE103" s="7" t="n"/>
      <c r="BF103" s="150">
        <f>H103</f>
        <v/>
      </c>
      <c r="BG103" s="82">
        <f>BH103/BF103</f>
        <v/>
      </c>
      <c r="BH103" s="149">
        <f>I103</f>
        <v/>
      </c>
      <c r="BI103" s="82">
        <f>1-12%</f>
        <v/>
      </c>
      <c r="BJ103" s="82">
        <f>BK103/(BF103-BF103*(1-BI103))</f>
        <v/>
      </c>
      <c r="BK103" s="149">
        <f>BM103/(1-BL103)</f>
        <v/>
      </c>
      <c r="BL103" s="82" t="n">
        <v>0.01</v>
      </c>
      <c r="BM103" s="149">
        <f>J103</f>
        <v/>
      </c>
      <c r="BN103" s="149">
        <f>IF(BK103&gt;=1500,BK103-150,IF(BK103&gt;=800,BK103-80,IF(BK103&gt;=500,BK103-50,IF(BK103&gt;=200,BK103-20,BK103))))</f>
        <v/>
      </c>
      <c r="BO103" s="82">
        <f>1-12%</f>
        <v/>
      </c>
      <c r="BP103" s="82">
        <f>BQ103/(BF103-BF103*(1-BO103))</f>
        <v/>
      </c>
      <c r="BQ103" s="149">
        <f>BS103/(1-BR103)</f>
        <v/>
      </c>
      <c r="BR103" s="82" t="n">
        <v>0</v>
      </c>
      <c r="BS103" s="149">
        <f>K103</f>
        <v/>
      </c>
      <c r="BT103" s="149">
        <f>IF(BQ103&gt;=1500,BQ103-150,IF(BQ103&gt;=800,BQ103-80,IF(BQ103&gt;=500,BQ103-50,IF(BQ103&gt;=200,BQ103-20,BQ103))))</f>
        <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f>Q104/0.4</f>
        <v/>
      </c>
      <c r="H104" s="152">
        <f>G104*0.75</f>
        <v/>
      </c>
      <c r="I104" s="152">
        <f>Q104 / (0.79 - 0.02 - 0.006)</f>
        <v/>
      </c>
      <c r="J104" s="152">
        <f>Q104 / (0.8 - 0.02 - 0.006)</f>
        <v/>
      </c>
      <c r="K104" s="152">
        <f>Q104 / (0.83 - 0.02 - 0.006)</f>
        <v/>
      </c>
      <c r="L104" s="152">
        <f>K104-N104</f>
        <v/>
      </c>
      <c r="M104" s="79">
        <f>L104/K104</f>
        <v/>
      </c>
      <c r="N104" s="153">
        <f>O104+P104+Q104</f>
        <v/>
      </c>
      <c r="O104" s="153">
        <f>K104*0.006</f>
        <v/>
      </c>
      <c r="P104" s="153">
        <f>K104*0.02</f>
        <v/>
      </c>
      <c r="Q104" s="153">
        <f>SUM(R104:T104)</f>
        <v/>
      </c>
      <c r="R104" s="153" t="n">
        <v>700</v>
      </c>
      <c r="S104" s="153" t="n">
        <v>250</v>
      </c>
      <c r="T104" s="151">
        <f>SUM(U104:W104)</f>
        <v/>
      </c>
      <c r="U104" s="153" t="n">
        <v>4500</v>
      </c>
      <c r="V104" s="153" t="n">
        <v>450</v>
      </c>
      <c r="W104" s="153">
        <f>SUM(X104:AS104)</f>
        <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f>H104</f>
        <v/>
      </c>
      <c r="AZ104" s="153">
        <f>BB104/(1-BA104)</f>
        <v/>
      </c>
      <c r="BA104" s="85" t="n">
        <v>0.15</v>
      </c>
      <c r="BB104" s="153">
        <f>K104*0.96</f>
        <v/>
      </c>
      <c r="BC104" s="10" t="inlineStr">
        <is>
          <t>916666142721</t>
        </is>
      </c>
      <c r="BD104" s="10" t="inlineStr">
        <is>
          <t>https://item.taobao.com/item.htm?id=916666142721 | https://item.taobao.com/item.htm?id=928309307277</t>
        </is>
      </c>
      <c r="BE104" s="10" t="n"/>
      <c r="BF104" s="153">
        <f>H104</f>
        <v/>
      </c>
      <c r="BG104" s="85">
        <f>BH104/BF104</f>
        <v/>
      </c>
      <c r="BH104" s="152">
        <f>I104</f>
        <v/>
      </c>
      <c r="BI104" s="85">
        <f>1-12%</f>
        <v/>
      </c>
      <c r="BJ104" s="85">
        <f>BK104/(BF104-BF104*(1-BI104))</f>
        <v/>
      </c>
      <c r="BK104" s="152">
        <f>BM104/(1-BL104)</f>
        <v/>
      </c>
      <c r="BL104" s="85" t="n">
        <v>0.01</v>
      </c>
      <c r="BM104" s="152">
        <f>J104</f>
        <v/>
      </c>
      <c r="BN104" s="152">
        <f>IF(BK104&gt;=1500,BK104-150,IF(BK104&gt;=800,BK104-80,IF(BK104&gt;=500,BK104-50,IF(BK104&gt;=200,BK104-20,BK104))))</f>
        <v/>
      </c>
      <c r="BO104" s="85">
        <f>1-12%</f>
        <v/>
      </c>
      <c r="BP104" s="85">
        <f>BQ104/(BF104-BF104*(1-BO104))</f>
        <v/>
      </c>
      <c r="BQ104" s="152">
        <f>BS104/(1-BR104)</f>
        <v/>
      </c>
      <c r="BR104" s="85" t="n">
        <v>0</v>
      </c>
      <c r="BS104" s="152">
        <f>K104</f>
        <v/>
      </c>
      <c r="BT104" s="152">
        <f>IF(BQ104&gt;=1500,BQ104-150,IF(BQ104&gt;=800,BQ104-80,IF(BQ104&gt;=500,BQ104-50,IF(BQ104&gt;=200,BQ104-20,BQ104))))</f>
        <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f>Q105/0.4</f>
        <v/>
      </c>
      <c r="H105" s="149">
        <f>G105*0.75</f>
        <v/>
      </c>
      <c r="I105" s="149">
        <f>Q105 / (0.79 - 0.02 - 0.006)</f>
        <v/>
      </c>
      <c r="J105" s="149">
        <f>Q105 / (0.8 - 0.02 - 0.006)</f>
        <v/>
      </c>
      <c r="K105" s="149">
        <f>Q105 / (0.83 - 0.02 - 0.006)</f>
        <v/>
      </c>
      <c r="L105" s="149">
        <f>K105-N105</f>
        <v/>
      </c>
      <c r="M105" s="79">
        <f>L105/K105</f>
        <v/>
      </c>
      <c r="N105" s="150">
        <f>O105+P105+Q105</f>
        <v/>
      </c>
      <c r="O105" s="150">
        <f>K105*0.006</f>
        <v/>
      </c>
      <c r="P105" s="150">
        <f>K105*0.02</f>
        <v/>
      </c>
      <c r="Q105" s="150">
        <f>SUM(R105:T105)</f>
        <v/>
      </c>
      <c r="R105" s="150" t="n">
        <v>700</v>
      </c>
      <c r="S105" s="150" t="n">
        <v>180</v>
      </c>
      <c r="T105" s="151">
        <f>SUM(U105:W105)</f>
        <v/>
      </c>
      <c r="U105" s="150" t="n">
        <v>4300</v>
      </c>
      <c r="V105" s="150" t="n">
        <v>430</v>
      </c>
      <c r="W105" s="150">
        <f>SUM(X105:AS105)</f>
        <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f>H105</f>
        <v/>
      </c>
      <c r="AZ105" s="150">
        <f>BB105/(1-BA105)</f>
        <v/>
      </c>
      <c r="BA105" s="82" t="n">
        <v>0.15</v>
      </c>
      <c r="BB105" s="150">
        <f>K105*0.96</f>
        <v/>
      </c>
      <c r="BC105" s="7" t="inlineStr">
        <is>
          <t>916666142721</t>
        </is>
      </c>
      <c r="BD105" s="7" t="inlineStr">
        <is>
          <t>https://item.taobao.com/item.htm?id=916666142721 | https://item.taobao.com/item.htm?id=928309307277</t>
        </is>
      </c>
      <c r="BE105" s="7" t="n"/>
      <c r="BF105" s="150">
        <f>H105</f>
        <v/>
      </c>
      <c r="BG105" s="82">
        <f>BH105/BF105</f>
        <v/>
      </c>
      <c r="BH105" s="149">
        <f>I105</f>
        <v/>
      </c>
      <c r="BI105" s="82">
        <f>1-12%</f>
        <v/>
      </c>
      <c r="BJ105" s="82">
        <f>BK105/(BF105-BF105*(1-BI105))</f>
        <v/>
      </c>
      <c r="BK105" s="149">
        <f>BM105/(1-BL105)</f>
        <v/>
      </c>
      <c r="BL105" s="82" t="n">
        <v>0.01</v>
      </c>
      <c r="BM105" s="149">
        <f>J105</f>
        <v/>
      </c>
      <c r="BN105" s="149">
        <f>IF(BK105&gt;=1500,BK105-150,IF(BK105&gt;=800,BK105-80,IF(BK105&gt;=500,BK105-50,IF(BK105&gt;=200,BK105-20,BK105))))</f>
        <v/>
      </c>
      <c r="BO105" s="82">
        <f>1-12%</f>
        <v/>
      </c>
      <c r="BP105" s="82">
        <f>BQ105/(BF105-BF105*(1-BO105))</f>
        <v/>
      </c>
      <c r="BQ105" s="149">
        <f>BS105/(1-BR105)</f>
        <v/>
      </c>
      <c r="BR105" s="82" t="n">
        <v>0</v>
      </c>
      <c r="BS105" s="149">
        <f>K105</f>
        <v/>
      </c>
      <c r="BT105" s="149">
        <f>IF(BQ105&gt;=1500,BQ105-150,IF(BQ105&gt;=800,BQ105-80,IF(BQ105&gt;=500,BQ105-50,IF(BQ105&gt;=200,BQ105-20,BQ105))))</f>
        <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f>Q106/0.4</f>
        <v/>
      </c>
      <c r="H106" s="152">
        <f>G106*0.75</f>
        <v/>
      </c>
      <c r="I106" s="152">
        <f>Q106 / (0.79 - 0.02 - 0.006)</f>
        <v/>
      </c>
      <c r="J106" s="152">
        <f>Q106 / (0.8 - 0.02 - 0.006)</f>
        <v/>
      </c>
      <c r="K106" s="152">
        <f>Q106 / (0.83 - 0.02 - 0.006)</f>
        <v/>
      </c>
      <c r="L106" s="152">
        <f>K106-N106</f>
        <v/>
      </c>
      <c r="M106" s="79">
        <f>L106/K106</f>
        <v/>
      </c>
      <c r="N106" s="153">
        <f>O106+P106+Q106</f>
        <v/>
      </c>
      <c r="O106" s="153">
        <f>K106*0.006</f>
        <v/>
      </c>
      <c r="P106" s="153">
        <f>K106*0.02</f>
        <v/>
      </c>
      <c r="Q106" s="153">
        <f>SUM(R106:T106)</f>
        <v/>
      </c>
      <c r="R106" s="153" t="n">
        <v>700</v>
      </c>
      <c r="S106" s="153" t="n">
        <v>150</v>
      </c>
      <c r="T106" s="151">
        <f>SUM(U106:W106)</f>
        <v/>
      </c>
      <c r="U106" s="153" t="n">
        <v>4100</v>
      </c>
      <c r="V106" s="153" t="n">
        <v>360</v>
      </c>
      <c r="W106" s="153">
        <f>SUM(X106:AS106)</f>
        <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f>H106</f>
        <v/>
      </c>
      <c r="AZ106" s="153">
        <f>BB106/(1-BA106)</f>
        <v/>
      </c>
      <c r="BA106" s="85" t="n">
        <v>0.15</v>
      </c>
      <c r="BB106" s="153">
        <f>K106*0.96</f>
        <v/>
      </c>
      <c r="BC106" s="10" t="inlineStr">
        <is>
          <t>916666142721</t>
        </is>
      </c>
      <c r="BD106" s="10" t="inlineStr">
        <is>
          <t>https://item.taobao.com/item.htm?id=916666142721 | https://item.taobao.com/item.htm?id=928309307277</t>
        </is>
      </c>
      <c r="BE106" s="10" t="n"/>
      <c r="BF106" s="153">
        <f>H106</f>
        <v/>
      </c>
      <c r="BG106" s="85">
        <f>BH106/BF106</f>
        <v/>
      </c>
      <c r="BH106" s="152">
        <f>I106</f>
        <v/>
      </c>
      <c r="BI106" s="85">
        <f>1-12%</f>
        <v/>
      </c>
      <c r="BJ106" s="85">
        <f>BK106/(BF106-BF106*(1-BI106))</f>
        <v/>
      </c>
      <c r="BK106" s="152">
        <f>BM106/(1-BL106)</f>
        <v/>
      </c>
      <c r="BL106" s="85" t="n">
        <v>0.01</v>
      </c>
      <c r="BM106" s="152">
        <f>J106</f>
        <v/>
      </c>
      <c r="BN106" s="152">
        <f>IF(BK106&gt;=1500,BK106-150,IF(BK106&gt;=800,BK106-80,IF(BK106&gt;=500,BK106-50,IF(BK106&gt;=200,BK106-20,BK106))))</f>
        <v/>
      </c>
      <c r="BO106" s="85">
        <f>1-12%</f>
        <v/>
      </c>
      <c r="BP106" s="85">
        <f>BQ106/(BF106-BF106*(1-BO106))</f>
        <v/>
      </c>
      <c r="BQ106" s="152">
        <f>BS106/(1-BR106)</f>
        <v/>
      </c>
      <c r="BR106" s="85" t="n">
        <v>0</v>
      </c>
      <c r="BS106" s="152">
        <f>K106</f>
        <v/>
      </c>
      <c r="BT106" s="152">
        <f>IF(BQ106&gt;=1500,BQ106-150,IF(BQ106&gt;=800,BQ106-80,IF(BQ106&gt;=500,BQ106-50,IF(BQ106&gt;=200,BQ106-20,BQ106))))</f>
        <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f>Q107/0.4</f>
        <v/>
      </c>
      <c r="H107" s="149">
        <f>G107*0.75</f>
        <v/>
      </c>
      <c r="I107" s="149">
        <f>Q107 / (0.8 - 0.02 - 0.006)</f>
        <v/>
      </c>
      <c r="J107" s="149">
        <f>Q107 / (0.81 - 0.02 - 0.006)</f>
        <v/>
      </c>
      <c r="K107" s="149">
        <f>Q107 / (0.83 - 0.02 - 0.006)</f>
        <v/>
      </c>
      <c r="L107" s="149">
        <f>K107-N107</f>
        <v/>
      </c>
      <c r="M107" s="79">
        <f>L107/K107</f>
        <v/>
      </c>
      <c r="N107" s="150">
        <f>O107+P107+Q107</f>
        <v/>
      </c>
      <c r="O107" s="150">
        <f>K107*0.006</f>
        <v/>
      </c>
      <c r="P107" s="150">
        <f>K107*0.02</f>
        <v/>
      </c>
      <c r="Q107" s="150">
        <f>SUM(R107:T107)</f>
        <v/>
      </c>
      <c r="R107" s="150" t="n">
        <v>700</v>
      </c>
      <c r="S107" s="150" t="n">
        <v>280</v>
      </c>
      <c r="T107" s="151">
        <f>SUM(U107:W107)</f>
        <v/>
      </c>
      <c r="U107" s="150" t="n">
        <v>4550</v>
      </c>
      <c r="V107" s="150" t="n">
        <v>470</v>
      </c>
      <c r="W107" s="150">
        <f>SUM(X107:AS107)</f>
        <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f>H107</f>
        <v/>
      </c>
      <c r="AZ107" s="150">
        <f>BB107/(1-BA107)</f>
        <v/>
      </c>
      <c r="BA107" s="82" t="n">
        <v>0.15</v>
      </c>
      <c r="BB107" s="150">
        <f>K107*0.96</f>
        <v/>
      </c>
      <c r="BC107" s="7" t="inlineStr">
        <is>
          <t>928309307277</t>
        </is>
      </c>
      <c r="BD107" s="7" t="inlineStr">
        <is>
          <t>https://item.taobao.com/item.htm?id=916666142721 | https://item.taobao.com/item.htm?id=928309307277</t>
        </is>
      </c>
      <c r="BE107" s="7" t="n"/>
      <c r="BF107" s="150">
        <f>H107</f>
        <v/>
      </c>
      <c r="BG107" s="82">
        <f>BH107/BF107</f>
        <v/>
      </c>
      <c r="BH107" s="149">
        <f>I107</f>
        <v/>
      </c>
      <c r="BI107" s="82">
        <f>1-12%</f>
        <v/>
      </c>
      <c r="BJ107" s="82">
        <f>BK107/(BF107-BF107*(1-BI107))</f>
        <v/>
      </c>
      <c r="BK107" s="149">
        <f>BM107/(1-BL107)</f>
        <v/>
      </c>
      <c r="BL107" s="82" t="n">
        <v>0.01</v>
      </c>
      <c r="BM107" s="149">
        <f>J107</f>
        <v/>
      </c>
      <c r="BN107" s="149">
        <f>IF(BK107&gt;=1500,BK107-150,IF(BK107&gt;=800,BK107-80,IF(BK107&gt;=500,BK107-50,IF(BK107&gt;=200,BK107-20,BK107))))</f>
        <v/>
      </c>
      <c r="BO107" s="82">
        <f>1-12%</f>
        <v/>
      </c>
      <c r="BP107" s="82">
        <f>BQ107/(BF107-BF107*(1-BO107))</f>
        <v/>
      </c>
      <c r="BQ107" s="149">
        <f>BS107/(1-BR107)</f>
        <v/>
      </c>
      <c r="BR107" s="82" t="n">
        <v>0</v>
      </c>
      <c r="BS107" s="149">
        <f>K107</f>
        <v/>
      </c>
      <c r="BT107" s="149">
        <f>IF(BQ107&gt;=1500,BQ107-150,IF(BQ107&gt;=800,BQ107-80,IF(BQ107&gt;=500,BQ107-50,IF(BQ107&gt;=200,BQ107-20,BQ107))))</f>
        <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f>Q108/0.4</f>
        <v/>
      </c>
      <c r="H108" s="152">
        <f>G108*0.75</f>
        <v/>
      </c>
      <c r="I108" s="152">
        <f>Q108 / (0.8 - 0.02 - 0.006)</f>
        <v/>
      </c>
      <c r="J108" s="152">
        <f>Q108 / (0.81 - 0.02 - 0.006)</f>
        <v/>
      </c>
      <c r="K108" s="152">
        <f>Q108 / (0.83 - 0.02 - 0.006)</f>
        <v/>
      </c>
      <c r="L108" s="152">
        <f>K108-N108</f>
        <v/>
      </c>
      <c r="M108" s="79">
        <f>L108/K108</f>
        <v/>
      </c>
      <c r="N108" s="153">
        <f>O108+P108+Q108</f>
        <v/>
      </c>
      <c r="O108" s="153">
        <f>K108*0.006</f>
        <v/>
      </c>
      <c r="P108" s="153">
        <f>K108*0.02</f>
        <v/>
      </c>
      <c r="Q108" s="153">
        <f>SUM(R108:T108)</f>
        <v/>
      </c>
      <c r="R108" s="153" t="n">
        <v>700</v>
      </c>
      <c r="S108" s="153" t="n">
        <v>250</v>
      </c>
      <c r="T108" s="151">
        <f>SUM(U108:W108)</f>
        <v/>
      </c>
      <c r="U108" s="153" t="n">
        <v>4350</v>
      </c>
      <c r="V108" s="153" t="n">
        <v>450</v>
      </c>
      <c r="W108" s="153">
        <f>SUM(X108:AS108)</f>
        <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f>H108</f>
        <v/>
      </c>
      <c r="AZ108" s="153">
        <f>BB108/(1-BA108)</f>
        <v/>
      </c>
      <c r="BA108" s="85" t="n">
        <v>0.15</v>
      </c>
      <c r="BB108" s="153">
        <f>K108*0.96</f>
        <v/>
      </c>
      <c r="BC108" s="10" t="inlineStr">
        <is>
          <t>928309307277</t>
        </is>
      </c>
      <c r="BD108" s="10" t="inlineStr">
        <is>
          <t>https://item.taobao.com/item.htm?id=916666142721 | https://item.taobao.com/item.htm?id=928309307277</t>
        </is>
      </c>
      <c r="BE108" s="10" t="n"/>
      <c r="BF108" s="153">
        <f>H108</f>
        <v/>
      </c>
      <c r="BG108" s="85">
        <f>BH108/BF108</f>
        <v/>
      </c>
      <c r="BH108" s="152">
        <f>I108</f>
        <v/>
      </c>
      <c r="BI108" s="85">
        <f>1-12%</f>
        <v/>
      </c>
      <c r="BJ108" s="85">
        <f>BK108/(BF108-BF108*(1-BI108))</f>
        <v/>
      </c>
      <c r="BK108" s="152">
        <f>BM108/(1-BL108)</f>
        <v/>
      </c>
      <c r="BL108" s="85" t="n">
        <v>0.01</v>
      </c>
      <c r="BM108" s="152">
        <f>J108</f>
        <v/>
      </c>
      <c r="BN108" s="152">
        <f>IF(BK108&gt;=1500,BK108-150,IF(BK108&gt;=800,BK108-80,IF(BK108&gt;=500,BK108-50,IF(BK108&gt;=200,BK108-20,BK108))))</f>
        <v/>
      </c>
      <c r="BO108" s="85">
        <f>1-12%</f>
        <v/>
      </c>
      <c r="BP108" s="85">
        <f>BQ108/(BF108-BF108*(1-BO108))</f>
        <v/>
      </c>
      <c r="BQ108" s="152">
        <f>BS108/(1-BR108)</f>
        <v/>
      </c>
      <c r="BR108" s="85" t="n">
        <v>0</v>
      </c>
      <c r="BS108" s="152">
        <f>K108</f>
        <v/>
      </c>
      <c r="BT108" s="152">
        <f>IF(BQ108&gt;=1500,BQ108-150,IF(BQ108&gt;=800,BQ108-80,IF(BQ108&gt;=500,BQ108-50,IF(BQ108&gt;=200,BQ108-20,BQ108))))</f>
        <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f>Q109/0.4</f>
        <v/>
      </c>
      <c r="H109" s="149">
        <f>G109*0.75</f>
        <v/>
      </c>
      <c r="I109" s="149">
        <f>Q109 / (0.8 - 0.02 - 0.006)</f>
        <v/>
      </c>
      <c r="J109" s="149">
        <f>Q109 / (0.81 - 0.02 - 0.006)</f>
        <v/>
      </c>
      <c r="K109" s="149">
        <f>Q109 / (0.83 - 0.02 - 0.006)</f>
        <v/>
      </c>
      <c r="L109" s="149">
        <f>K109-N109</f>
        <v/>
      </c>
      <c r="M109" s="79">
        <f>L109/K109</f>
        <v/>
      </c>
      <c r="N109" s="150">
        <f>O109+P109+Q109</f>
        <v/>
      </c>
      <c r="O109" s="150">
        <f>K109*0.006</f>
        <v/>
      </c>
      <c r="P109" s="150">
        <f>K109*0.02</f>
        <v/>
      </c>
      <c r="Q109" s="150">
        <f>SUM(R109:T109)</f>
        <v/>
      </c>
      <c r="R109" s="150" t="n">
        <v>700</v>
      </c>
      <c r="S109" s="150" t="n">
        <v>180</v>
      </c>
      <c r="T109" s="151">
        <f>SUM(U109:W109)</f>
        <v/>
      </c>
      <c r="U109" s="150" t="n">
        <v>4150</v>
      </c>
      <c r="V109" s="150" t="n">
        <v>430</v>
      </c>
      <c r="W109" s="150">
        <f>SUM(X109:AS109)</f>
        <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f>H109</f>
        <v/>
      </c>
      <c r="AZ109" s="150">
        <f>BB109/(1-BA109)</f>
        <v/>
      </c>
      <c r="BA109" s="82" t="n">
        <v>0.15</v>
      </c>
      <c r="BB109" s="150">
        <f>K109*0.96</f>
        <v/>
      </c>
      <c r="BC109" s="7" t="inlineStr">
        <is>
          <t>928309307277</t>
        </is>
      </c>
      <c r="BD109" s="7" t="inlineStr">
        <is>
          <t>https://item.taobao.com/item.htm?id=916666142721 | https://item.taobao.com/item.htm?id=928309307277</t>
        </is>
      </c>
      <c r="BE109" s="7" t="n"/>
      <c r="BF109" s="150">
        <f>H109</f>
        <v/>
      </c>
      <c r="BG109" s="82">
        <f>BH109/BF109</f>
        <v/>
      </c>
      <c r="BH109" s="149">
        <f>I109</f>
        <v/>
      </c>
      <c r="BI109" s="82">
        <f>1-12%</f>
        <v/>
      </c>
      <c r="BJ109" s="82">
        <f>BK109/(BF109-BF109*(1-BI109))</f>
        <v/>
      </c>
      <c r="BK109" s="149">
        <f>BM109/(1-BL109)</f>
        <v/>
      </c>
      <c r="BL109" s="82" t="n">
        <v>0.01</v>
      </c>
      <c r="BM109" s="149">
        <f>J109</f>
        <v/>
      </c>
      <c r="BN109" s="149">
        <f>IF(BK109&gt;=1500,BK109-150,IF(BK109&gt;=800,BK109-80,IF(BK109&gt;=500,BK109-50,IF(BK109&gt;=200,BK109-20,BK109))))</f>
        <v/>
      </c>
      <c r="BO109" s="82">
        <f>1-12%</f>
        <v/>
      </c>
      <c r="BP109" s="82">
        <f>BQ109/(BF109-BF109*(1-BO109))</f>
        <v/>
      </c>
      <c r="BQ109" s="149">
        <f>BS109/(1-BR109)</f>
        <v/>
      </c>
      <c r="BR109" s="82" t="n">
        <v>0</v>
      </c>
      <c r="BS109" s="149">
        <f>K109</f>
        <v/>
      </c>
      <c r="BT109" s="149">
        <f>IF(BQ109&gt;=1500,BQ109-150,IF(BQ109&gt;=800,BQ109-80,IF(BQ109&gt;=500,BQ109-50,IF(BQ109&gt;=200,BQ109-20,BQ109))))</f>
        <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f>Q110/0.4</f>
        <v/>
      </c>
      <c r="H110" s="152">
        <f>G110*0.75</f>
        <v/>
      </c>
      <c r="I110" s="152">
        <f>Q110 / (0.8 - 0.02 - 0.006)</f>
        <v/>
      </c>
      <c r="J110" s="152">
        <f>Q110 / (0.81 - 0.02 - 0.006)</f>
        <v/>
      </c>
      <c r="K110" s="152">
        <f>Q110 / (0.83 - 0.02 - 0.006)</f>
        <v/>
      </c>
      <c r="L110" s="152">
        <f>K110-N110</f>
        <v/>
      </c>
      <c r="M110" s="79">
        <f>L110/K110</f>
        <v/>
      </c>
      <c r="N110" s="153">
        <f>O110+P110+Q110</f>
        <v/>
      </c>
      <c r="O110" s="153">
        <f>K110*0.006</f>
        <v/>
      </c>
      <c r="P110" s="153">
        <f>K110*0.02</f>
        <v/>
      </c>
      <c r="Q110" s="153">
        <f>SUM(R110:T110)</f>
        <v/>
      </c>
      <c r="R110" s="153" t="n">
        <v>700</v>
      </c>
      <c r="S110" s="153" t="n">
        <v>150</v>
      </c>
      <c r="T110" s="151">
        <f>SUM(U110:W110)</f>
        <v/>
      </c>
      <c r="U110" s="153" t="n">
        <v>3950</v>
      </c>
      <c r="V110" s="153" t="n">
        <v>360</v>
      </c>
      <c r="W110" s="153">
        <f>SUM(X110:AS110)</f>
        <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f>H110</f>
        <v/>
      </c>
      <c r="AZ110" s="153">
        <f>BB110/(1-BA110)</f>
        <v/>
      </c>
      <c r="BA110" s="85" t="n">
        <v>0.15</v>
      </c>
      <c r="BB110" s="153">
        <f>K110*0.96</f>
        <v/>
      </c>
      <c r="BC110" s="10" t="inlineStr">
        <is>
          <t>928309307277</t>
        </is>
      </c>
      <c r="BD110" s="10" t="inlineStr">
        <is>
          <t>https://item.taobao.com/item.htm?id=916666142721 | https://item.taobao.com/item.htm?id=928309307277</t>
        </is>
      </c>
      <c r="BE110" s="10" t="n"/>
      <c r="BF110" s="153">
        <f>H110</f>
        <v/>
      </c>
      <c r="BG110" s="85">
        <f>BH110/BF110</f>
        <v/>
      </c>
      <c r="BH110" s="152">
        <f>I110</f>
        <v/>
      </c>
      <c r="BI110" s="85">
        <f>1-12%</f>
        <v/>
      </c>
      <c r="BJ110" s="85">
        <f>BK110/(BF110-BF110*(1-BI110))</f>
        <v/>
      </c>
      <c r="BK110" s="152">
        <f>BM110/(1-BL110)</f>
        <v/>
      </c>
      <c r="BL110" s="85" t="n">
        <v>0.01</v>
      </c>
      <c r="BM110" s="152">
        <f>J110</f>
        <v/>
      </c>
      <c r="BN110" s="152">
        <f>IF(BK110&gt;=1500,BK110-150,IF(BK110&gt;=800,BK110-80,IF(BK110&gt;=500,BK110-50,IF(BK110&gt;=200,BK110-20,BK110))))</f>
        <v/>
      </c>
      <c r="BO110" s="85">
        <f>1-12%</f>
        <v/>
      </c>
      <c r="BP110" s="85">
        <f>BQ110/(BF110-BF110*(1-BO110))</f>
        <v/>
      </c>
      <c r="BQ110" s="152">
        <f>BS110/(1-BR110)</f>
        <v/>
      </c>
      <c r="BR110" s="85" t="n">
        <v>0</v>
      </c>
      <c r="BS110" s="152">
        <f>K110</f>
        <v/>
      </c>
      <c r="BT110" s="152">
        <f>IF(BQ110&gt;=1500,BQ110-150,IF(BQ110&gt;=800,BQ110-80,IF(BQ110&gt;=500,BQ110-50,IF(BQ110&gt;=200,BQ110-20,BQ110))))</f>
        <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f>Q111/0.4</f>
        <v/>
      </c>
      <c r="H111" s="149">
        <f>G111*0.75</f>
        <v/>
      </c>
      <c r="I111" s="149">
        <f>Q111 / (0.79 - 0.02 - 0.006)</f>
        <v/>
      </c>
      <c r="J111" s="149">
        <f>Q111 / (0.8 - 0.02 - 0.006)</f>
        <v/>
      </c>
      <c r="K111" s="149">
        <f>Q111 / (0.825 - 0.02 - 0.006)</f>
        <v/>
      </c>
      <c r="L111" s="149">
        <f>K111-N111</f>
        <v/>
      </c>
      <c r="M111" s="79">
        <f>L111/K111</f>
        <v/>
      </c>
      <c r="N111" s="150">
        <f>O111+P111+Q111</f>
        <v/>
      </c>
      <c r="O111" s="150">
        <f>K111*0.006</f>
        <v/>
      </c>
      <c r="P111" s="150">
        <f>K111*0.02</f>
        <v/>
      </c>
      <c r="Q111" s="150">
        <f>SUM(R111:T111)</f>
        <v/>
      </c>
      <c r="R111" s="150" t="n">
        <v>350</v>
      </c>
      <c r="S111" s="150" t="n">
        <v>90</v>
      </c>
      <c r="T111" s="151">
        <f>SUM(U111:W111)</f>
        <v/>
      </c>
      <c r="U111" s="150" t="n">
        <v>3000</v>
      </c>
      <c r="V111" s="150" t="n">
        <v>170</v>
      </c>
      <c r="W111" s="150">
        <f>SUM(X111:AS111)</f>
        <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f>H111</f>
        <v/>
      </c>
      <c r="AZ111" s="150">
        <f>BB111/(1-BA111)</f>
        <v/>
      </c>
      <c r="BA111" s="82" t="n">
        <v>0.15</v>
      </c>
      <c r="BB111" s="150">
        <f>K111*0.96</f>
        <v/>
      </c>
      <c r="BC111" s="7" t="inlineStr">
        <is>
          <t>917179577721</t>
        </is>
      </c>
      <c r="BD111" s="7" t="inlineStr">
        <is>
          <t>https://item.taobao.com/item.htm?id=917179577721</t>
        </is>
      </c>
      <c r="BE111" s="7" t="n"/>
      <c r="BF111" s="150">
        <f>H111</f>
        <v/>
      </c>
      <c r="BG111" s="82">
        <f>BH111/BF111</f>
        <v/>
      </c>
      <c r="BH111" s="149">
        <f>I111</f>
        <v/>
      </c>
      <c r="BI111" s="82">
        <f>1-12%</f>
        <v/>
      </c>
      <c r="BJ111" s="82">
        <f>BK111/(BF111-BF111*(1-BI111))</f>
        <v/>
      </c>
      <c r="BK111" s="149">
        <f>BM111/(1-BL111)</f>
        <v/>
      </c>
      <c r="BL111" s="82" t="n">
        <v>0.01</v>
      </c>
      <c r="BM111" s="149">
        <f>J111</f>
        <v/>
      </c>
      <c r="BN111" s="149">
        <f>IF(BK111&gt;=1500,BK111-150,IF(BK111&gt;=800,BK111-80,IF(BK111&gt;=500,BK111-50,IF(BK111&gt;=200,BK111-20,BK111))))</f>
        <v/>
      </c>
      <c r="BO111" s="82">
        <f>1-12%</f>
        <v/>
      </c>
      <c r="BP111" s="82">
        <f>BQ111/(BF111-BF111*(1-BO111))</f>
        <v/>
      </c>
      <c r="BQ111" s="149">
        <f>BS111/(1-BR111)</f>
        <v/>
      </c>
      <c r="BR111" s="82" t="n">
        <v>0</v>
      </c>
      <c r="BS111" s="149">
        <f>K111</f>
        <v/>
      </c>
      <c r="BT111" s="149">
        <f>IF(BQ111&gt;=1500,BQ111-150,IF(BQ111&gt;=800,BQ111-80,IF(BQ111&gt;=500,BQ111-50,IF(BQ111&gt;=200,BQ111-20,BQ111))))</f>
        <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f>Q112/0.4</f>
        <v/>
      </c>
      <c r="H112" s="152">
        <f>G112*0.75</f>
        <v/>
      </c>
      <c r="I112" s="152">
        <f>Q112 / (0.79 - 0.02 - 0.006)</f>
        <v/>
      </c>
      <c r="J112" s="152">
        <f>Q112 / (0.8 - 0.02 - 0.006)</f>
        <v/>
      </c>
      <c r="K112" s="152">
        <f>Q112 / (0.825 - 0.02 - 0.006)</f>
        <v/>
      </c>
      <c r="L112" s="152">
        <f>K112-N112</f>
        <v/>
      </c>
      <c r="M112" s="79">
        <f>L112/K112</f>
        <v/>
      </c>
      <c r="N112" s="153">
        <f>O112+P112+Q112</f>
        <v/>
      </c>
      <c r="O112" s="153">
        <f>K112*0.006</f>
        <v/>
      </c>
      <c r="P112" s="153">
        <f>K112*0.02</f>
        <v/>
      </c>
      <c r="Q112" s="153">
        <f>SUM(R112:T112)</f>
        <v/>
      </c>
      <c r="R112" s="153" t="n">
        <v>350</v>
      </c>
      <c r="S112" s="153" t="n">
        <v>90</v>
      </c>
      <c r="T112" s="151">
        <f>SUM(U112:W112)</f>
        <v/>
      </c>
      <c r="U112" s="153" t="n">
        <v>2900</v>
      </c>
      <c r="V112" s="153" t="n">
        <v>170</v>
      </c>
      <c r="W112" s="153">
        <f>SUM(X112:AS112)</f>
        <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f>H112</f>
        <v/>
      </c>
      <c r="AZ112" s="153">
        <f>BB112/(1-BA112)</f>
        <v/>
      </c>
      <c r="BA112" s="85" t="n">
        <v>0.15</v>
      </c>
      <c r="BB112" s="153">
        <f>K112*0.96</f>
        <v/>
      </c>
      <c r="BC112" s="10" t="inlineStr">
        <is>
          <t>917179577721</t>
        </is>
      </c>
      <c r="BD112" s="10" t="inlineStr">
        <is>
          <t>https://item.taobao.com/item.htm?id=917179577721</t>
        </is>
      </c>
      <c r="BE112" s="10" t="n"/>
      <c r="BF112" s="153">
        <f>H112</f>
        <v/>
      </c>
      <c r="BG112" s="85">
        <f>BH112/BF112</f>
        <v/>
      </c>
      <c r="BH112" s="152">
        <f>I112</f>
        <v/>
      </c>
      <c r="BI112" s="85">
        <f>1-12%</f>
        <v/>
      </c>
      <c r="BJ112" s="85">
        <f>BK112/(BF112-BF112*(1-BI112))</f>
        <v/>
      </c>
      <c r="BK112" s="152">
        <f>BM112/(1-BL112)</f>
        <v/>
      </c>
      <c r="BL112" s="85" t="n">
        <v>0.01</v>
      </c>
      <c r="BM112" s="152">
        <f>J112</f>
        <v/>
      </c>
      <c r="BN112" s="152">
        <f>IF(BK112&gt;=1500,BK112-150,IF(BK112&gt;=800,BK112-80,IF(BK112&gt;=500,BK112-50,IF(BK112&gt;=200,BK112-20,BK112))))</f>
        <v/>
      </c>
      <c r="BO112" s="85">
        <f>1-12%</f>
        <v/>
      </c>
      <c r="BP112" s="85">
        <f>BQ112/(BF112-BF112*(1-BO112))</f>
        <v/>
      </c>
      <c r="BQ112" s="152">
        <f>BS112/(1-BR112)</f>
        <v/>
      </c>
      <c r="BR112" s="85" t="n">
        <v>0</v>
      </c>
      <c r="BS112" s="152">
        <f>K112</f>
        <v/>
      </c>
      <c r="BT112" s="152">
        <f>IF(BQ112&gt;=1500,BQ112-150,IF(BQ112&gt;=800,BQ112-80,IF(BQ112&gt;=500,BQ112-50,IF(BQ112&gt;=200,BQ112-20,BQ112))))</f>
        <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f>Q113/0.4</f>
        <v/>
      </c>
      <c r="H113" s="149">
        <f>G113*0.75</f>
        <v/>
      </c>
      <c r="I113" s="149">
        <f>Q113 / (0.79 - 0.02 - 0.006)</f>
        <v/>
      </c>
      <c r="J113" s="149">
        <f>Q113 / (0.8 - 0.02 - 0.006)</f>
        <v/>
      </c>
      <c r="K113" s="149">
        <f>Q113 / (0.825 - 0.02 - 0.006)</f>
        <v/>
      </c>
      <c r="L113" s="149">
        <f>K113-N113</f>
        <v/>
      </c>
      <c r="M113" s="79">
        <f>L113/K113</f>
        <v/>
      </c>
      <c r="N113" s="150">
        <f>O113+P113+Q113</f>
        <v/>
      </c>
      <c r="O113" s="150">
        <f>K113*0.006</f>
        <v/>
      </c>
      <c r="P113" s="150">
        <f>K113*0.02</f>
        <v/>
      </c>
      <c r="Q113" s="150">
        <f>SUM(R113:T113)</f>
        <v/>
      </c>
      <c r="R113" s="150" t="n">
        <v>350</v>
      </c>
      <c r="S113" s="150" t="n">
        <v>90</v>
      </c>
      <c r="T113" s="151">
        <f>SUM(U113:W113)</f>
        <v/>
      </c>
      <c r="U113" s="150" t="n">
        <v>2800</v>
      </c>
      <c r="V113" s="150" t="n">
        <v>170</v>
      </c>
      <c r="W113" s="150">
        <f>SUM(X113:AS113)</f>
        <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f>H113</f>
        <v/>
      </c>
      <c r="AZ113" s="150">
        <f>BB113/(1-BA113)</f>
        <v/>
      </c>
      <c r="BA113" s="82" t="n">
        <v>0.15</v>
      </c>
      <c r="BB113" s="150">
        <f>K113*0.96</f>
        <v/>
      </c>
      <c r="BC113" s="7" t="inlineStr">
        <is>
          <t>917179577721</t>
        </is>
      </c>
      <c r="BD113" s="7" t="inlineStr">
        <is>
          <t>https://item.taobao.com/item.htm?id=917179577721</t>
        </is>
      </c>
      <c r="BE113" s="7" t="n"/>
      <c r="BF113" s="150">
        <f>H113</f>
        <v/>
      </c>
      <c r="BG113" s="82">
        <f>BH113/BF113</f>
        <v/>
      </c>
      <c r="BH113" s="149">
        <f>I113</f>
        <v/>
      </c>
      <c r="BI113" s="82">
        <f>1-12%</f>
        <v/>
      </c>
      <c r="BJ113" s="82">
        <f>BK113/(BF113-BF113*(1-BI113))</f>
        <v/>
      </c>
      <c r="BK113" s="149">
        <f>BM113/(1-BL113)</f>
        <v/>
      </c>
      <c r="BL113" s="82" t="n">
        <v>0.01</v>
      </c>
      <c r="BM113" s="149">
        <f>J113</f>
        <v/>
      </c>
      <c r="BN113" s="149">
        <f>IF(BK113&gt;=1500,BK113-150,IF(BK113&gt;=800,BK113-80,IF(BK113&gt;=500,BK113-50,IF(BK113&gt;=200,BK113-20,BK113))))</f>
        <v/>
      </c>
      <c r="BO113" s="82">
        <f>1-12%</f>
        <v/>
      </c>
      <c r="BP113" s="82">
        <f>BQ113/(BF113-BF113*(1-BO113))</f>
        <v/>
      </c>
      <c r="BQ113" s="149">
        <f>BS113/(1-BR113)</f>
        <v/>
      </c>
      <c r="BR113" s="82" t="n">
        <v>0</v>
      </c>
      <c r="BS113" s="149">
        <f>K113</f>
        <v/>
      </c>
      <c r="BT113" s="149">
        <f>IF(BQ113&gt;=1500,BQ113-150,IF(BQ113&gt;=800,BQ113-80,IF(BQ113&gt;=500,BQ113-50,IF(BQ113&gt;=200,BQ113-20,BQ113))))</f>
        <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f>Q114/0.4</f>
        <v/>
      </c>
      <c r="H114" s="152">
        <f>G114*0.75</f>
        <v/>
      </c>
      <c r="I114" s="152">
        <f>Q114 / (0.79 - 0.02 - 0.006)</f>
        <v/>
      </c>
      <c r="J114" s="152">
        <f>Q114 / (0.85 - 0.02 - 0.006)</f>
        <v/>
      </c>
      <c r="K114" s="152">
        <f>Q114 / (0.88 - 0.02 - 0.006)</f>
        <v/>
      </c>
      <c r="L114" s="152">
        <f>K114-N114</f>
        <v/>
      </c>
      <c r="M114" s="79">
        <f>L114/K114</f>
        <v/>
      </c>
      <c r="N114" s="153">
        <f>O114+P114+Q114</f>
        <v/>
      </c>
      <c r="O114" s="153">
        <f>K114*0.006</f>
        <v/>
      </c>
      <c r="P114" s="153">
        <f>K114*0.02</f>
        <v/>
      </c>
      <c r="Q114" s="153">
        <f>SUM(R114:T114)</f>
        <v/>
      </c>
      <c r="R114" s="153" t="n">
        <v>350</v>
      </c>
      <c r="S114" s="153" t="n">
        <v>90</v>
      </c>
      <c r="T114" s="151">
        <f>SUM(U114:W114)</f>
        <v/>
      </c>
      <c r="U114" s="153" t="n">
        <v>2900</v>
      </c>
      <c r="V114" s="153" t="n">
        <v>170</v>
      </c>
      <c r="W114" s="153">
        <f>SUM(X114:AS114)</f>
        <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f>H114</f>
        <v/>
      </c>
      <c r="AZ114" s="153">
        <f>BB114/(1-BA114)</f>
        <v/>
      </c>
      <c r="BA114" s="85" t="n">
        <v>0.15</v>
      </c>
      <c r="BB114" s="153">
        <f>K114*0.96</f>
        <v/>
      </c>
      <c r="BC114" s="10" t="inlineStr">
        <is>
          <t>917179577721</t>
        </is>
      </c>
      <c r="BD114" s="10" t="inlineStr">
        <is>
          <t>https://item.taobao.com/item.htm?id=917179577721</t>
        </is>
      </c>
      <c r="BE114" s="10" t="n"/>
      <c r="BF114" s="153">
        <f>H114</f>
        <v/>
      </c>
      <c r="BG114" s="85">
        <f>BH114/BF114</f>
        <v/>
      </c>
      <c r="BH114" s="152">
        <f>I114</f>
        <v/>
      </c>
      <c r="BI114" s="85">
        <f>1-12%</f>
        <v/>
      </c>
      <c r="BJ114" s="85">
        <f>BK114/(BF114-BF114*(1-BI114))</f>
        <v/>
      </c>
      <c r="BK114" s="152">
        <f>BM114/(1-BL114)</f>
        <v/>
      </c>
      <c r="BL114" s="85" t="n">
        <v>0.01</v>
      </c>
      <c r="BM114" s="152">
        <f>J114</f>
        <v/>
      </c>
      <c r="BN114" s="152">
        <f>IF(BK114&gt;=1500,BK114-150,IF(BK114&gt;=800,BK114-80,IF(BK114&gt;=500,BK114-50,IF(BK114&gt;=200,BK114-20,BK114))))</f>
        <v/>
      </c>
      <c r="BO114" s="85">
        <f>1-12%</f>
        <v/>
      </c>
      <c r="BP114" s="85">
        <f>BQ114/(BF114-BF114*(1-BO114))</f>
        <v/>
      </c>
      <c r="BQ114" s="152">
        <f>BS114/(1-BR114)</f>
        <v/>
      </c>
      <c r="BR114" s="85" t="n">
        <v>0</v>
      </c>
      <c r="BS114" s="152">
        <f>K114</f>
        <v/>
      </c>
      <c r="BT114" s="152">
        <f>IF(BQ114&gt;=1500,BQ114-150,IF(BQ114&gt;=800,BQ114-80,IF(BQ114&gt;=500,BQ114-50,IF(BQ114&gt;=200,BQ114-20,BQ114))))</f>
        <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f>Q115/0.4</f>
        <v/>
      </c>
      <c r="H115" s="149">
        <f>G115*0.75</f>
        <v/>
      </c>
      <c r="I115" s="149">
        <f>Q115 / (0.79 - 0.02 - 0.006)</f>
        <v/>
      </c>
      <c r="J115" s="149">
        <f>Q115 / (0.85 - 0.02 - 0.006)</f>
        <v/>
      </c>
      <c r="K115" s="149">
        <f>Q115 / (0.88 - 0.02 - 0.006)</f>
        <v/>
      </c>
      <c r="L115" s="149">
        <f>K115-N115</f>
        <v/>
      </c>
      <c r="M115" s="79">
        <f>L115/K115</f>
        <v/>
      </c>
      <c r="N115" s="150">
        <f>O115+P115+Q115</f>
        <v/>
      </c>
      <c r="O115" s="150">
        <f>K115*0.006</f>
        <v/>
      </c>
      <c r="P115" s="150">
        <f>K115*0.02</f>
        <v/>
      </c>
      <c r="Q115" s="150">
        <f>SUM(R115:T115)</f>
        <v/>
      </c>
      <c r="R115" s="150" t="n">
        <v>350</v>
      </c>
      <c r="S115" s="150" t="n">
        <v>90</v>
      </c>
      <c r="T115" s="151">
        <f>SUM(U115:W115)</f>
        <v/>
      </c>
      <c r="U115" s="150" t="n">
        <v>2800</v>
      </c>
      <c r="V115" s="150" t="n">
        <v>170</v>
      </c>
      <c r="W115" s="150">
        <f>SUM(X115:AS115)</f>
        <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f>H115</f>
        <v/>
      </c>
      <c r="AZ115" s="150">
        <f>BB115/(1-BA115)</f>
        <v/>
      </c>
      <c r="BA115" s="82" t="n">
        <v>0.15</v>
      </c>
      <c r="BB115" s="150">
        <f>K115*0.96</f>
        <v/>
      </c>
      <c r="BC115" s="7" t="inlineStr">
        <is>
          <t>917179577721</t>
        </is>
      </c>
      <c r="BD115" s="7" t="inlineStr">
        <is>
          <t>https://item.taobao.com/item.htm?id=917179577721</t>
        </is>
      </c>
      <c r="BE115" s="7" t="n"/>
      <c r="BF115" s="150">
        <f>H115</f>
        <v/>
      </c>
      <c r="BG115" s="82">
        <f>BH115/BF115</f>
        <v/>
      </c>
      <c r="BH115" s="149">
        <f>I115</f>
        <v/>
      </c>
      <c r="BI115" s="82">
        <f>1-12%</f>
        <v/>
      </c>
      <c r="BJ115" s="82">
        <f>BK115/(BF115-BF115*(1-BI115))</f>
        <v/>
      </c>
      <c r="BK115" s="149">
        <f>BM115/(1-BL115)</f>
        <v/>
      </c>
      <c r="BL115" s="82" t="n">
        <v>0.01</v>
      </c>
      <c r="BM115" s="149">
        <f>J115</f>
        <v/>
      </c>
      <c r="BN115" s="149">
        <f>IF(BK115&gt;=1500,BK115-150,IF(BK115&gt;=800,BK115-80,IF(BK115&gt;=500,BK115-50,IF(BK115&gt;=200,BK115-20,BK115))))</f>
        <v/>
      </c>
      <c r="BO115" s="82">
        <f>1-12%</f>
        <v/>
      </c>
      <c r="BP115" s="82">
        <f>BQ115/(BF115-BF115*(1-BO115))</f>
        <v/>
      </c>
      <c r="BQ115" s="149">
        <f>BS115/(1-BR115)</f>
        <v/>
      </c>
      <c r="BR115" s="82" t="n">
        <v>0</v>
      </c>
      <c r="BS115" s="149">
        <f>K115</f>
        <v/>
      </c>
      <c r="BT115" s="149">
        <f>IF(BQ115&gt;=1500,BQ115-150,IF(BQ115&gt;=800,BQ115-80,IF(BQ115&gt;=500,BQ115-50,IF(BQ115&gt;=200,BQ115-20,BQ115))))</f>
        <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f>Q116/0.4</f>
        <v/>
      </c>
      <c r="H116" s="152">
        <f>G116*0.75</f>
        <v/>
      </c>
      <c r="I116" s="152">
        <f>Q116 / (0.79 - 0.02 - 0.006)</f>
        <v/>
      </c>
      <c r="J116" s="152">
        <f>Q116 / (0.85 - 0.02 - 0.006)</f>
        <v/>
      </c>
      <c r="K116" s="152">
        <f>Q116 / (0.88 - 0.02 - 0.006)</f>
        <v/>
      </c>
      <c r="L116" s="152">
        <f>K116-N116</f>
        <v/>
      </c>
      <c r="M116" s="79">
        <f>L116/K116</f>
        <v/>
      </c>
      <c r="N116" s="153">
        <f>O116+P116+Q116</f>
        <v/>
      </c>
      <c r="O116" s="153">
        <f>K116*0.006</f>
        <v/>
      </c>
      <c r="P116" s="153">
        <f>K116*0.02</f>
        <v/>
      </c>
      <c r="Q116" s="153">
        <f>SUM(R116:T116)</f>
        <v/>
      </c>
      <c r="R116" s="153" t="n">
        <v>350</v>
      </c>
      <c r="S116" s="153" t="n">
        <v>90</v>
      </c>
      <c r="T116" s="151">
        <f>SUM(U116:W116)</f>
        <v/>
      </c>
      <c r="U116" s="153" t="n">
        <v>2700</v>
      </c>
      <c r="V116" s="153" t="n">
        <v>170</v>
      </c>
      <c r="W116" s="153">
        <f>SUM(X116:AS116)</f>
        <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f>H116</f>
        <v/>
      </c>
      <c r="AZ116" s="153">
        <f>BB116/(1-BA116)</f>
        <v/>
      </c>
      <c r="BA116" s="85" t="n">
        <v>0.15</v>
      </c>
      <c r="BB116" s="153">
        <f>K116*0.96</f>
        <v/>
      </c>
      <c r="BC116" s="10" t="inlineStr">
        <is>
          <t>917179577721</t>
        </is>
      </c>
      <c r="BD116" s="10" t="inlineStr">
        <is>
          <t>https://item.taobao.com/item.htm?id=917179577721</t>
        </is>
      </c>
      <c r="BE116" s="10" t="n"/>
      <c r="BF116" s="153">
        <f>H116</f>
        <v/>
      </c>
      <c r="BG116" s="85">
        <f>BH116/BF116</f>
        <v/>
      </c>
      <c r="BH116" s="152">
        <f>I116</f>
        <v/>
      </c>
      <c r="BI116" s="85">
        <f>1-12%</f>
        <v/>
      </c>
      <c r="BJ116" s="85">
        <f>BK116/(BF116-BF116*(1-BI116))</f>
        <v/>
      </c>
      <c r="BK116" s="152">
        <f>BM116/(1-BL116)</f>
        <v/>
      </c>
      <c r="BL116" s="85" t="n">
        <v>0.01</v>
      </c>
      <c r="BM116" s="152">
        <f>J116</f>
        <v/>
      </c>
      <c r="BN116" s="152">
        <f>IF(BK116&gt;=1500,BK116-150,IF(BK116&gt;=800,BK116-80,IF(BK116&gt;=500,BK116-50,IF(BK116&gt;=200,BK116-20,BK116))))</f>
        <v/>
      </c>
      <c r="BO116" s="85">
        <f>1-12%</f>
        <v/>
      </c>
      <c r="BP116" s="85">
        <f>BQ116/(BF116-BF116*(1-BO116))</f>
        <v/>
      </c>
      <c r="BQ116" s="152">
        <f>BS116/(1-BR116)</f>
        <v/>
      </c>
      <c r="BR116" s="85" t="n">
        <v>0</v>
      </c>
      <c r="BS116" s="152">
        <f>K116</f>
        <v/>
      </c>
      <c r="BT116" s="152">
        <f>IF(BQ116&gt;=1500,BQ116-150,IF(BQ116&gt;=800,BQ116-80,IF(BQ116&gt;=500,BQ116-50,IF(BQ116&gt;=200,BQ116-20,BQ116))))</f>
        <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f>Q117/0.4</f>
        <v/>
      </c>
      <c r="H117" s="149">
        <f>G117*0.75</f>
        <v/>
      </c>
      <c r="I117" s="149">
        <f>Q117 / (0.78 - 0.02 - 0.006)</f>
        <v/>
      </c>
      <c r="J117" s="149">
        <f>Q117 / (0.8 - 0.02 - 0.006)</f>
        <v/>
      </c>
      <c r="K117" s="149">
        <f>Q117 / (0.9 - 0.02 - 0.006)</f>
        <v/>
      </c>
      <c r="L117" s="149">
        <f>K117-N117</f>
        <v/>
      </c>
      <c r="M117" s="79">
        <f>L117/K117</f>
        <v/>
      </c>
      <c r="N117" s="150">
        <f>O117+P117+Q117</f>
        <v/>
      </c>
      <c r="O117" s="150">
        <f>K117*0.006</f>
        <v/>
      </c>
      <c r="P117" s="150">
        <f>K117*0.02</f>
        <v/>
      </c>
      <c r="Q117" s="150">
        <f>SUM(R117:T117)</f>
        <v/>
      </c>
      <c r="R117" s="150">
        <f>IF(F117="大型",700,IF(F117="中型",300,IF(F117="小型",80,0)))</f>
        <v/>
      </c>
      <c r="S117" s="150">
        <f>IF(F117="大型",150,IF(F117="中型",50,IF(F117="小型",0,0)))</f>
        <v/>
      </c>
      <c r="T117" s="151">
        <f>SUM(U117:W117)</f>
        <v/>
      </c>
      <c r="U117" s="150" t="n">
        <v>0</v>
      </c>
      <c r="V117" s="150" t="n">
        <v>0</v>
      </c>
      <c r="W117" s="150">
        <f>SUM(X117:AS117)</f>
        <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f>H117</f>
        <v/>
      </c>
      <c r="AZ117" s="150">
        <f>BB117/(1-BA117)</f>
        <v/>
      </c>
      <c r="BA117" s="82" t="n">
        <v>0.15</v>
      </c>
      <c r="BB117" s="150">
        <f>K117*0.96</f>
        <v/>
      </c>
      <c r="BC117" s="7" t="inlineStr">
        <is>
          <t>待定</t>
        </is>
      </c>
      <c r="BD117" s="7" t="inlineStr">
        <is>
          <t>待定</t>
        </is>
      </c>
      <c r="BE117" s="7" t="n"/>
      <c r="BF117" s="150">
        <f>H117</f>
        <v/>
      </c>
      <c r="BG117" s="82">
        <f>BH117/BF117</f>
        <v/>
      </c>
      <c r="BH117" s="149">
        <f>I117</f>
        <v/>
      </c>
      <c r="BI117" s="82">
        <f>1-12%</f>
        <v/>
      </c>
      <c r="BJ117" s="82">
        <f>BK117/(BF117-BF117*(1-BI117))</f>
        <v/>
      </c>
      <c r="BK117" s="149">
        <f>BM117/(1-BL117)</f>
        <v/>
      </c>
      <c r="BL117" s="82" t="n">
        <v>0.01</v>
      </c>
      <c r="BM117" s="149">
        <f>J117</f>
        <v/>
      </c>
      <c r="BN117" s="149">
        <f>IF(BK117&gt;=1500,BK117-150,IF(BK117&gt;=800,BK117-80,IF(BK117&gt;=500,BK117-50,IF(BK117&gt;=200,BK117-20,BK117))))</f>
        <v/>
      </c>
      <c r="BO117" s="82">
        <f>1-12%</f>
        <v/>
      </c>
      <c r="BP117" s="82">
        <f>BQ117/(BF117-BF117*(1-BO117))</f>
        <v/>
      </c>
      <c r="BQ117" s="149">
        <f>BS117/(1-BR117)</f>
        <v/>
      </c>
      <c r="BR117" s="82" t="n">
        <v>0</v>
      </c>
      <c r="BS117" s="149">
        <f>K117</f>
        <v/>
      </c>
      <c r="BT117" s="149">
        <f>IF(BQ117&gt;=1500,BQ117-150,IF(BQ117&gt;=800,BQ117-80,IF(BQ117&gt;=500,BQ117-50,IF(BQ117&gt;=200,BQ117-20,BQ117))))</f>
        <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f>Q118/0.4</f>
        <v/>
      </c>
      <c r="H118" s="152">
        <f>G118*0.75</f>
        <v/>
      </c>
      <c r="I118" s="152">
        <f>Q118 / (0.78 - 0.02 - 0.006)</f>
        <v/>
      </c>
      <c r="J118" s="152">
        <f>Q118 / (0.8 - 0.02 - 0.006)</f>
        <v/>
      </c>
      <c r="K118" s="152">
        <f>Q118 / (0.9 - 0.02 - 0.006)</f>
        <v/>
      </c>
      <c r="L118" s="152">
        <f>K118-N118</f>
        <v/>
      </c>
      <c r="M118" s="79">
        <f>L118/K118</f>
        <v/>
      </c>
      <c r="N118" s="153">
        <f>O118+P118+Q118</f>
        <v/>
      </c>
      <c r="O118" s="153">
        <f>K118*0.006</f>
        <v/>
      </c>
      <c r="P118" s="153">
        <f>K118*0.02</f>
        <v/>
      </c>
      <c r="Q118" s="153">
        <f>SUM(R118:T118)</f>
        <v/>
      </c>
      <c r="R118" s="153">
        <f>IF(F118="大型",700,IF(F118="中型",300,IF(F118="小型",80,0)))</f>
        <v/>
      </c>
      <c r="S118" s="153">
        <f>IF(F118="大型",150,IF(F118="中型",50,IF(F118="小型",0,0)))</f>
        <v/>
      </c>
      <c r="T118" s="151">
        <f>SUM(U118:W118)</f>
        <v/>
      </c>
      <c r="U118" s="153" t="n">
        <v>0</v>
      </c>
      <c r="V118" s="153" t="n">
        <v>0</v>
      </c>
      <c r="W118" s="153">
        <f>SUM(X118:AS118)</f>
        <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f>H118</f>
        <v/>
      </c>
      <c r="AZ118" s="153">
        <f>BB118/(1-BA118)</f>
        <v/>
      </c>
      <c r="BA118" s="85" t="n">
        <v>0.15</v>
      </c>
      <c r="BB118" s="153">
        <f>K118*0.96</f>
        <v/>
      </c>
      <c r="BC118" s="10" t="inlineStr">
        <is>
          <t>待定</t>
        </is>
      </c>
      <c r="BD118" s="10" t="inlineStr">
        <is>
          <t>待定</t>
        </is>
      </c>
      <c r="BE118" s="10" t="n"/>
      <c r="BF118" s="153">
        <f>H118</f>
        <v/>
      </c>
      <c r="BG118" s="85">
        <f>BH118/BF118</f>
        <v/>
      </c>
      <c r="BH118" s="152">
        <f>I118</f>
        <v/>
      </c>
      <c r="BI118" s="85">
        <f>1-12%</f>
        <v/>
      </c>
      <c r="BJ118" s="85">
        <f>BK118/(BF118-BF118*(1-BI118))</f>
        <v/>
      </c>
      <c r="BK118" s="152">
        <f>BM118/(1-BL118)</f>
        <v/>
      </c>
      <c r="BL118" s="85" t="n">
        <v>0.01</v>
      </c>
      <c r="BM118" s="152">
        <f>J118</f>
        <v/>
      </c>
      <c r="BN118" s="152">
        <f>IF(BK118&gt;=1500,BK118-150,IF(BK118&gt;=800,BK118-80,IF(BK118&gt;=500,BK118-50,IF(BK118&gt;=200,BK118-20,BK118))))</f>
        <v/>
      </c>
      <c r="BO118" s="85">
        <f>1-12%</f>
        <v/>
      </c>
      <c r="BP118" s="85">
        <f>BQ118/(BF118-BF118*(1-BO118))</f>
        <v/>
      </c>
      <c r="BQ118" s="152">
        <f>BS118/(1-BR118)</f>
        <v/>
      </c>
      <c r="BR118" s="85" t="n">
        <v>0</v>
      </c>
      <c r="BS118" s="152">
        <f>K118</f>
        <v/>
      </c>
      <c r="BT118" s="152">
        <f>IF(BQ118&gt;=1500,BQ118-150,IF(BQ118&gt;=800,BQ118-80,IF(BQ118&gt;=500,BQ118-50,IF(BQ118&gt;=200,BQ118-20,BQ118))))</f>
        <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f>Q119/0.4</f>
        <v/>
      </c>
      <c r="H119" s="149">
        <f>G119*0.75</f>
        <v/>
      </c>
      <c r="I119" s="149">
        <f>Q119 / (0.78 - 0.02 - 0.006)</f>
        <v/>
      </c>
      <c r="J119" s="149">
        <f>Q119 / (0.8 - 0.02 - 0.006)</f>
        <v/>
      </c>
      <c r="K119" s="149">
        <f>Q119 / (0.9 - 0.02 - 0.006)</f>
        <v/>
      </c>
      <c r="L119" s="149">
        <f>K119-N119</f>
        <v/>
      </c>
      <c r="M119" s="79">
        <f>L119/K119</f>
        <v/>
      </c>
      <c r="N119" s="150">
        <f>O119+P119+Q119</f>
        <v/>
      </c>
      <c r="O119" s="150">
        <f>K119*0.006</f>
        <v/>
      </c>
      <c r="P119" s="150">
        <f>K119*0.02</f>
        <v/>
      </c>
      <c r="Q119" s="150">
        <f>SUM(R119:T119)</f>
        <v/>
      </c>
      <c r="R119" s="150">
        <f>IF(F119="大型",700,IF(F119="中型",300,IF(F119="小型",80,0)))</f>
        <v/>
      </c>
      <c r="S119" s="150">
        <f>IF(F119="大型",150,IF(F119="中型",50,IF(F119="小型",0,0)))</f>
        <v/>
      </c>
      <c r="T119" s="151">
        <f>SUM(U119:W119)</f>
        <v/>
      </c>
      <c r="U119" s="150" t="n">
        <v>0</v>
      </c>
      <c r="V119" s="150" t="n">
        <v>0</v>
      </c>
      <c r="W119" s="150">
        <f>SUM(X119:AS119)</f>
        <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f>H119</f>
        <v/>
      </c>
      <c r="AZ119" s="150">
        <f>BB119/(1-BA119)</f>
        <v/>
      </c>
      <c r="BA119" s="82" t="n">
        <v>0.15</v>
      </c>
      <c r="BB119" s="150">
        <f>K119*0.96</f>
        <v/>
      </c>
      <c r="BC119" s="7" t="inlineStr">
        <is>
          <t>待定</t>
        </is>
      </c>
      <c r="BD119" s="7" t="inlineStr">
        <is>
          <t>待定</t>
        </is>
      </c>
      <c r="BE119" s="7" t="n"/>
      <c r="BF119" s="150">
        <f>H119</f>
        <v/>
      </c>
      <c r="BG119" s="82">
        <f>BH119/BF119</f>
        <v/>
      </c>
      <c r="BH119" s="149">
        <f>I119</f>
        <v/>
      </c>
      <c r="BI119" s="82">
        <f>1-12%</f>
        <v/>
      </c>
      <c r="BJ119" s="82">
        <f>BK119/(BF119-BF119*(1-BI119))</f>
        <v/>
      </c>
      <c r="BK119" s="149">
        <f>BM119/(1-BL119)</f>
        <v/>
      </c>
      <c r="BL119" s="82" t="n">
        <v>0.01</v>
      </c>
      <c r="BM119" s="149">
        <f>J119</f>
        <v/>
      </c>
      <c r="BN119" s="149">
        <f>IF(BK119&gt;=1500,BK119-150,IF(BK119&gt;=800,BK119-80,IF(BK119&gt;=500,BK119-50,IF(BK119&gt;=200,BK119-20,BK119))))</f>
        <v/>
      </c>
      <c r="BO119" s="82">
        <f>1-12%</f>
        <v/>
      </c>
      <c r="BP119" s="82">
        <f>BQ119/(BF119-BF119*(1-BO119))</f>
        <v/>
      </c>
      <c r="BQ119" s="149">
        <f>BS119/(1-BR119)</f>
        <v/>
      </c>
      <c r="BR119" s="82" t="n">
        <v>0</v>
      </c>
      <c r="BS119" s="149">
        <f>K119</f>
        <v/>
      </c>
      <c r="BT119" s="149">
        <f>IF(BQ119&gt;=1500,BQ119-150,IF(BQ119&gt;=800,BQ119-80,IF(BQ119&gt;=500,BQ119-50,IF(BQ119&gt;=200,BQ119-20,BQ119))))</f>
        <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f>Q120/0.4</f>
        <v/>
      </c>
      <c r="H120" s="152">
        <f>G120*0.75</f>
        <v/>
      </c>
      <c r="I120" s="152">
        <f>Q120 / (0.78 - 0.02 - 0.006)</f>
        <v/>
      </c>
      <c r="J120" s="152">
        <f>Q120 / (0.8 - 0.02 - 0.006)</f>
        <v/>
      </c>
      <c r="K120" s="152">
        <f>Q120 / (0.9 - 0.02 - 0.006)</f>
        <v/>
      </c>
      <c r="L120" s="152">
        <f>K120-N120</f>
        <v/>
      </c>
      <c r="M120" s="79">
        <f>L120/K120</f>
        <v/>
      </c>
      <c r="N120" s="153">
        <f>O120+P120+Q120</f>
        <v/>
      </c>
      <c r="O120" s="153">
        <f>K120*0.006</f>
        <v/>
      </c>
      <c r="P120" s="153">
        <f>K120*0.02</f>
        <v/>
      </c>
      <c r="Q120" s="153">
        <f>SUM(R120:T120)</f>
        <v/>
      </c>
      <c r="R120" s="153">
        <f>IF(F120="大型",700,IF(F120="中型",300,IF(F120="小型",80,0)))</f>
        <v/>
      </c>
      <c r="S120" s="153">
        <f>IF(F120="大型",150,IF(F120="中型",50,IF(F120="小型",0,0)))</f>
        <v/>
      </c>
      <c r="T120" s="151">
        <f>SUM(U120:W120)</f>
        <v/>
      </c>
      <c r="U120" s="153" t="n">
        <v>0</v>
      </c>
      <c r="V120" s="153" t="n">
        <v>0</v>
      </c>
      <c r="W120" s="153">
        <f>SUM(X120:AS120)</f>
        <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f>H120</f>
        <v/>
      </c>
      <c r="AZ120" s="153">
        <f>BB120/(1-BA120)</f>
        <v/>
      </c>
      <c r="BA120" s="85" t="n">
        <v>0.15</v>
      </c>
      <c r="BB120" s="153">
        <f>K120*0.96</f>
        <v/>
      </c>
      <c r="BC120" s="10" t="inlineStr">
        <is>
          <t>待定</t>
        </is>
      </c>
      <c r="BD120" s="10" t="inlineStr">
        <is>
          <t>待定</t>
        </is>
      </c>
      <c r="BE120" s="10" t="n"/>
      <c r="BF120" s="153">
        <f>H120</f>
        <v/>
      </c>
      <c r="BG120" s="85">
        <f>BH120/BF120</f>
        <v/>
      </c>
      <c r="BH120" s="152">
        <f>I120</f>
        <v/>
      </c>
      <c r="BI120" s="85">
        <f>1-12%</f>
        <v/>
      </c>
      <c r="BJ120" s="85">
        <f>BK120/(BF120-BF120*(1-BI120))</f>
        <v/>
      </c>
      <c r="BK120" s="152">
        <f>BM120/(1-BL120)</f>
        <v/>
      </c>
      <c r="BL120" s="85" t="n">
        <v>0.01</v>
      </c>
      <c r="BM120" s="152">
        <f>J120</f>
        <v/>
      </c>
      <c r="BN120" s="152">
        <f>IF(BK120&gt;=1500,BK120-150,IF(BK120&gt;=800,BK120-80,IF(BK120&gt;=500,BK120-50,IF(BK120&gt;=200,BK120-20,BK120))))</f>
        <v/>
      </c>
      <c r="BO120" s="85">
        <f>1-12%</f>
        <v/>
      </c>
      <c r="BP120" s="85">
        <f>BQ120/(BF120-BF120*(1-BO120))</f>
        <v/>
      </c>
      <c r="BQ120" s="152">
        <f>BS120/(1-BR120)</f>
        <v/>
      </c>
      <c r="BR120" s="85" t="n">
        <v>0</v>
      </c>
      <c r="BS120" s="152">
        <f>K120</f>
        <v/>
      </c>
      <c r="BT120" s="152">
        <f>IF(BQ120&gt;=1500,BQ120-150,IF(BQ120&gt;=800,BQ120-80,IF(BQ120&gt;=500,BQ120-50,IF(BQ120&gt;=200,BQ120-20,BQ120))))</f>
        <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f>Q121/0.4</f>
        <v/>
      </c>
      <c r="H121" s="149">
        <f>G121*0.75</f>
        <v/>
      </c>
      <c r="I121" s="149">
        <f>Q121 / (0.78 - 0.02 - 0.006)</f>
        <v/>
      </c>
      <c r="J121" s="149">
        <f>Q121 / (0.8 - 0.02 - 0.006)</f>
        <v/>
      </c>
      <c r="K121" s="149">
        <f>Q121 / (0.9 - 0.02 - 0.006)</f>
        <v/>
      </c>
      <c r="L121" s="149">
        <f>K121-N121</f>
        <v/>
      </c>
      <c r="M121" s="79">
        <f>L121/K121</f>
        <v/>
      </c>
      <c r="N121" s="150">
        <f>O121+P121+Q121</f>
        <v/>
      </c>
      <c r="O121" s="150">
        <f>K121*0.006</f>
        <v/>
      </c>
      <c r="P121" s="150">
        <f>K121*0.02</f>
        <v/>
      </c>
      <c r="Q121" s="150">
        <f>SUM(R121:T121)</f>
        <v/>
      </c>
      <c r="R121" s="150">
        <f>IF(F121="大型",700,IF(F121="中型",300,IF(F121="小型",80,0)))</f>
        <v/>
      </c>
      <c r="S121" s="150">
        <f>IF(F121="大型",150,IF(F121="中型",50,IF(F121="小型",0,0)))</f>
        <v/>
      </c>
      <c r="T121" s="151">
        <f>SUM(U121:W121)</f>
        <v/>
      </c>
      <c r="U121" s="150" t="n">
        <v>0</v>
      </c>
      <c r="V121" s="150" t="n">
        <v>0</v>
      </c>
      <c r="W121" s="150">
        <f>SUM(X121:AS121)</f>
        <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f>H121</f>
        <v/>
      </c>
      <c r="AZ121" s="150">
        <f>BB121/(1-BA121)</f>
        <v/>
      </c>
      <c r="BA121" s="82" t="n">
        <v>0.15</v>
      </c>
      <c r="BB121" s="150">
        <f>K121*0.96</f>
        <v/>
      </c>
      <c r="BC121" s="7" t="inlineStr">
        <is>
          <t>待定</t>
        </is>
      </c>
      <c r="BD121" s="7" t="inlineStr">
        <is>
          <t>待定</t>
        </is>
      </c>
      <c r="BE121" s="7" t="n"/>
      <c r="BF121" s="150">
        <f>H121</f>
        <v/>
      </c>
      <c r="BG121" s="82">
        <f>BH121/BF121</f>
        <v/>
      </c>
      <c r="BH121" s="149">
        <f>I121</f>
        <v/>
      </c>
      <c r="BI121" s="82">
        <f>1-12%</f>
        <v/>
      </c>
      <c r="BJ121" s="82">
        <f>BK121/(BF121-BF121*(1-BI121))</f>
        <v/>
      </c>
      <c r="BK121" s="149">
        <f>BM121/(1-BL121)</f>
        <v/>
      </c>
      <c r="BL121" s="82" t="n">
        <v>0.01</v>
      </c>
      <c r="BM121" s="149">
        <f>J121</f>
        <v/>
      </c>
      <c r="BN121" s="149">
        <f>IF(BK121&gt;=1500,BK121-150,IF(BK121&gt;=800,BK121-80,IF(BK121&gt;=500,BK121-50,IF(BK121&gt;=200,BK121-20,BK121))))</f>
        <v/>
      </c>
      <c r="BO121" s="82">
        <f>1-12%</f>
        <v/>
      </c>
      <c r="BP121" s="82">
        <f>BQ121/(BF121-BF121*(1-BO121))</f>
        <v/>
      </c>
      <c r="BQ121" s="149">
        <f>BS121/(1-BR121)</f>
        <v/>
      </c>
      <c r="BR121" s="82" t="n">
        <v>0</v>
      </c>
      <c r="BS121" s="149">
        <f>K121</f>
        <v/>
      </c>
      <c r="BT121" s="149">
        <f>IF(BQ121&gt;=1500,BQ121-150,IF(BQ121&gt;=800,BQ121-80,IF(BQ121&gt;=500,BQ121-50,IF(BQ121&gt;=200,BQ121-20,BQ121))))</f>
        <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f>Q122/0.4</f>
        <v/>
      </c>
      <c r="H122" s="152">
        <f>G122*0.75</f>
        <v/>
      </c>
      <c r="I122" s="152">
        <f>Q122 / (0.78 - 0.02 - 0.006)</f>
        <v/>
      </c>
      <c r="J122" s="152">
        <f>Q122 / (0.8 - 0.02 - 0.006)</f>
        <v/>
      </c>
      <c r="K122" s="152">
        <f>Q122 / (0.9 - 0.02 - 0.006)</f>
        <v/>
      </c>
      <c r="L122" s="152">
        <f>K122-N122</f>
        <v/>
      </c>
      <c r="M122" s="79">
        <f>L122/K122</f>
        <v/>
      </c>
      <c r="N122" s="153">
        <f>O122+P122+Q122</f>
        <v/>
      </c>
      <c r="O122" s="153">
        <f>K122*0.006</f>
        <v/>
      </c>
      <c r="P122" s="153">
        <f>K122*0.02</f>
        <v/>
      </c>
      <c r="Q122" s="153">
        <f>SUM(R122:T122)</f>
        <v/>
      </c>
      <c r="R122" s="153">
        <f>IF(F122="大型",700,IF(F122="中型",300,IF(F122="小型",80,0)))</f>
        <v/>
      </c>
      <c r="S122" s="153">
        <f>IF(F122="大型",150,IF(F122="中型",50,IF(F122="小型",0,0)))</f>
        <v/>
      </c>
      <c r="T122" s="151">
        <f>SUM(U122:W122)</f>
        <v/>
      </c>
      <c r="U122" s="153" t="n">
        <v>0</v>
      </c>
      <c r="V122" s="153" t="n">
        <v>0</v>
      </c>
      <c r="W122" s="153">
        <f>SUM(X122:AS122)</f>
        <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f>H122</f>
        <v/>
      </c>
      <c r="AZ122" s="153">
        <f>BB122/(1-BA122)</f>
        <v/>
      </c>
      <c r="BA122" s="85" t="n">
        <v>0.15</v>
      </c>
      <c r="BB122" s="153">
        <f>K122*0.96</f>
        <v/>
      </c>
      <c r="BC122" s="10" t="inlineStr">
        <is>
          <t>待定</t>
        </is>
      </c>
      <c r="BD122" s="10" t="inlineStr">
        <is>
          <t>待定</t>
        </is>
      </c>
      <c r="BE122" s="10" t="n"/>
      <c r="BF122" s="153">
        <f>H122</f>
        <v/>
      </c>
      <c r="BG122" s="85">
        <f>BH122/BF122</f>
        <v/>
      </c>
      <c r="BH122" s="152">
        <f>I122</f>
        <v/>
      </c>
      <c r="BI122" s="85">
        <f>1-12%</f>
        <v/>
      </c>
      <c r="BJ122" s="85">
        <f>BK122/(BF122-BF122*(1-BI122))</f>
        <v/>
      </c>
      <c r="BK122" s="152">
        <f>BM122/(1-BL122)</f>
        <v/>
      </c>
      <c r="BL122" s="85" t="n">
        <v>0.01</v>
      </c>
      <c r="BM122" s="152">
        <f>J122</f>
        <v/>
      </c>
      <c r="BN122" s="152">
        <f>IF(BK122&gt;=1500,BK122-150,IF(BK122&gt;=800,BK122-80,IF(BK122&gt;=500,BK122-50,IF(BK122&gt;=200,BK122-20,BK122))))</f>
        <v/>
      </c>
      <c r="BO122" s="85">
        <f>1-12%</f>
        <v/>
      </c>
      <c r="BP122" s="85">
        <f>BQ122/(BF122-BF122*(1-BO122))</f>
        <v/>
      </c>
      <c r="BQ122" s="152">
        <f>BS122/(1-BR122)</f>
        <v/>
      </c>
      <c r="BR122" s="85" t="n">
        <v>0</v>
      </c>
      <c r="BS122" s="152">
        <f>K122</f>
        <v/>
      </c>
      <c r="BT122" s="152">
        <f>IF(BQ122&gt;=1500,BQ122-150,IF(BQ122&gt;=800,BQ122-80,IF(BQ122&gt;=500,BQ122-50,IF(BQ122&gt;=200,BQ122-20,BQ122))))</f>
        <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f>Q123/0.4</f>
        <v/>
      </c>
      <c r="H123" s="149">
        <f>G123*0.75</f>
        <v/>
      </c>
      <c r="I123" s="149">
        <f>Q123 / (0.78 - 0.02 - 0.006)</f>
        <v/>
      </c>
      <c r="J123" s="149">
        <f>Q123 / (0.8 - 0.02 - 0.006)</f>
        <v/>
      </c>
      <c r="K123" s="149">
        <f>Q123 / (0.9 - 0.02 - 0.006)</f>
        <v/>
      </c>
      <c r="L123" s="149">
        <f>K123-N123</f>
        <v/>
      </c>
      <c r="M123" s="79">
        <f>L123/K123</f>
        <v/>
      </c>
      <c r="N123" s="150">
        <f>O123+P123+Q123</f>
        <v/>
      </c>
      <c r="O123" s="150">
        <f>K123*0.006</f>
        <v/>
      </c>
      <c r="P123" s="150">
        <f>K123*0.02</f>
        <v/>
      </c>
      <c r="Q123" s="150">
        <f>SUM(R123:T123)</f>
        <v/>
      </c>
      <c r="R123" s="150">
        <f>IF(F123="大型",700,IF(F123="中型",300,IF(F123="小型",80,0)))</f>
        <v/>
      </c>
      <c r="S123" s="150">
        <f>IF(F123="大型",150,IF(F123="中型",50,IF(F123="小型",0,0)))</f>
        <v/>
      </c>
      <c r="T123" s="151">
        <f>SUM(U123:W123)</f>
        <v/>
      </c>
      <c r="U123" s="150" t="n">
        <v>0</v>
      </c>
      <c r="V123" s="150" t="n">
        <v>0</v>
      </c>
      <c r="W123" s="150">
        <f>SUM(X123:AS123)</f>
        <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f>H123</f>
        <v/>
      </c>
      <c r="AZ123" s="150">
        <f>BB123/(1-BA123)</f>
        <v/>
      </c>
      <c r="BA123" s="82" t="n">
        <v>0.15</v>
      </c>
      <c r="BB123" s="150">
        <f>K123*0.96</f>
        <v/>
      </c>
      <c r="BC123" s="7" t="inlineStr">
        <is>
          <t>待定</t>
        </is>
      </c>
      <c r="BD123" s="7" t="inlineStr">
        <is>
          <t>待定</t>
        </is>
      </c>
      <c r="BE123" s="7" t="n"/>
      <c r="BF123" s="150">
        <f>H123</f>
        <v/>
      </c>
      <c r="BG123" s="82">
        <f>BH123/BF123</f>
        <v/>
      </c>
      <c r="BH123" s="149">
        <f>I123</f>
        <v/>
      </c>
      <c r="BI123" s="82">
        <f>1-12%</f>
        <v/>
      </c>
      <c r="BJ123" s="82">
        <f>BK123/(BF123-BF123*(1-BI123))</f>
        <v/>
      </c>
      <c r="BK123" s="149">
        <f>BM123/(1-BL123)</f>
        <v/>
      </c>
      <c r="BL123" s="82" t="n">
        <v>0.01</v>
      </c>
      <c r="BM123" s="149">
        <f>J123</f>
        <v/>
      </c>
      <c r="BN123" s="149">
        <f>IF(BK123&gt;=1500,BK123-150,IF(BK123&gt;=800,BK123-80,IF(BK123&gt;=500,BK123-50,IF(BK123&gt;=200,BK123-20,BK123))))</f>
        <v/>
      </c>
      <c r="BO123" s="82">
        <f>1-12%</f>
        <v/>
      </c>
      <c r="BP123" s="82">
        <f>BQ123/(BF123-BF123*(1-BO123))</f>
        <v/>
      </c>
      <c r="BQ123" s="149">
        <f>BS123/(1-BR123)</f>
        <v/>
      </c>
      <c r="BR123" s="82" t="n">
        <v>0</v>
      </c>
      <c r="BS123" s="149">
        <f>K123</f>
        <v/>
      </c>
      <c r="BT123" s="149">
        <f>IF(BQ123&gt;=1500,BQ123-150,IF(BQ123&gt;=800,BQ123-80,IF(BQ123&gt;=500,BQ123-50,IF(BQ123&gt;=200,BQ123-20,BQ123))))</f>
        <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f>Q124/0.4</f>
        <v/>
      </c>
      <c r="H124" s="152">
        <f>G124*0.75</f>
        <v/>
      </c>
      <c r="I124" s="152">
        <f>Q124 / (0.78 - 0.02 - 0.006)</f>
        <v/>
      </c>
      <c r="J124" s="152">
        <f>Q124 / (0.8 - 0.02 - 0.006)</f>
        <v/>
      </c>
      <c r="K124" s="152">
        <f>Q124 / (0.9 - 0.02 - 0.006)</f>
        <v/>
      </c>
      <c r="L124" s="152">
        <f>K124-N124</f>
        <v/>
      </c>
      <c r="M124" s="79">
        <f>L124/K124</f>
        <v/>
      </c>
      <c r="N124" s="153">
        <f>O124+P124+Q124</f>
        <v/>
      </c>
      <c r="O124" s="153">
        <f>K124*0.006</f>
        <v/>
      </c>
      <c r="P124" s="153">
        <f>K124*0.02</f>
        <v/>
      </c>
      <c r="Q124" s="153">
        <f>SUM(R124:T124)</f>
        <v/>
      </c>
      <c r="R124" s="153">
        <f>IF(F124="大型",700,IF(F124="中型",300,IF(F124="小型",80,0)))</f>
        <v/>
      </c>
      <c r="S124" s="153">
        <f>IF(F124="大型",150,IF(F124="中型",50,IF(F124="小型",0,0)))</f>
        <v/>
      </c>
      <c r="T124" s="151">
        <f>SUM(U124:W124)</f>
        <v/>
      </c>
      <c r="U124" s="153" t="n">
        <v>0</v>
      </c>
      <c r="V124" s="153" t="n">
        <v>0</v>
      </c>
      <c r="W124" s="153">
        <f>SUM(X124:AS124)</f>
        <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f>H124</f>
        <v/>
      </c>
      <c r="AZ124" s="153">
        <f>BB124/(1-BA124)</f>
        <v/>
      </c>
      <c r="BA124" s="85" t="n">
        <v>0.15</v>
      </c>
      <c r="BB124" s="153">
        <f>K124*0.96</f>
        <v/>
      </c>
      <c r="BC124" s="10" t="inlineStr">
        <is>
          <t>待定</t>
        </is>
      </c>
      <c r="BD124" s="10" t="inlineStr">
        <is>
          <t>待定</t>
        </is>
      </c>
      <c r="BE124" s="10" t="n"/>
      <c r="BF124" s="153">
        <f>H124</f>
        <v/>
      </c>
      <c r="BG124" s="85">
        <f>BH124/BF124</f>
        <v/>
      </c>
      <c r="BH124" s="152">
        <f>I124</f>
        <v/>
      </c>
      <c r="BI124" s="85">
        <f>1-12%</f>
        <v/>
      </c>
      <c r="BJ124" s="85">
        <f>BK124/(BF124-BF124*(1-BI124))</f>
        <v/>
      </c>
      <c r="BK124" s="152">
        <f>BM124/(1-BL124)</f>
        <v/>
      </c>
      <c r="BL124" s="85" t="n">
        <v>0.01</v>
      </c>
      <c r="BM124" s="152">
        <f>J124</f>
        <v/>
      </c>
      <c r="BN124" s="152">
        <f>IF(BK124&gt;=1500,BK124-150,IF(BK124&gt;=800,BK124-80,IF(BK124&gt;=500,BK124-50,IF(BK124&gt;=200,BK124-20,BK124))))</f>
        <v/>
      </c>
      <c r="BO124" s="85">
        <f>1-12%</f>
        <v/>
      </c>
      <c r="BP124" s="85">
        <f>BQ124/(BF124-BF124*(1-BO124))</f>
        <v/>
      </c>
      <c r="BQ124" s="152">
        <f>BS124/(1-BR124)</f>
        <v/>
      </c>
      <c r="BR124" s="85" t="n">
        <v>0</v>
      </c>
      <c r="BS124" s="152">
        <f>K124</f>
        <v/>
      </c>
      <c r="BT124" s="152">
        <f>IF(BQ124&gt;=1500,BQ124-150,IF(BQ124&gt;=800,BQ124-80,IF(BQ124&gt;=500,BQ124-50,IF(BQ124&gt;=200,BQ124-20,BQ124))))</f>
        <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f>Q125/0.4</f>
        <v/>
      </c>
      <c r="H125" s="149">
        <f>G125*0.75</f>
        <v/>
      </c>
      <c r="I125" s="149">
        <f>Q125 / (0.78 - 0.02 - 0.006)</f>
        <v/>
      </c>
      <c r="J125" s="149">
        <f>Q125 / (0.8 - 0.02 - 0.006)</f>
        <v/>
      </c>
      <c r="K125" s="149">
        <f>Q125 / (0.9 - 0.02 - 0.006)</f>
        <v/>
      </c>
      <c r="L125" s="149">
        <f>K125-N125</f>
        <v/>
      </c>
      <c r="M125" s="79">
        <f>L125/K125</f>
        <v/>
      </c>
      <c r="N125" s="150">
        <f>O125+P125+Q125</f>
        <v/>
      </c>
      <c r="O125" s="150">
        <f>K125*0.006</f>
        <v/>
      </c>
      <c r="P125" s="150">
        <f>K125*0.02</f>
        <v/>
      </c>
      <c r="Q125" s="150">
        <f>SUM(R125:T125)</f>
        <v/>
      </c>
      <c r="R125" s="150">
        <f>IF(F125="大型",700,IF(F125="中型",300,IF(F125="小型",80,0)))</f>
        <v/>
      </c>
      <c r="S125" s="150">
        <f>IF(F125="大型",150,IF(F125="中型",50,IF(F125="小型",0,0)))</f>
        <v/>
      </c>
      <c r="T125" s="151">
        <f>SUM(U125:W125)</f>
        <v/>
      </c>
      <c r="U125" s="150" t="n">
        <v>0</v>
      </c>
      <c r="V125" s="150" t="n">
        <v>0</v>
      </c>
      <c r="W125" s="150">
        <f>SUM(X125:AS125)</f>
        <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f>H125</f>
        <v/>
      </c>
      <c r="AZ125" s="150">
        <f>BB125/(1-BA125)</f>
        <v/>
      </c>
      <c r="BA125" s="82" t="n">
        <v>0.15</v>
      </c>
      <c r="BB125" s="150">
        <f>K125*0.96</f>
        <v/>
      </c>
      <c r="BC125" s="7" t="inlineStr">
        <is>
          <t>待定</t>
        </is>
      </c>
      <c r="BD125" s="7" t="inlineStr">
        <is>
          <t>待定</t>
        </is>
      </c>
      <c r="BE125" s="7" t="n"/>
      <c r="BF125" s="150">
        <f>H125</f>
        <v/>
      </c>
      <c r="BG125" s="82">
        <f>BH125/BF125</f>
        <v/>
      </c>
      <c r="BH125" s="149">
        <f>I125</f>
        <v/>
      </c>
      <c r="BI125" s="82">
        <f>1-12%</f>
        <v/>
      </c>
      <c r="BJ125" s="82">
        <f>BK125/(BF125-BF125*(1-BI125))</f>
        <v/>
      </c>
      <c r="BK125" s="149">
        <f>BM125/(1-BL125)</f>
        <v/>
      </c>
      <c r="BL125" s="82" t="n">
        <v>0.01</v>
      </c>
      <c r="BM125" s="149">
        <f>J125</f>
        <v/>
      </c>
      <c r="BN125" s="149">
        <f>IF(BK125&gt;=1500,BK125-150,IF(BK125&gt;=800,BK125-80,IF(BK125&gt;=500,BK125-50,IF(BK125&gt;=200,BK125-20,BK125))))</f>
        <v/>
      </c>
      <c r="BO125" s="82">
        <f>1-12%</f>
        <v/>
      </c>
      <c r="BP125" s="82">
        <f>BQ125/(BF125-BF125*(1-BO125))</f>
        <v/>
      </c>
      <c r="BQ125" s="149">
        <f>BS125/(1-BR125)</f>
        <v/>
      </c>
      <c r="BR125" s="82" t="n">
        <v>0</v>
      </c>
      <c r="BS125" s="149">
        <f>K125</f>
        <v/>
      </c>
      <c r="BT125" s="149">
        <f>IF(BQ125&gt;=1500,BQ125-150,IF(BQ125&gt;=800,BQ125-80,IF(BQ125&gt;=500,BQ125-50,IF(BQ125&gt;=200,BQ125-20,BQ125))))</f>
        <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f>Q126/0.4</f>
        <v/>
      </c>
      <c r="H126" s="152">
        <f>G126*0.75</f>
        <v/>
      </c>
      <c r="I126" s="152">
        <f>Q126 / (0.78 - 0.02 - 0.006)</f>
        <v/>
      </c>
      <c r="J126" s="152">
        <f>Q126 / (0.8 - 0.02 - 0.006)</f>
        <v/>
      </c>
      <c r="K126" s="152">
        <f>Q126 / (0.9 - 0.02 - 0.006)</f>
        <v/>
      </c>
      <c r="L126" s="152">
        <f>K126-N126</f>
        <v/>
      </c>
      <c r="M126" s="79">
        <f>L126/K126</f>
        <v/>
      </c>
      <c r="N126" s="153">
        <f>O126+P126+Q126</f>
        <v/>
      </c>
      <c r="O126" s="153">
        <f>K126*0.006</f>
        <v/>
      </c>
      <c r="P126" s="153">
        <f>K126*0.02</f>
        <v/>
      </c>
      <c r="Q126" s="153">
        <f>SUM(R126:T126)</f>
        <v/>
      </c>
      <c r="R126" s="153">
        <f>IF(F126="大型",700,IF(F126="中型",300,IF(F126="小型",80,0)))</f>
        <v/>
      </c>
      <c r="S126" s="153">
        <f>IF(F126="大型",150,IF(F126="中型",50,IF(F126="小型",0,0)))</f>
        <v/>
      </c>
      <c r="T126" s="151">
        <f>SUM(U126:W126)</f>
        <v/>
      </c>
      <c r="U126" s="153" t="n">
        <v>0</v>
      </c>
      <c r="V126" s="153" t="n">
        <v>0</v>
      </c>
      <c r="W126" s="153">
        <f>SUM(X126:AS126)</f>
        <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f>H126</f>
        <v/>
      </c>
      <c r="AZ126" s="153">
        <f>BB126/(1-BA126)</f>
        <v/>
      </c>
      <c r="BA126" s="85" t="n">
        <v>0.15</v>
      </c>
      <c r="BB126" s="153">
        <f>K126*0.96</f>
        <v/>
      </c>
      <c r="BC126" s="10" t="inlineStr">
        <is>
          <t>待定</t>
        </is>
      </c>
      <c r="BD126" s="10" t="inlineStr">
        <is>
          <t>待定</t>
        </is>
      </c>
      <c r="BE126" s="10" t="n"/>
      <c r="BF126" s="153">
        <f>H126</f>
        <v/>
      </c>
      <c r="BG126" s="85">
        <f>BH126/BF126</f>
        <v/>
      </c>
      <c r="BH126" s="152">
        <f>I126</f>
        <v/>
      </c>
      <c r="BI126" s="85">
        <f>1-12%</f>
        <v/>
      </c>
      <c r="BJ126" s="85">
        <f>BK126/(BF126-BF126*(1-BI126))</f>
        <v/>
      </c>
      <c r="BK126" s="152">
        <f>BM126/(1-BL126)</f>
        <v/>
      </c>
      <c r="BL126" s="85" t="n">
        <v>0.01</v>
      </c>
      <c r="BM126" s="152">
        <f>J126</f>
        <v/>
      </c>
      <c r="BN126" s="152">
        <f>IF(BK126&gt;=1500,BK126-150,IF(BK126&gt;=800,BK126-80,IF(BK126&gt;=500,BK126-50,IF(BK126&gt;=200,BK126-20,BK126))))</f>
        <v/>
      </c>
      <c r="BO126" s="85">
        <f>1-12%</f>
        <v/>
      </c>
      <c r="BP126" s="85">
        <f>BQ126/(BF126-BF126*(1-BO126))</f>
        <v/>
      </c>
      <c r="BQ126" s="152">
        <f>BS126/(1-BR126)</f>
        <v/>
      </c>
      <c r="BR126" s="85" t="n">
        <v>0</v>
      </c>
      <c r="BS126" s="152">
        <f>K126</f>
        <v/>
      </c>
      <c r="BT126" s="152">
        <f>IF(BQ126&gt;=1500,BQ126-150,IF(BQ126&gt;=800,BQ126-80,IF(BQ126&gt;=500,BQ126-50,IF(BQ126&gt;=200,BQ126-20,BQ126))))</f>
        <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f>Q127/0.4</f>
        <v/>
      </c>
      <c r="H127" s="149">
        <f>G127*0.75</f>
        <v/>
      </c>
      <c r="I127" s="149">
        <f>Q127 / (0.78 - 0.02 - 0.006)</f>
        <v/>
      </c>
      <c r="J127" s="149">
        <f>Q127 / (0.8 - 0.02 - 0.006)</f>
        <v/>
      </c>
      <c r="K127" s="149">
        <f>Q127 / (0.9 - 0.02 - 0.006)</f>
        <v/>
      </c>
      <c r="L127" s="149">
        <f>K127-N127</f>
        <v/>
      </c>
      <c r="M127" s="79">
        <f>L127/K127</f>
        <v/>
      </c>
      <c r="N127" s="150">
        <f>O127+P127+Q127</f>
        <v/>
      </c>
      <c r="O127" s="150">
        <f>K127*0.006</f>
        <v/>
      </c>
      <c r="P127" s="150">
        <f>K127*0.02</f>
        <v/>
      </c>
      <c r="Q127" s="150">
        <f>SUM(R127:T127)</f>
        <v/>
      </c>
      <c r="R127" s="150">
        <f>IF(F127="大型",700,IF(F127="中型",300,IF(F127="小型",80,0)))</f>
        <v/>
      </c>
      <c r="S127" s="150">
        <f>IF(F127="大型",150,IF(F127="中型",50,IF(F127="小型",0,0)))</f>
        <v/>
      </c>
      <c r="T127" s="151">
        <f>SUM(U127:W127)</f>
        <v/>
      </c>
      <c r="U127" s="150" t="n">
        <v>0</v>
      </c>
      <c r="V127" s="150" t="n">
        <v>0</v>
      </c>
      <c r="W127" s="150">
        <f>SUM(X127:AS127)</f>
        <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f>H127</f>
        <v/>
      </c>
      <c r="AZ127" s="150">
        <f>BB127/(1-BA127)</f>
        <v/>
      </c>
      <c r="BA127" s="82" t="n">
        <v>0.15</v>
      </c>
      <c r="BB127" s="150">
        <f>K127*0.96</f>
        <v/>
      </c>
      <c r="BC127" s="7" t="inlineStr">
        <is>
          <t>待定</t>
        </is>
      </c>
      <c r="BD127" s="7" t="inlineStr">
        <is>
          <t>待定</t>
        </is>
      </c>
      <c r="BE127" s="7" t="n"/>
      <c r="BF127" s="150">
        <f>H127</f>
        <v/>
      </c>
      <c r="BG127" s="82">
        <f>BH127/BF127</f>
        <v/>
      </c>
      <c r="BH127" s="149">
        <f>I127</f>
        <v/>
      </c>
      <c r="BI127" s="82">
        <f>1-12%</f>
        <v/>
      </c>
      <c r="BJ127" s="82">
        <f>BK127/(BF127-BF127*(1-BI127))</f>
        <v/>
      </c>
      <c r="BK127" s="149">
        <f>BM127/(1-BL127)</f>
        <v/>
      </c>
      <c r="BL127" s="82" t="n">
        <v>0.01</v>
      </c>
      <c r="BM127" s="149">
        <f>J127</f>
        <v/>
      </c>
      <c r="BN127" s="149">
        <f>IF(BK127&gt;=1500,BK127-150,IF(BK127&gt;=800,BK127-80,IF(BK127&gt;=500,BK127-50,IF(BK127&gt;=200,BK127-20,BK127))))</f>
        <v/>
      </c>
      <c r="BO127" s="82">
        <f>1-12%</f>
        <v/>
      </c>
      <c r="BP127" s="82">
        <f>BQ127/(BF127-BF127*(1-BO127))</f>
        <v/>
      </c>
      <c r="BQ127" s="149">
        <f>BS127/(1-BR127)</f>
        <v/>
      </c>
      <c r="BR127" s="82" t="n">
        <v>0</v>
      </c>
      <c r="BS127" s="149">
        <f>K127</f>
        <v/>
      </c>
      <c r="BT127" s="149">
        <f>IF(BQ127&gt;=1500,BQ127-150,IF(BQ127&gt;=800,BQ127-80,IF(BQ127&gt;=500,BQ127-50,IF(BQ127&gt;=200,BQ127-20,BQ127))))</f>
        <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f>Q128/0.4</f>
        <v/>
      </c>
      <c r="H128" s="152">
        <f>G128*0.75</f>
        <v/>
      </c>
      <c r="I128" s="152">
        <f>Q128 / (0.78 - 0.02 - 0.006)</f>
        <v/>
      </c>
      <c r="J128" s="152">
        <f>Q128 / (0.8 - 0.02 - 0.006)</f>
        <v/>
      </c>
      <c r="K128" s="152">
        <f>Q128 / (0.9 - 0.02 - 0.006)</f>
        <v/>
      </c>
      <c r="L128" s="152">
        <f>K128-N128</f>
        <v/>
      </c>
      <c r="M128" s="79">
        <f>L128/K128</f>
        <v/>
      </c>
      <c r="N128" s="153">
        <f>O128+P128+Q128</f>
        <v/>
      </c>
      <c r="O128" s="153">
        <f>K128*0.006</f>
        <v/>
      </c>
      <c r="P128" s="153">
        <f>K128*0.02</f>
        <v/>
      </c>
      <c r="Q128" s="153">
        <f>SUM(R128:T128)</f>
        <v/>
      </c>
      <c r="R128" s="153">
        <f>IF(F128="大型",700,IF(F128="中型",300,IF(F128="小型",80,0)))</f>
        <v/>
      </c>
      <c r="S128" s="153">
        <f>IF(F128="大型",150,IF(F128="中型",50,IF(F128="小型",0,0)))</f>
        <v/>
      </c>
      <c r="T128" s="151">
        <f>SUM(U128:W128)</f>
        <v/>
      </c>
      <c r="U128" s="153" t="n">
        <v>0</v>
      </c>
      <c r="V128" s="153" t="n">
        <v>0</v>
      </c>
      <c r="W128" s="153">
        <f>SUM(X128:AS128)</f>
        <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f>H128</f>
        <v/>
      </c>
      <c r="AZ128" s="153">
        <f>BB128/(1-BA128)</f>
        <v/>
      </c>
      <c r="BA128" s="85" t="n">
        <v>0.15</v>
      </c>
      <c r="BB128" s="153">
        <f>K128*0.96</f>
        <v/>
      </c>
      <c r="BC128" s="10" t="inlineStr">
        <is>
          <t>待定</t>
        </is>
      </c>
      <c r="BD128" s="10" t="inlineStr">
        <is>
          <t>待定</t>
        </is>
      </c>
      <c r="BE128" s="10" t="n"/>
      <c r="BF128" s="153">
        <f>H128</f>
        <v/>
      </c>
      <c r="BG128" s="85">
        <f>BH128/BF128</f>
        <v/>
      </c>
      <c r="BH128" s="152">
        <f>I128</f>
        <v/>
      </c>
      <c r="BI128" s="85">
        <f>1-12%</f>
        <v/>
      </c>
      <c r="BJ128" s="85">
        <f>BK128/(BF128-BF128*(1-BI128))</f>
        <v/>
      </c>
      <c r="BK128" s="152">
        <f>BM128/(1-BL128)</f>
        <v/>
      </c>
      <c r="BL128" s="85" t="n">
        <v>0.01</v>
      </c>
      <c r="BM128" s="152">
        <f>J128</f>
        <v/>
      </c>
      <c r="BN128" s="152">
        <f>IF(BK128&gt;=1500,BK128-150,IF(BK128&gt;=800,BK128-80,IF(BK128&gt;=500,BK128-50,IF(BK128&gt;=200,BK128-20,BK128))))</f>
        <v/>
      </c>
      <c r="BO128" s="85">
        <f>1-12%</f>
        <v/>
      </c>
      <c r="BP128" s="85">
        <f>BQ128/(BF128-BF128*(1-BO128))</f>
        <v/>
      </c>
      <c r="BQ128" s="152">
        <f>BS128/(1-BR128)</f>
        <v/>
      </c>
      <c r="BR128" s="85" t="n">
        <v>0</v>
      </c>
      <c r="BS128" s="152">
        <f>K128</f>
        <v/>
      </c>
      <c r="BT128" s="152">
        <f>IF(BQ128&gt;=1500,BQ128-150,IF(BQ128&gt;=800,BQ128-80,IF(BQ128&gt;=500,BQ128-50,IF(BQ128&gt;=200,BQ128-20,BQ128))))</f>
        <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f>Q129/0.4</f>
        <v/>
      </c>
      <c r="H129" s="149">
        <f>G129*0.75</f>
        <v/>
      </c>
      <c r="I129" s="149">
        <f>Q129 / (0.78 - 0.02 - 0.006)</f>
        <v/>
      </c>
      <c r="J129" s="149">
        <f>Q129 / (0.8 - 0.02 - 0.006)</f>
        <v/>
      </c>
      <c r="K129" s="149">
        <f>Q129 / (0.9 - 0.02 - 0.006)</f>
        <v/>
      </c>
      <c r="L129" s="149">
        <f>K129-N129</f>
        <v/>
      </c>
      <c r="M129" s="79">
        <f>L129/K129</f>
        <v/>
      </c>
      <c r="N129" s="150">
        <f>O129+P129+Q129</f>
        <v/>
      </c>
      <c r="O129" s="150">
        <f>K129*0.006</f>
        <v/>
      </c>
      <c r="P129" s="150">
        <f>K129*0.02</f>
        <v/>
      </c>
      <c r="Q129" s="150">
        <f>SUM(R129:T129)</f>
        <v/>
      </c>
      <c r="R129" s="150">
        <f>IF(F129="大型",700,IF(F129="中型",300,IF(F129="小型",80,0)))</f>
        <v/>
      </c>
      <c r="S129" s="150">
        <f>IF(F129="大型",150,IF(F129="中型",50,IF(F129="小型",0,0)))</f>
        <v/>
      </c>
      <c r="T129" s="151">
        <f>SUM(U129:W129)</f>
        <v/>
      </c>
      <c r="U129" s="150" t="n">
        <v>0</v>
      </c>
      <c r="V129" s="150" t="n">
        <v>0</v>
      </c>
      <c r="W129" s="150">
        <f>SUM(X129:AS129)</f>
        <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f>H129</f>
        <v/>
      </c>
      <c r="AZ129" s="150">
        <f>BB129/(1-BA129)</f>
        <v/>
      </c>
      <c r="BA129" s="82" t="n">
        <v>0.15</v>
      </c>
      <c r="BB129" s="150">
        <f>K129*0.96</f>
        <v/>
      </c>
      <c r="BC129" s="7" t="inlineStr">
        <is>
          <t>待定</t>
        </is>
      </c>
      <c r="BD129" s="7" t="inlineStr">
        <is>
          <t>待定</t>
        </is>
      </c>
      <c r="BE129" s="7" t="n"/>
      <c r="BF129" s="150">
        <f>H129</f>
        <v/>
      </c>
      <c r="BG129" s="82">
        <f>BH129/BF129</f>
        <v/>
      </c>
      <c r="BH129" s="149">
        <f>I129</f>
        <v/>
      </c>
      <c r="BI129" s="82">
        <f>1-12%</f>
        <v/>
      </c>
      <c r="BJ129" s="82">
        <f>BK129/(BF129-BF129*(1-BI129))</f>
        <v/>
      </c>
      <c r="BK129" s="149">
        <f>BM129/(1-BL129)</f>
        <v/>
      </c>
      <c r="BL129" s="82" t="n">
        <v>0.01</v>
      </c>
      <c r="BM129" s="149">
        <f>J129</f>
        <v/>
      </c>
      <c r="BN129" s="149">
        <f>IF(BK129&gt;=1500,BK129-150,IF(BK129&gt;=800,BK129-80,IF(BK129&gt;=500,BK129-50,IF(BK129&gt;=200,BK129-20,BK129))))</f>
        <v/>
      </c>
      <c r="BO129" s="82">
        <f>1-12%</f>
        <v/>
      </c>
      <c r="BP129" s="82">
        <f>BQ129/(BF129-BF129*(1-BO129))</f>
        <v/>
      </c>
      <c r="BQ129" s="149">
        <f>BS129/(1-BR129)</f>
        <v/>
      </c>
      <c r="BR129" s="82" t="n">
        <v>0</v>
      </c>
      <c r="BS129" s="149">
        <f>K129</f>
        <v/>
      </c>
      <c r="BT129" s="149">
        <f>IF(BQ129&gt;=1500,BQ129-150,IF(BQ129&gt;=800,BQ129-80,IF(BQ129&gt;=500,BQ129-50,IF(BQ129&gt;=200,BQ129-20,BQ129))))</f>
        <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f>Q130/0.4</f>
        <v/>
      </c>
      <c r="H130" s="152">
        <f>G130*0.75</f>
        <v/>
      </c>
      <c r="I130" s="152">
        <f>Q130 / (0.78 - 0.02 - 0.006)</f>
        <v/>
      </c>
      <c r="J130" s="152">
        <f>Q130 / (0.8 - 0.02 - 0.006)</f>
        <v/>
      </c>
      <c r="K130" s="152">
        <f>Q130 / (0.9 - 0.02 - 0.006)</f>
        <v/>
      </c>
      <c r="L130" s="152">
        <f>K130-N130</f>
        <v/>
      </c>
      <c r="M130" s="79">
        <f>L130/K130</f>
        <v/>
      </c>
      <c r="N130" s="153">
        <f>O130+P130+Q130</f>
        <v/>
      </c>
      <c r="O130" s="153">
        <f>K130*0.006</f>
        <v/>
      </c>
      <c r="P130" s="153">
        <f>K130*0.02</f>
        <v/>
      </c>
      <c r="Q130" s="153">
        <f>SUM(R130:T130)</f>
        <v/>
      </c>
      <c r="R130" s="153">
        <f>IF(F130="大型",700,IF(F130="中型",300,IF(F130="小型",80,0)))</f>
        <v/>
      </c>
      <c r="S130" s="153">
        <f>IF(F130="大型",150,IF(F130="中型",50,IF(F130="小型",0,0)))</f>
        <v/>
      </c>
      <c r="T130" s="151">
        <f>SUM(U130:W130)</f>
        <v/>
      </c>
      <c r="U130" s="153" t="n">
        <v>0</v>
      </c>
      <c r="V130" s="153" t="n">
        <v>0</v>
      </c>
      <c r="W130" s="153">
        <f>SUM(X130:AS130)</f>
        <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f>H130</f>
        <v/>
      </c>
      <c r="AZ130" s="153">
        <f>BB130/(1-BA130)</f>
        <v/>
      </c>
      <c r="BA130" s="85" t="n">
        <v>0.15</v>
      </c>
      <c r="BB130" s="153">
        <f>K130*0.96</f>
        <v/>
      </c>
      <c r="BC130" s="10" t="inlineStr">
        <is>
          <t>待定</t>
        </is>
      </c>
      <c r="BD130" s="10" t="inlineStr">
        <is>
          <t>待定</t>
        </is>
      </c>
      <c r="BE130" s="10" t="n"/>
      <c r="BF130" s="153">
        <f>H130</f>
        <v/>
      </c>
      <c r="BG130" s="85">
        <f>BH130/BF130</f>
        <v/>
      </c>
      <c r="BH130" s="152">
        <f>I130</f>
        <v/>
      </c>
      <c r="BI130" s="85">
        <f>1-12%</f>
        <v/>
      </c>
      <c r="BJ130" s="85">
        <f>BK130/(BF130-BF130*(1-BI130))</f>
        <v/>
      </c>
      <c r="BK130" s="152">
        <f>BM130/(1-BL130)</f>
        <v/>
      </c>
      <c r="BL130" s="85" t="n">
        <v>0.01</v>
      </c>
      <c r="BM130" s="152">
        <f>J130</f>
        <v/>
      </c>
      <c r="BN130" s="152">
        <f>IF(BK130&gt;=1500,BK130-150,IF(BK130&gt;=800,BK130-80,IF(BK130&gt;=500,BK130-50,IF(BK130&gt;=200,BK130-20,BK130))))</f>
        <v/>
      </c>
      <c r="BO130" s="85">
        <f>1-12%</f>
        <v/>
      </c>
      <c r="BP130" s="85">
        <f>BQ130/(BF130-BF130*(1-BO130))</f>
        <v/>
      </c>
      <c r="BQ130" s="152">
        <f>BS130/(1-BR130)</f>
        <v/>
      </c>
      <c r="BR130" s="85" t="n">
        <v>0</v>
      </c>
      <c r="BS130" s="152">
        <f>K130</f>
        <v/>
      </c>
      <c r="BT130" s="152">
        <f>IF(BQ130&gt;=1500,BQ130-150,IF(BQ130&gt;=800,BQ130-80,IF(BQ130&gt;=500,BQ130-50,IF(BQ130&gt;=200,BQ130-20,BQ130))))</f>
        <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f>Q131/0.4</f>
        <v/>
      </c>
      <c r="H131" s="149">
        <f>G131*0.75</f>
        <v/>
      </c>
      <c r="I131" s="149">
        <f>Q131 / (0.78 - 0.02 - 0.006)</f>
        <v/>
      </c>
      <c r="J131" s="149">
        <f>Q131 / (0.8 - 0.02 - 0.006)</f>
        <v/>
      </c>
      <c r="K131" s="149">
        <f>Q131 / (0.9 - 0.02 - 0.006)</f>
        <v/>
      </c>
      <c r="L131" s="149">
        <f>K131-N131</f>
        <v/>
      </c>
      <c r="M131" s="79">
        <f>L131/K131</f>
        <v/>
      </c>
      <c r="N131" s="150">
        <f>O131+P131+Q131</f>
        <v/>
      </c>
      <c r="O131" s="150">
        <f>K131*0.006</f>
        <v/>
      </c>
      <c r="P131" s="150">
        <f>K131*0.02</f>
        <v/>
      </c>
      <c r="Q131" s="150">
        <f>SUM(R131:T131)</f>
        <v/>
      </c>
      <c r="R131" s="150">
        <f>IF(F131="大型",700,IF(F131="中型",300,IF(F131="小型",80,0)))</f>
        <v/>
      </c>
      <c r="S131" s="150">
        <f>IF(F131="大型",150,IF(F131="中型",50,IF(F131="小型",0,0)))</f>
        <v/>
      </c>
      <c r="T131" s="151">
        <f>SUM(U131:W131)</f>
        <v/>
      </c>
      <c r="U131" s="150" t="n">
        <v>0</v>
      </c>
      <c r="V131" s="150" t="n">
        <v>0</v>
      </c>
      <c r="W131" s="150">
        <f>SUM(X131:AS131)</f>
        <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f>H131</f>
        <v/>
      </c>
      <c r="AZ131" s="150">
        <f>BB131/(1-BA131)</f>
        <v/>
      </c>
      <c r="BA131" s="82" t="n">
        <v>0.15</v>
      </c>
      <c r="BB131" s="150">
        <f>K131*0.96</f>
        <v/>
      </c>
      <c r="BC131" s="7" t="inlineStr">
        <is>
          <t>待定</t>
        </is>
      </c>
      <c r="BD131" s="7" t="inlineStr">
        <is>
          <t>待定</t>
        </is>
      </c>
      <c r="BE131" s="7" t="n"/>
      <c r="BF131" s="150">
        <f>H131</f>
        <v/>
      </c>
      <c r="BG131" s="82">
        <f>BH131/BF131</f>
        <v/>
      </c>
      <c r="BH131" s="149">
        <f>I131</f>
        <v/>
      </c>
      <c r="BI131" s="82">
        <f>1-12%</f>
        <v/>
      </c>
      <c r="BJ131" s="82">
        <f>BK131/(BF131-BF131*(1-BI131))</f>
        <v/>
      </c>
      <c r="BK131" s="149">
        <f>BM131/(1-BL131)</f>
        <v/>
      </c>
      <c r="BL131" s="82" t="n">
        <v>0.01</v>
      </c>
      <c r="BM131" s="149">
        <f>J131</f>
        <v/>
      </c>
      <c r="BN131" s="149">
        <f>IF(BK131&gt;=1500,BK131-150,IF(BK131&gt;=800,BK131-80,IF(BK131&gt;=500,BK131-50,IF(BK131&gt;=200,BK131-20,BK131))))</f>
        <v/>
      </c>
      <c r="BO131" s="82">
        <f>1-12%</f>
        <v/>
      </c>
      <c r="BP131" s="82">
        <f>BQ131/(BF131-BF131*(1-BO131))</f>
        <v/>
      </c>
      <c r="BQ131" s="149">
        <f>BS131/(1-BR131)</f>
        <v/>
      </c>
      <c r="BR131" s="82" t="n">
        <v>0</v>
      </c>
      <c r="BS131" s="149">
        <f>K131</f>
        <v/>
      </c>
      <c r="BT131" s="149">
        <f>IF(BQ131&gt;=1500,BQ131-150,IF(BQ131&gt;=800,BQ131-80,IF(BQ131&gt;=500,BQ131-50,IF(BQ131&gt;=200,BQ131-20,BQ131))))</f>
        <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f>Q132/0.4</f>
        <v/>
      </c>
      <c r="H132" s="152">
        <f>G132*0.75</f>
        <v/>
      </c>
      <c r="I132" s="152">
        <f>Q132 / (0.78 - 0.02 - 0.006)</f>
        <v/>
      </c>
      <c r="J132" s="152">
        <f>Q132 / (0.8 - 0.02 - 0.006)</f>
        <v/>
      </c>
      <c r="K132" s="152">
        <f>Q132 / (0.9 - 0.02 - 0.006)</f>
        <v/>
      </c>
      <c r="L132" s="152">
        <f>K132-N132</f>
        <v/>
      </c>
      <c r="M132" s="79">
        <f>L132/K132</f>
        <v/>
      </c>
      <c r="N132" s="153">
        <f>O132+P132+Q132</f>
        <v/>
      </c>
      <c r="O132" s="153">
        <f>K132*0.006</f>
        <v/>
      </c>
      <c r="P132" s="153">
        <f>K132*0.02</f>
        <v/>
      </c>
      <c r="Q132" s="153">
        <f>SUM(R132:T132)</f>
        <v/>
      </c>
      <c r="R132" s="153">
        <f>IF(F132="大型",700,IF(F132="中型",300,IF(F132="小型",80,0)))</f>
        <v/>
      </c>
      <c r="S132" s="153">
        <f>IF(F132="大型",150,IF(F132="中型",50,IF(F132="小型",0,0)))</f>
        <v/>
      </c>
      <c r="T132" s="151">
        <f>SUM(U132:W132)</f>
        <v/>
      </c>
      <c r="U132" s="153" t="n">
        <v>0</v>
      </c>
      <c r="V132" s="153" t="n">
        <v>0</v>
      </c>
      <c r="W132" s="153">
        <f>SUM(X132:AS132)</f>
        <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f>H132</f>
        <v/>
      </c>
      <c r="AZ132" s="153">
        <f>BB132/(1-BA132)</f>
        <v/>
      </c>
      <c r="BA132" s="85" t="n">
        <v>0.15</v>
      </c>
      <c r="BB132" s="153">
        <f>K132*0.96</f>
        <v/>
      </c>
      <c r="BC132" s="10" t="inlineStr">
        <is>
          <t>待定</t>
        </is>
      </c>
      <c r="BD132" s="10" t="inlineStr">
        <is>
          <t>待定</t>
        </is>
      </c>
      <c r="BE132" s="10" t="n"/>
      <c r="BF132" s="153">
        <f>H132</f>
        <v/>
      </c>
      <c r="BG132" s="85">
        <f>BH132/BF132</f>
        <v/>
      </c>
      <c r="BH132" s="152">
        <f>I132</f>
        <v/>
      </c>
      <c r="BI132" s="85">
        <f>1-12%</f>
        <v/>
      </c>
      <c r="BJ132" s="85">
        <f>BK132/(BF132-BF132*(1-BI132))</f>
        <v/>
      </c>
      <c r="BK132" s="152">
        <f>BM132/(1-BL132)</f>
        <v/>
      </c>
      <c r="BL132" s="85" t="n">
        <v>0.01</v>
      </c>
      <c r="BM132" s="152">
        <f>J132</f>
        <v/>
      </c>
      <c r="BN132" s="152">
        <f>IF(BK132&gt;=1500,BK132-150,IF(BK132&gt;=800,BK132-80,IF(BK132&gt;=500,BK132-50,IF(BK132&gt;=200,BK132-20,BK132))))</f>
        <v/>
      </c>
      <c r="BO132" s="85">
        <f>1-12%</f>
        <v/>
      </c>
      <c r="BP132" s="85">
        <f>BQ132/(BF132-BF132*(1-BO132))</f>
        <v/>
      </c>
      <c r="BQ132" s="152">
        <f>BS132/(1-BR132)</f>
        <v/>
      </c>
      <c r="BR132" s="85" t="n">
        <v>0</v>
      </c>
      <c r="BS132" s="152">
        <f>K132</f>
        <v/>
      </c>
      <c r="BT132" s="152">
        <f>IF(BQ132&gt;=1500,BQ132-150,IF(BQ132&gt;=800,BQ132-80,IF(BQ132&gt;=500,BQ132-50,IF(BQ132&gt;=200,BQ132-20,BQ132))))</f>
        <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f>Q133/0.4</f>
        <v/>
      </c>
      <c r="H133" s="149">
        <f>G133*0.75</f>
        <v/>
      </c>
      <c r="I133" s="149">
        <f>Q133 / (0.72 - 0.02 - 0.006)</f>
        <v/>
      </c>
      <c r="J133" s="149">
        <f>Q133 / (0.74 - 0.02 - 0.006)</f>
        <v/>
      </c>
      <c r="K133" s="149">
        <f>Q133 / (0.9 - 0.02 - 0.006)</f>
        <v/>
      </c>
      <c r="L133" s="149">
        <f>K133-N133</f>
        <v/>
      </c>
      <c r="M133" s="79">
        <f>L133/K133</f>
        <v/>
      </c>
      <c r="N133" s="150">
        <f>O133+P133+Q133</f>
        <v/>
      </c>
      <c r="O133" s="150">
        <f>K133*0.006</f>
        <v/>
      </c>
      <c r="P133" s="150">
        <f>K133*0.02</f>
        <v/>
      </c>
      <c r="Q133" s="150">
        <f>SUM(R133:T133)</f>
        <v/>
      </c>
      <c r="R133" s="150">
        <f>IF(F133="大型",700,IF(F133="中型",300,IF(F133="小型",80,0)))</f>
        <v/>
      </c>
      <c r="S133" s="150">
        <f>IF(F133="大型",150,IF(F133="中型",50,IF(F133="小型",0,0)))</f>
        <v/>
      </c>
      <c r="T133" s="151">
        <f>SUM(U133:W133)</f>
        <v/>
      </c>
      <c r="U133" s="150" t="n">
        <v>0</v>
      </c>
      <c r="V133" s="150" t="n">
        <v>0</v>
      </c>
      <c r="W133" s="150">
        <f>SUM(X133:AS133)</f>
        <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f>H133</f>
        <v/>
      </c>
      <c r="AZ133" s="150">
        <f>BB133/(1-BA133)</f>
        <v/>
      </c>
      <c r="BA133" s="82" t="n">
        <v>0.15</v>
      </c>
      <c r="BB133" s="150">
        <f>K133*0.96</f>
        <v/>
      </c>
      <c r="BC133" s="7" t="inlineStr">
        <is>
          <t>1007407909979</t>
        </is>
      </c>
      <c r="BD133" s="7" t="inlineStr">
        <is>
          <t>https://item.taobao.com/item.htm?id=1007407909979</t>
        </is>
      </c>
      <c r="BE133" s="7" t="n"/>
      <c r="BF133" s="150">
        <f>H133</f>
        <v/>
      </c>
      <c r="BG133" s="82">
        <f>BH133/BF133</f>
        <v/>
      </c>
      <c r="BH133" s="149">
        <f>I133</f>
        <v/>
      </c>
      <c r="BI133" s="82">
        <f>1-12%</f>
        <v/>
      </c>
      <c r="BJ133" s="82">
        <f>BK133/(BF133-BF133*(1-BI133))</f>
        <v/>
      </c>
      <c r="BK133" s="149">
        <f>BM133/(1-BL133)</f>
        <v/>
      </c>
      <c r="BL133" s="82" t="n">
        <v>0.01</v>
      </c>
      <c r="BM133" s="149">
        <f>J133</f>
        <v/>
      </c>
      <c r="BN133" s="149">
        <f>IF(BK133&gt;=1500,BK133-150,IF(BK133&gt;=800,BK133-80,IF(BK133&gt;=500,BK133-50,IF(BK133&gt;=200,BK133-20,BK133))))</f>
        <v/>
      </c>
      <c r="BO133" s="82">
        <f>1-12%</f>
        <v/>
      </c>
      <c r="BP133" s="82">
        <f>BQ133/(BF133-BF133*(1-BO133))</f>
        <v/>
      </c>
      <c r="BQ133" s="149">
        <f>BS133/(1-BR133)</f>
        <v/>
      </c>
      <c r="BR133" s="82" t="n">
        <v>0</v>
      </c>
      <c r="BS133" s="149">
        <f>K133</f>
        <v/>
      </c>
      <c r="BT133" s="149">
        <f>IF(BQ133&gt;=1500,BQ133-150,IF(BQ133&gt;=800,BQ133-80,IF(BQ133&gt;=500,BQ133-50,IF(BQ133&gt;=200,BQ133-20,BQ133))))</f>
        <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f>Q134/0.4</f>
        <v/>
      </c>
      <c r="H134" s="152">
        <f>G134*0.75</f>
        <v/>
      </c>
      <c r="I134" s="152">
        <f>Q134 / (0.72 - 0.02 - 0.006)</f>
        <v/>
      </c>
      <c r="J134" s="152">
        <f>Q134 / (0.74 - 0.02 - 0.006)</f>
        <v/>
      </c>
      <c r="K134" s="152">
        <f>Q134 / (0.9 - 0.02 - 0.006)</f>
        <v/>
      </c>
      <c r="L134" s="152">
        <f>K134-N134</f>
        <v/>
      </c>
      <c r="M134" s="79">
        <f>L134/K134</f>
        <v/>
      </c>
      <c r="N134" s="153">
        <f>O134+P134+Q134</f>
        <v/>
      </c>
      <c r="O134" s="153">
        <f>K134*0.006</f>
        <v/>
      </c>
      <c r="P134" s="153">
        <f>K134*0.02</f>
        <v/>
      </c>
      <c r="Q134" s="153">
        <f>SUM(R134:T134)</f>
        <v/>
      </c>
      <c r="R134" s="153">
        <f>IF(F134="大型",700,IF(F134="中型",300,IF(F134="小型",80,0)))</f>
        <v/>
      </c>
      <c r="S134" s="153">
        <f>IF(F134="大型",150,IF(F134="中型",50,IF(F134="小型",0,0)))</f>
        <v/>
      </c>
      <c r="T134" s="151">
        <f>SUM(U134:W134)</f>
        <v/>
      </c>
      <c r="U134" s="153" t="n">
        <v>0</v>
      </c>
      <c r="V134" s="153" t="n">
        <v>0</v>
      </c>
      <c r="W134" s="153">
        <f>SUM(X134:AS134)</f>
        <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f>H134</f>
        <v/>
      </c>
      <c r="AZ134" s="153">
        <f>BB134/(1-BA134)</f>
        <v/>
      </c>
      <c r="BA134" s="85" t="n">
        <v>0.15</v>
      </c>
      <c r="BB134" s="153">
        <f>K134*0.96</f>
        <v/>
      </c>
      <c r="BC134" s="10" t="inlineStr">
        <is>
          <t>1007407909979</t>
        </is>
      </c>
      <c r="BD134" s="10" t="inlineStr">
        <is>
          <t>https://item.taobao.com/item.htm?id=1007407909979</t>
        </is>
      </c>
      <c r="BE134" s="10" t="n"/>
      <c r="BF134" s="153">
        <f>H134</f>
        <v/>
      </c>
      <c r="BG134" s="85">
        <f>BH134/BF134</f>
        <v/>
      </c>
      <c r="BH134" s="152">
        <f>I134</f>
        <v/>
      </c>
      <c r="BI134" s="85">
        <f>1-12%</f>
        <v/>
      </c>
      <c r="BJ134" s="85">
        <f>BK134/(BF134-BF134*(1-BI134))</f>
        <v/>
      </c>
      <c r="BK134" s="152">
        <f>BM134/(1-BL134)</f>
        <v/>
      </c>
      <c r="BL134" s="85" t="n">
        <v>0.01</v>
      </c>
      <c r="BM134" s="152">
        <f>J134</f>
        <v/>
      </c>
      <c r="BN134" s="152">
        <f>IF(BK134&gt;=1500,BK134-150,IF(BK134&gt;=800,BK134-80,IF(BK134&gt;=500,BK134-50,IF(BK134&gt;=200,BK134-20,BK134))))</f>
        <v/>
      </c>
      <c r="BO134" s="85">
        <f>1-12%</f>
        <v/>
      </c>
      <c r="BP134" s="85">
        <f>BQ134/(BF134-BF134*(1-BO134))</f>
        <v/>
      </c>
      <c r="BQ134" s="152">
        <f>BS134/(1-BR134)</f>
        <v/>
      </c>
      <c r="BR134" s="85" t="n">
        <v>0</v>
      </c>
      <c r="BS134" s="152">
        <f>K134</f>
        <v/>
      </c>
      <c r="BT134" s="152">
        <f>IF(BQ134&gt;=1500,BQ134-150,IF(BQ134&gt;=800,BQ134-80,IF(BQ134&gt;=500,BQ134-50,IF(BQ134&gt;=200,BQ134-20,BQ134))))</f>
        <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f>Q135/0.4</f>
        <v/>
      </c>
      <c r="H135" s="149">
        <f>G135*0.75</f>
        <v/>
      </c>
      <c r="I135" s="149">
        <f>Q135 / (0.72 - 0.02 - 0.006)</f>
        <v/>
      </c>
      <c r="J135" s="149">
        <f>Q135 / (0.74 - 0.02 - 0.006)</f>
        <v/>
      </c>
      <c r="K135" s="149">
        <f>Q135 / (0.9 - 0.02 - 0.006)</f>
        <v/>
      </c>
      <c r="L135" s="149">
        <f>K135-N135</f>
        <v/>
      </c>
      <c r="M135" s="79">
        <f>L135/K135</f>
        <v/>
      </c>
      <c r="N135" s="150">
        <f>O135+P135+Q135</f>
        <v/>
      </c>
      <c r="O135" s="150">
        <f>K135*0.006</f>
        <v/>
      </c>
      <c r="P135" s="150">
        <f>K135*0.02</f>
        <v/>
      </c>
      <c r="Q135" s="150">
        <f>SUM(R135:T135)</f>
        <v/>
      </c>
      <c r="R135" s="150">
        <f>IF(F135="大型",700,IF(F135="中型",300,IF(F135="小型",80,0)))</f>
        <v/>
      </c>
      <c r="S135" s="150">
        <f>IF(F135="大型",150,IF(F135="中型",50,IF(F135="小型",0,0)))</f>
        <v/>
      </c>
      <c r="T135" s="151">
        <f>SUM(U135:W135)</f>
        <v/>
      </c>
      <c r="U135" s="150" t="n">
        <v>0</v>
      </c>
      <c r="V135" s="150" t="n">
        <v>0</v>
      </c>
      <c r="W135" s="150">
        <f>SUM(X135:AS135)</f>
        <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f>H135</f>
        <v/>
      </c>
      <c r="AZ135" s="150">
        <f>BB135/(1-BA135)</f>
        <v/>
      </c>
      <c r="BA135" s="82" t="n">
        <v>0.15</v>
      </c>
      <c r="BB135" s="150">
        <f>K135*0.96</f>
        <v/>
      </c>
      <c r="BC135" s="7" t="inlineStr">
        <is>
          <t>1007407909979</t>
        </is>
      </c>
      <c r="BD135" s="7" t="inlineStr">
        <is>
          <t>https://item.taobao.com/item.htm?id=1007407909979</t>
        </is>
      </c>
      <c r="BE135" s="7" t="n"/>
      <c r="BF135" s="150">
        <f>H135</f>
        <v/>
      </c>
      <c r="BG135" s="82">
        <f>BH135/BF135</f>
        <v/>
      </c>
      <c r="BH135" s="149">
        <f>I135</f>
        <v/>
      </c>
      <c r="BI135" s="82">
        <f>1-12%</f>
        <v/>
      </c>
      <c r="BJ135" s="82">
        <f>BK135/(BF135-BF135*(1-BI135))</f>
        <v/>
      </c>
      <c r="BK135" s="149">
        <f>BM135/(1-BL135)</f>
        <v/>
      </c>
      <c r="BL135" s="82" t="n">
        <v>0.01</v>
      </c>
      <c r="BM135" s="149">
        <f>J135</f>
        <v/>
      </c>
      <c r="BN135" s="149">
        <f>IF(BK135&gt;=1500,BK135-150,IF(BK135&gt;=800,BK135-80,IF(BK135&gt;=500,BK135-50,IF(BK135&gt;=200,BK135-20,BK135))))</f>
        <v/>
      </c>
      <c r="BO135" s="82">
        <f>1-12%</f>
        <v/>
      </c>
      <c r="BP135" s="82">
        <f>BQ135/(BF135-BF135*(1-BO135))</f>
        <v/>
      </c>
      <c r="BQ135" s="149">
        <f>BS135/(1-BR135)</f>
        <v/>
      </c>
      <c r="BR135" s="82" t="n">
        <v>0</v>
      </c>
      <c r="BS135" s="149">
        <f>K135</f>
        <v/>
      </c>
      <c r="BT135" s="149">
        <f>IF(BQ135&gt;=1500,BQ135-150,IF(BQ135&gt;=800,BQ135-80,IF(BQ135&gt;=500,BQ135-50,IF(BQ135&gt;=200,BQ135-20,BQ135))))</f>
        <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f>Q136/0.4</f>
        <v/>
      </c>
      <c r="H136" s="152">
        <f>G136*0.75</f>
        <v/>
      </c>
      <c r="I136" s="152">
        <f>Q136 / (0.72 - 0.02 - 0.006)</f>
        <v/>
      </c>
      <c r="J136" s="152">
        <f>Q136 / (0.74 - 0.02 - 0.006)</f>
        <v/>
      </c>
      <c r="K136" s="152">
        <f>Q136 / (0.9 - 0.02 - 0.006)</f>
        <v/>
      </c>
      <c r="L136" s="152">
        <f>K136-N136</f>
        <v/>
      </c>
      <c r="M136" s="79">
        <f>L136/K136</f>
        <v/>
      </c>
      <c r="N136" s="153">
        <f>O136+P136+Q136</f>
        <v/>
      </c>
      <c r="O136" s="153">
        <f>K136*0.006</f>
        <v/>
      </c>
      <c r="P136" s="153">
        <f>K136*0.02</f>
        <v/>
      </c>
      <c r="Q136" s="153">
        <f>SUM(R136:T136)</f>
        <v/>
      </c>
      <c r="R136" s="153">
        <f>IF(F136="大型",700,IF(F136="中型",300,IF(F136="小型",80,0)))</f>
        <v/>
      </c>
      <c r="S136" s="153">
        <f>IF(F136="大型",150,IF(F136="中型",50,IF(F136="小型",0,0)))</f>
        <v/>
      </c>
      <c r="T136" s="151">
        <f>SUM(U136:W136)</f>
        <v/>
      </c>
      <c r="U136" s="153" t="n">
        <v>0</v>
      </c>
      <c r="V136" s="153" t="n">
        <v>0</v>
      </c>
      <c r="W136" s="153">
        <f>SUM(X136:AS136)</f>
        <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f>H136</f>
        <v/>
      </c>
      <c r="AZ136" s="153">
        <f>BB136/(1-BA136)</f>
        <v/>
      </c>
      <c r="BA136" s="85" t="n">
        <v>0.15</v>
      </c>
      <c r="BB136" s="153">
        <f>K136*0.96</f>
        <v/>
      </c>
      <c r="BC136" s="10" t="inlineStr">
        <is>
          <t>1007407909979</t>
        </is>
      </c>
      <c r="BD136" s="10" t="inlineStr">
        <is>
          <t>https://item.taobao.com/item.htm?id=1007407909979</t>
        </is>
      </c>
      <c r="BE136" s="10" t="n"/>
      <c r="BF136" s="153">
        <f>H136</f>
        <v/>
      </c>
      <c r="BG136" s="85">
        <f>BH136/BF136</f>
        <v/>
      </c>
      <c r="BH136" s="152">
        <f>I136</f>
        <v/>
      </c>
      <c r="BI136" s="85">
        <f>1-12%</f>
        <v/>
      </c>
      <c r="BJ136" s="85">
        <f>BK136/(BF136-BF136*(1-BI136))</f>
        <v/>
      </c>
      <c r="BK136" s="152">
        <f>BM136/(1-BL136)</f>
        <v/>
      </c>
      <c r="BL136" s="85" t="n">
        <v>0.01</v>
      </c>
      <c r="BM136" s="152">
        <f>J136</f>
        <v/>
      </c>
      <c r="BN136" s="152">
        <f>IF(BK136&gt;=1500,BK136-150,IF(BK136&gt;=800,BK136-80,IF(BK136&gt;=500,BK136-50,IF(BK136&gt;=200,BK136-20,BK136))))</f>
        <v/>
      </c>
      <c r="BO136" s="85">
        <f>1-12%</f>
        <v/>
      </c>
      <c r="BP136" s="85">
        <f>BQ136/(BF136-BF136*(1-BO136))</f>
        <v/>
      </c>
      <c r="BQ136" s="152">
        <f>BS136/(1-BR136)</f>
        <v/>
      </c>
      <c r="BR136" s="85" t="n">
        <v>0</v>
      </c>
      <c r="BS136" s="152">
        <f>K136</f>
        <v/>
      </c>
      <c r="BT136" s="152">
        <f>IF(BQ136&gt;=1500,BQ136-150,IF(BQ136&gt;=800,BQ136-80,IF(BQ136&gt;=500,BQ136-50,IF(BQ136&gt;=200,BQ136-20,BQ136))))</f>
        <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f>Q137/0.4</f>
        <v/>
      </c>
      <c r="H137" s="149">
        <f>G137*0.75</f>
        <v/>
      </c>
      <c r="I137" s="149">
        <f>Q137 / (0.76 - 0.02 - 0.006)</f>
        <v/>
      </c>
      <c r="J137" s="149">
        <f>Q137 / (0.77 - 0.02 - 0.006)</f>
        <v/>
      </c>
      <c r="K137" s="149">
        <f>Q137 / (0.8 - 0.02 - 0.006)</f>
        <v/>
      </c>
      <c r="L137" s="149">
        <f>K137-N137</f>
        <v/>
      </c>
      <c r="M137" s="79">
        <f>L137/K137</f>
        <v/>
      </c>
      <c r="N137" s="150">
        <f>O137+P137+Q137</f>
        <v/>
      </c>
      <c r="O137" s="150">
        <f>K137*0.006</f>
        <v/>
      </c>
      <c r="P137" s="150">
        <f>K137*0.02</f>
        <v/>
      </c>
      <c r="Q137" s="150">
        <f>SUM(R137:T137)</f>
        <v/>
      </c>
      <c r="R137" s="150" t="n">
        <v>1000</v>
      </c>
      <c r="S137" s="150" t="n">
        <v>280</v>
      </c>
      <c r="T137" s="151">
        <f>SUM(U137:W137)</f>
        <v/>
      </c>
      <c r="U137" s="150" t="n">
        <v>7900</v>
      </c>
      <c r="V137" s="150" t="n">
        <v>490</v>
      </c>
      <c r="W137" s="150">
        <f>SUM(X137:AS137)</f>
        <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f>H137</f>
        <v/>
      </c>
      <c r="AZ137" s="150">
        <f>BB137/(1-BA137)</f>
        <v/>
      </c>
      <c r="BA137" s="82" t="n">
        <v>0.15</v>
      </c>
      <c r="BB137" s="150">
        <f>K137*0.96</f>
        <v/>
      </c>
      <c r="BC137" s="7" t="inlineStr">
        <is>
          <t>1007407909979</t>
        </is>
      </c>
      <c r="BD137" s="7" t="inlineStr">
        <is>
          <t>https://item.taobao.com/item.htm?id=1007407909979</t>
        </is>
      </c>
      <c r="BE137" s="7" t="n"/>
      <c r="BF137" s="150">
        <f>H137</f>
        <v/>
      </c>
      <c r="BG137" s="82">
        <f>BH137/BF137</f>
        <v/>
      </c>
      <c r="BH137" s="149">
        <f>I137</f>
        <v/>
      </c>
      <c r="BI137" s="82">
        <f>1-12%</f>
        <v/>
      </c>
      <c r="BJ137" s="82">
        <f>BK137/(BF137-BF137*(1-BI137))</f>
        <v/>
      </c>
      <c r="BK137" s="149">
        <f>BM137/(1-BL137)</f>
        <v/>
      </c>
      <c r="BL137" s="82" t="n">
        <v>0.01</v>
      </c>
      <c r="BM137" s="149">
        <f>J137</f>
        <v/>
      </c>
      <c r="BN137" s="149">
        <f>IF(BK137&gt;=1500,BK137-150,IF(BK137&gt;=800,BK137-80,IF(BK137&gt;=500,BK137-50,IF(BK137&gt;=200,BK137-20,BK137))))</f>
        <v/>
      </c>
      <c r="BO137" s="82">
        <f>1-12%</f>
        <v/>
      </c>
      <c r="BP137" s="82">
        <f>BQ137/(BF137-BF137*(1-BO137))</f>
        <v/>
      </c>
      <c r="BQ137" s="149">
        <f>BS137/(1-BR137)</f>
        <v/>
      </c>
      <c r="BR137" s="82" t="n">
        <v>0</v>
      </c>
      <c r="BS137" s="149">
        <f>K137</f>
        <v/>
      </c>
      <c r="BT137" s="149">
        <f>IF(BQ137&gt;=1500,BQ137-150,IF(BQ137&gt;=800,BQ137-80,IF(BQ137&gt;=500,BQ137-50,IF(BQ137&gt;=200,BQ137-20,BQ137))))</f>
        <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f>Q138/0.4</f>
        <v/>
      </c>
      <c r="H138" s="152">
        <f>G138*0.75</f>
        <v/>
      </c>
      <c r="I138" s="152">
        <f>Q138 / (0.76 - 0.02 - 0.006)</f>
        <v/>
      </c>
      <c r="J138" s="152">
        <f>Q138 / (0.77 - 0.02 - 0.006)</f>
        <v/>
      </c>
      <c r="K138" s="152">
        <f>Q138 / (0.8 - 0.02 - 0.006)</f>
        <v/>
      </c>
      <c r="L138" s="152">
        <f>K138-N138</f>
        <v/>
      </c>
      <c r="M138" s="79">
        <f>L138/K138</f>
        <v/>
      </c>
      <c r="N138" s="153">
        <f>O138+P138+Q138</f>
        <v/>
      </c>
      <c r="O138" s="153">
        <f>K138*0.006</f>
        <v/>
      </c>
      <c r="P138" s="153">
        <f>K138*0.02</f>
        <v/>
      </c>
      <c r="Q138" s="153">
        <f>SUM(R138:T138)</f>
        <v/>
      </c>
      <c r="R138" s="153" t="n">
        <v>950</v>
      </c>
      <c r="S138" s="153" t="n">
        <v>250</v>
      </c>
      <c r="T138" s="151">
        <f>SUM(U138:W138)</f>
        <v/>
      </c>
      <c r="U138" s="153" t="n">
        <v>7600</v>
      </c>
      <c r="V138" s="153" t="n">
        <v>470</v>
      </c>
      <c r="W138" s="153">
        <f>SUM(X138:AS138)</f>
        <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f>H138</f>
        <v/>
      </c>
      <c r="AZ138" s="153">
        <f>BB138/(1-BA138)</f>
        <v/>
      </c>
      <c r="BA138" s="85" t="n">
        <v>0.15</v>
      </c>
      <c r="BB138" s="153">
        <f>K138*0.96</f>
        <v/>
      </c>
      <c r="BC138" s="10" t="inlineStr">
        <is>
          <t>1007407909979</t>
        </is>
      </c>
      <c r="BD138" s="10" t="inlineStr">
        <is>
          <t>https://item.taobao.com/item.htm?id=1007407909979</t>
        </is>
      </c>
      <c r="BE138" s="10" t="n"/>
      <c r="BF138" s="153">
        <f>H138</f>
        <v/>
      </c>
      <c r="BG138" s="85">
        <f>BH138/BF138</f>
        <v/>
      </c>
      <c r="BH138" s="152">
        <f>I138</f>
        <v/>
      </c>
      <c r="BI138" s="85">
        <f>1-12%</f>
        <v/>
      </c>
      <c r="BJ138" s="85">
        <f>BK138/(BF138-BF138*(1-BI138))</f>
        <v/>
      </c>
      <c r="BK138" s="152">
        <f>BM138/(1-BL138)</f>
        <v/>
      </c>
      <c r="BL138" s="85" t="n">
        <v>0.01</v>
      </c>
      <c r="BM138" s="152">
        <f>J138</f>
        <v/>
      </c>
      <c r="BN138" s="152">
        <f>IF(BK138&gt;=1500,BK138-150,IF(BK138&gt;=800,BK138-80,IF(BK138&gt;=500,BK138-50,IF(BK138&gt;=200,BK138-20,BK138))))</f>
        <v/>
      </c>
      <c r="BO138" s="85">
        <f>1-12%</f>
        <v/>
      </c>
      <c r="BP138" s="85">
        <f>BQ138/(BF138-BF138*(1-BO138))</f>
        <v/>
      </c>
      <c r="BQ138" s="152">
        <f>BS138/(1-BR138)</f>
        <v/>
      </c>
      <c r="BR138" s="85" t="n">
        <v>0</v>
      </c>
      <c r="BS138" s="152">
        <f>K138</f>
        <v/>
      </c>
      <c r="BT138" s="152">
        <f>IF(BQ138&gt;=1500,BQ138-150,IF(BQ138&gt;=800,BQ138-80,IF(BQ138&gt;=500,BQ138-50,IF(BQ138&gt;=200,BQ138-20,BQ138))))</f>
        <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f>Q139/0.4</f>
        <v/>
      </c>
      <c r="H139" s="149">
        <f>G139*0.75</f>
        <v/>
      </c>
      <c r="I139" s="149">
        <f>Q139 / (0.76 - 0.02 - 0.006)</f>
        <v/>
      </c>
      <c r="J139" s="149">
        <f>Q139 / (0.77 - 0.02 - 0.006)</f>
        <v/>
      </c>
      <c r="K139" s="149">
        <f>Q139 / (0.8 - 0.02 - 0.006)</f>
        <v/>
      </c>
      <c r="L139" s="149">
        <f>K139-N139</f>
        <v/>
      </c>
      <c r="M139" s="79">
        <f>L139/K139</f>
        <v/>
      </c>
      <c r="N139" s="150">
        <f>O139+P139+Q139</f>
        <v/>
      </c>
      <c r="O139" s="150">
        <f>K139*0.006</f>
        <v/>
      </c>
      <c r="P139" s="150">
        <f>K139*0.02</f>
        <v/>
      </c>
      <c r="Q139" s="150">
        <f>SUM(R139:T139)</f>
        <v/>
      </c>
      <c r="R139" s="150" t="n">
        <v>800</v>
      </c>
      <c r="S139" s="150" t="n">
        <v>180</v>
      </c>
      <c r="T139" s="151">
        <f>SUM(U139:W139)</f>
        <v/>
      </c>
      <c r="U139" s="150" t="n">
        <v>7300</v>
      </c>
      <c r="V139" s="150" t="n">
        <v>410</v>
      </c>
      <c r="W139" s="150">
        <f>SUM(X139:AS139)</f>
        <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f>H139</f>
        <v/>
      </c>
      <c r="AZ139" s="150">
        <f>BB139/(1-BA139)</f>
        <v/>
      </c>
      <c r="BA139" s="82" t="n">
        <v>0.15</v>
      </c>
      <c r="BB139" s="150">
        <f>K139*0.96</f>
        <v/>
      </c>
      <c r="BC139" s="7" t="inlineStr">
        <is>
          <t>1007407909979</t>
        </is>
      </c>
      <c r="BD139" s="7" t="inlineStr">
        <is>
          <t>https://item.taobao.com/item.htm?id=1007407909979</t>
        </is>
      </c>
      <c r="BE139" s="7" t="n"/>
      <c r="BF139" s="150">
        <f>H139</f>
        <v/>
      </c>
      <c r="BG139" s="82">
        <f>BH139/BF139</f>
        <v/>
      </c>
      <c r="BH139" s="149">
        <f>I139</f>
        <v/>
      </c>
      <c r="BI139" s="82">
        <f>1-12%</f>
        <v/>
      </c>
      <c r="BJ139" s="82">
        <f>BK139/(BF139-BF139*(1-BI139))</f>
        <v/>
      </c>
      <c r="BK139" s="149">
        <f>BM139/(1-BL139)</f>
        <v/>
      </c>
      <c r="BL139" s="82" t="n">
        <v>0.01</v>
      </c>
      <c r="BM139" s="149">
        <f>J139</f>
        <v/>
      </c>
      <c r="BN139" s="149">
        <f>IF(BK139&gt;=1500,BK139-150,IF(BK139&gt;=800,BK139-80,IF(BK139&gt;=500,BK139-50,IF(BK139&gt;=200,BK139-20,BK139))))</f>
        <v/>
      </c>
      <c r="BO139" s="82">
        <f>1-12%</f>
        <v/>
      </c>
      <c r="BP139" s="82">
        <f>BQ139/(BF139-BF139*(1-BO139))</f>
        <v/>
      </c>
      <c r="BQ139" s="149">
        <f>BS139/(1-BR139)</f>
        <v/>
      </c>
      <c r="BR139" s="82" t="n">
        <v>0</v>
      </c>
      <c r="BS139" s="149">
        <f>K139</f>
        <v/>
      </c>
      <c r="BT139" s="149">
        <f>IF(BQ139&gt;=1500,BQ139-150,IF(BQ139&gt;=800,BQ139-80,IF(BQ139&gt;=500,BQ139-50,IF(BQ139&gt;=200,BQ139-20,BQ139))))</f>
        <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f>Q140/0.4</f>
        <v/>
      </c>
      <c r="H140" s="152">
        <f>G140*0.75</f>
        <v/>
      </c>
      <c r="I140" s="152">
        <f>Q140 / (0.76 - 0.02 - 0.006)</f>
        <v/>
      </c>
      <c r="J140" s="152">
        <f>Q140 / (0.77 - 0.02 - 0.006)</f>
        <v/>
      </c>
      <c r="K140" s="152">
        <f>Q140 / (0.8 - 0.02 - 0.006)</f>
        <v/>
      </c>
      <c r="L140" s="152">
        <f>K140-N140</f>
        <v/>
      </c>
      <c r="M140" s="79">
        <f>L140/K140</f>
        <v/>
      </c>
      <c r="N140" s="153">
        <f>O140+P140+Q140</f>
        <v/>
      </c>
      <c r="O140" s="153">
        <f>K140*0.006</f>
        <v/>
      </c>
      <c r="P140" s="153">
        <f>K140*0.02</f>
        <v/>
      </c>
      <c r="Q140" s="153">
        <f>SUM(R140:T140)</f>
        <v/>
      </c>
      <c r="R140" s="153" t="n">
        <v>700</v>
      </c>
      <c r="S140" s="153" t="n">
        <v>150</v>
      </c>
      <c r="T140" s="151">
        <f>SUM(U140:W140)</f>
        <v/>
      </c>
      <c r="U140" s="153" t="n">
        <v>7000</v>
      </c>
      <c r="V140" s="153" t="n">
        <v>330</v>
      </c>
      <c r="W140" s="153">
        <f>SUM(X140:AS140)</f>
        <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f>H140</f>
        <v/>
      </c>
      <c r="AZ140" s="153">
        <f>BB140/(1-BA140)</f>
        <v/>
      </c>
      <c r="BA140" s="85" t="n">
        <v>0.15</v>
      </c>
      <c r="BB140" s="153">
        <f>K140*0.96</f>
        <v/>
      </c>
      <c r="BC140" s="10" t="inlineStr">
        <is>
          <t>1007407909979</t>
        </is>
      </c>
      <c r="BD140" s="10" t="inlineStr">
        <is>
          <t>https://item.taobao.com/item.htm?id=1007407909979</t>
        </is>
      </c>
      <c r="BE140" s="10" t="n"/>
      <c r="BF140" s="153">
        <f>H140</f>
        <v/>
      </c>
      <c r="BG140" s="85">
        <f>BH140/BF140</f>
        <v/>
      </c>
      <c r="BH140" s="152">
        <f>I140</f>
        <v/>
      </c>
      <c r="BI140" s="85">
        <f>1-12%</f>
        <v/>
      </c>
      <c r="BJ140" s="85">
        <f>BK140/(BF140-BF140*(1-BI140))</f>
        <v/>
      </c>
      <c r="BK140" s="152">
        <f>BM140/(1-BL140)</f>
        <v/>
      </c>
      <c r="BL140" s="85" t="n">
        <v>0.01</v>
      </c>
      <c r="BM140" s="152">
        <f>J140</f>
        <v/>
      </c>
      <c r="BN140" s="152">
        <f>IF(BK140&gt;=1500,BK140-150,IF(BK140&gt;=800,BK140-80,IF(BK140&gt;=500,BK140-50,IF(BK140&gt;=200,BK140-20,BK140))))</f>
        <v/>
      </c>
      <c r="BO140" s="85">
        <f>1-12%</f>
        <v/>
      </c>
      <c r="BP140" s="85">
        <f>BQ140/(BF140-BF140*(1-BO140))</f>
        <v/>
      </c>
      <c r="BQ140" s="152">
        <f>BS140/(1-BR140)</f>
        <v/>
      </c>
      <c r="BR140" s="85" t="n">
        <v>0</v>
      </c>
      <c r="BS140" s="152">
        <f>K140</f>
        <v/>
      </c>
      <c r="BT140" s="152">
        <f>IF(BQ140&gt;=1500,BQ140-150,IF(BQ140&gt;=800,BQ140-80,IF(BQ140&gt;=500,BQ140-50,IF(BQ140&gt;=200,BQ140-20,BQ140))))</f>
        <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f>Q141/0.4</f>
        <v/>
      </c>
      <c r="H141" s="149">
        <f>G141*0.75</f>
        <v/>
      </c>
      <c r="I141" s="149">
        <f>Q141 / (0.84 - 0.02 - 0.006)</f>
        <v/>
      </c>
      <c r="J141" s="149">
        <f>Q141 / (0.85 - 0.02 - 0.006)</f>
        <v/>
      </c>
      <c r="K141" s="149">
        <f>Q141 / (0.9 - 0.02 - 0.006)</f>
        <v/>
      </c>
      <c r="L141" s="149">
        <f>K141-N141</f>
        <v/>
      </c>
      <c r="M141" s="79">
        <f>L141/K141</f>
        <v/>
      </c>
      <c r="N141" s="150">
        <f>O141+P141+Q141</f>
        <v/>
      </c>
      <c r="O141" s="150">
        <f>K141*0.006</f>
        <v/>
      </c>
      <c r="P141" s="150">
        <f>K141*0.02</f>
        <v/>
      </c>
      <c r="Q141" s="150">
        <f>SUM(R141:T141)</f>
        <v/>
      </c>
      <c r="R141" s="150">
        <f>IF(F141="大型",700,IF(F141="中型",300,IF(F141="小型",80,0)))</f>
        <v/>
      </c>
      <c r="S141" s="150">
        <f>IF(F141="大型",150,IF(F141="中型",50,IF(F141="小型",0,0)))</f>
        <v/>
      </c>
      <c r="T141" s="151">
        <f>SUM(U141:W141)</f>
        <v/>
      </c>
      <c r="U141" s="150" t="n">
        <v>4800</v>
      </c>
      <c r="V141" s="150" t="n">
        <v>313.333333333333</v>
      </c>
      <c r="W141" s="150">
        <f>SUM(X141:AS141)</f>
        <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f>H141</f>
        <v/>
      </c>
      <c r="AZ141" s="150">
        <f>BB141/(1-BA141)</f>
        <v/>
      </c>
      <c r="BA141" s="82" t="n">
        <v>0.15</v>
      </c>
      <c r="BB141" s="150">
        <f>K141*0.96</f>
        <v/>
      </c>
      <c r="BC141" s="7" t="inlineStr">
        <is>
          <t>919649052479</t>
        </is>
      </c>
      <c r="BD141" s="7" t="inlineStr">
        <is>
          <t>https://item.taobao.com/item.htm?id=919649052479</t>
        </is>
      </c>
      <c r="BE141" s="7" t="n"/>
      <c r="BF141" s="150">
        <f>H141</f>
        <v/>
      </c>
      <c r="BG141" s="82">
        <f>BH141/BF141</f>
        <v/>
      </c>
      <c r="BH141" s="149">
        <f>I141</f>
        <v/>
      </c>
      <c r="BI141" s="82">
        <f>1-12%</f>
        <v/>
      </c>
      <c r="BJ141" s="82">
        <f>BK141/(BF141-BF141*(1-BI141))</f>
        <v/>
      </c>
      <c r="BK141" s="149">
        <f>BM141/(1-BL141)</f>
        <v/>
      </c>
      <c r="BL141" s="82" t="n">
        <v>0.01</v>
      </c>
      <c r="BM141" s="149">
        <f>J141</f>
        <v/>
      </c>
      <c r="BN141" s="149">
        <f>IF(BK141&gt;=1500,BK141-150,IF(BK141&gt;=800,BK141-80,IF(BK141&gt;=500,BK141-50,IF(BK141&gt;=200,BK141-20,BK141))))</f>
        <v/>
      </c>
      <c r="BO141" s="82">
        <f>1-12%</f>
        <v/>
      </c>
      <c r="BP141" s="82">
        <f>BQ141/(BF141-BF141*(1-BO141))</f>
        <v/>
      </c>
      <c r="BQ141" s="149">
        <f>BS141/(1-BR141)</f>
        <v/>
      </c>
      <c r="BR141" s="82" t="n">
        <v>0</v>
      </c>
      <c r="BS141" s="149">
        <f>K141</f>
        <v/>
      </c>
      <c r="BT141" s="149">
        <f>IF(BQ141&gt;=1500,BQ141-150,IF(BQ141&gt;=800,BQ141-80,IF(BQ141&gt;=500,BQ141-50,IF(BQ141&gt;=200,BQ141-20,BQ141))))</f>
        <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f>Q142/0.4</f>
        <v/>
      </c>
      <c r="H142" s="152">
        <f>G142*0.75</f>
        <v/>
      </c>
      <c r="I142" s="152">
        <f>Q142 / (0.84 - 0.02 - 0.006)</f>
        <v/>
      </c>
      <c r="J142" s="152">
        <f>Q142 / (0.85 - 0.02 - 0.006)</f>
        <v/>
      </c>
      <c r="K142" s="152">
        <f>Q142 / (0.9 - 0.02 - 0.006)</f>
        <v/>
      </c>
      <c r="L142" s="152">
        <f>K142-N142</f>
        <v/>
      </c>
      <c r="M142" s="79">
        <f>L142/K142</f>
        <v/>
      </c>
      <c r="N142" s="153">
        <f>O142+P142+Q142</f>
        <v/>
      </c>
      <c r="O142" s="153">
        <f>K142*0.006</f>
        <v/>
      </c>
      <c r="P142" s="153">
        <f>K142*0.02</f>
        <v/>
      </c>
      <c r="Q142" s="153">
        <f>SUM(R142:T142)</f>
        <v/>
      </c>
      <c r="R142" s="153">
        <f>IF(F142="大型",700,IF(F142="中型",300,IF(F142="小型",80,0)))</f>
        <v/>
      </c>
      <c r="S142" s="153">
        <f>IF(F142="大型",150,IF(F142="中型",50,IF(F142="小型",0,0)))</f>
        <v/>
      </c>
      <c r="T142" s="151">
        <f>SUM(U142:W142)</f>
        <v/>
      </c>
      <c r="U142" s="153" t="n">
        <v>4300</v>
      </c>
      <c r="V142" s="153" t="n">
        <v>300</v>
      </c>
      <c r="W142" s="153">
        <f>SUM(X142:AS142)</f>
        <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f>H142</f>
        <v/>
      </c>
      <c r="AZ142" s="153">
        <f>BB142/(1-BA142)</f>
        <v/>
      </c>
      <c r="BA142" s="85" t="n">
        <v>0.15</v>
      </c>
      <c r="BB142" s="153">
        <f>K142*0.96</f>
        <v/>
      </c>
      <c r="BC142" s="10" t="inlineStr">
        <is>
          <t>919649052479</t>
        </is>
      </c>
      <c r="BD142" s="10" t="inlineStr">
        <is>
          <t>https://item.taobao.com/item.htm?id=919649052479</t>
        </is>
      </c>
      <c r="BE142" s="10" t="n"/>
      <c r="BF142" s="153">
        <f>H142</f>
        <v/>
      </c>
      <c r="BG142" s="85">
        <f>BH142/BF142</f>
        <v/>
      </c>
      <c r="BH142" s="152">
        <f>I142</f>
        <v/>
      </c>
      <c r="BI142" s="85">
        <f>1-12%</f>
        <v/>
      </c>
      <c r="BJ142" s="85">
        <f>BK142/(BF142-BF142*(1-BI142))</f>
        <v/>
      </c>
      <c r="BK142" s="152">
        <f>BM142/(1-BL142)</f>
        <v/>
      </c>
      <c r="BL142" s="85" t="n">
        <v>0.01</v>
      </c>
      <c r="BM142" s="152">
        <f>J142</f>
        <v/>
      </c>
      <c r="BN142" s="152">
        <f>IF(BK142&gt;=1500,BK142-150,IF(BK142&gt;=800,BK142-80,IF(BK142&gt;=500,BK142-50,IF(BK142&gt;=200,BK142-20,BK142))))</f>
        <v/>
      </c>
      <c r="BO142" s="85">
        <f>1-12%</f>
        <v/>
      </c>
      <c r="BP142" s="85">
        <f>BQ142/(BF142-BF142*(1-BO142))</f>
        <v/>
      </c>
      <c r="BQ142" s="152">
        <f>BS142/(1-BR142)</f>
        <v/>
      </c>
      <c r="BR142" s="85" t="n">
        <v>0</v>
      </c>
      <c r="BS142" s="152">
        <f>K142</f>
        <v/>
      </c>
      <c r="BT142" s="152">
        <f>IF(BQ142&gt;=1500,BQ142-150,IF(BQ142&gt;=800,BQ142-80,IF(BQ142&gt;=500,BQ142-50,IF(BQ142&gt;=200,BQ142-20,BQ142))))</f>
        <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f>Q143/0.4</f>
        <v/>
      </c>
      <c r="H143" s="149">
        <f>G143*0.75</f>
        <v/>
      </c>
      <c r="I143" s="149">
        <f>Q143 / (0.84 - 0.02 - 0.006)</f>
        <v/>
      </c>
      <c r="J143" s="149">
        <f>Q143 / (0.85 - 0.02 - 0.006)</f>
        <v/>
      </c>
      <c r="K143" s="149">
        <f>Q143 / (0.9 - 0.02 - 0.006)</f>
        <v/>
      </c>
      <c r="L143" s="149">
        <f>K143-N143</f>
        <v/>
      </c>
      <c r="M143" s="79">
        <f>L143/K143</f>
        <v/>
      </c>
      <c r="N143" s="150">
        <f>O143+P143+Q143</f>
        <v/>
      </c>
      <c r="O143" s="150">
        <f>K143*0.006</f>
        <v/>
      </c>
      <c r="P143" s="150">
        <f>K143*0.02</f>
        <v/>
      </c>
      <c r="Q143" s="150">
        <f>SUM(R143:T143)</f>
        <v/>
      </c>
      <c r="R143" s="150">
        <f>IF(F143="大型",700,IF(F143="中型",300,IF(F143="小型",80,0)))</f>
        <v/>
      </c>
      <c r="S143" s="150">
        <f>IF(F143="大型",150,IF(F143="中型",50,IF(F143="小型",0,0)))</f>
        <v/>
      </c>
      <c r="T143" s="151">
        <f>SUM(U143:W143)</f>
        <v/>
      </c>
      <c r="U143" s="150" t="n">
        <v>3700</v>
      </c>
      <c r="V143" s="150" t="n">
        <v>286.666666666667</v>
      </c>
      <c r="W143" s="150">
        <f>SUM(X143:AS143)</f>
        <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f>H143</f>
        <v/>
      </c>
      <c r="AZ143" s="150">
        <f>BB143/(1-BA143)</f>
        <v/>
      </c>
      <c r="BA143" s="82" t="n">
        <v>0.15</v>
      </c>
      <c r="BB143" s="150">
        <f>K143*0.96</f>
        <v/>
      </c>
      <c r="BC143" s="7" t="inlineStr">
        <is>
          <t>919649052479</t>
        </is>
      </c>
      <c r="BD143" s="7" t="inlineStr">
        <is>
          <t>https://item.taobao.com/item.htm?id=919649052479</t>
        </is>
      </c>
      <c r="BE143" s="7" t="n"/>
      <c r="BF143" s="150">
        <f>H143</f>
        <v/>
      </c>
      <c r="BG143" s="82">
        <f>BH143/BF143</f>
        <v/>
      </c>
      <c r="BH143" s="149">
        <f>I143</f>
        <v/>
      </c>
      <c r="BI143" s="82">
        <f>1-12%</f>
        <v/>
      </c>
      <c r="BJ143" s="82">
        <f>BK143/(BF143-BF143*(1-BI143))</f>
        <v/>
      </c>
      <c r="BK143" s="149">
        <f>BM143/(1-BL143)</f>
        <v/>
      </c>
      <c r="BL143" s="82" t="n">
        <v>0.01</v>
      </c>
      <c r="BM143" s="149">
        <f>J143</f>
        <v/>
      </c>
      <c r="BN143" s="149">
        <f>IF(BK143&gt;=1500,BK143-150,IF(BK143&gt;=800,BK143-80,IF(BK143&gt;=500,BK143-50,IF(BK143&gt;=200,BK143-20,BK143))))</f>
        <v/>
      </c>
      <c r="BO143" s="82">
        <f>1-12%</f>
        <v/>
      </c>
      <c r="BP143" s="82">
        <f>BQ143/(BF143-BF143*(1-BO143))</f>
        <v/>
      </c>
      <c r="BQ143" s="149">
        <f>BS143/(1-BR143)</f>
        <v/>
      </c>
      <c r="BR143" s="82" t="n">
        <v>0</v>
      </c>
      <c r="BS143" s="149">
        <f>K143</f>
        <v/>
      </c>
      <c r="BT143" s="149">
        <f>IF(BQ143&gt;=1500,BQ143-150,IF(BQ143&gt;=800,BQ143-80,IF(BQ143&gt;=500,BQ143-50,IF(BQ143&gt;=200,BQ143-20,BQ143))))</f>
        <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f>Q144/0.4</f>
        <v/>
      </c>
      <c r="H144" s="152">
        <f>G144*0.75</f>
        <v/>
      </c>
      <c r="I144" s="152">
        <f>Q144 / (0.84 - 0.02 - 0.006)</f>
        <v/>
      </c>
      <c r="J144" s="152">
        <f>Q144 / (0.85 - 0.02 - 0.006)</f>
        <v/>
      </c>
      <c r="K144" s="152">
        <f>Q144 / (0.9 - 0.02 - 0.006)</f>
        <v/>
      </c>
      <c r="L144" s="152">
        <f>K144-N144</f>
        <v/>
      </c>
      <c r="M144" s="79">
        <f>L144/K144</f>
        <v/>
      </c>
      <c r="N144" s="153">
        <f>O144+P144+Q144</f>
        <v/>
      </c>
      <c r="O144" s="153">
        <f>K144*0.006</f>
        <v/>
      </c>
      <c r="P144" s="153">
        <f>K144*0.02</f>
        <v/>
      </c>
      <c r="Q144" s="153">
        <f>SUM(R144:T144)</f>
        <v/>
      </c>
      <c r="R144" s="153">
        <f>IF(F144="大型",700,IF(F144="中型",300,IF(F144="小型",80,0)))</f>
        <v/>
      </c>
      <c r="S144" s="153">
        <f>IF(F144="大型",150,IF(F144="中型",50,IF(F144="小型",0,0)))</f>
        <v/>
      </c>
      <c r="T144" s="151">
        <f>SUM(U144:W144)</f>
        <v/>
      </c>
      <c r="U144" s="153" t="n">
        <v>3250</v>
      </c>
      <c r="V144" s="153" t="n">
        <v>240</v>
      </c>
      <c r="W144" s="153">
        <f>SUM(X144:AS144)</f>
        <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f>H144</f>
        <v/>
      </c>
      <c r="AZ144" s="153">
        <f>BB144/(1-BA144)</f>
        <v/>
      </c>
      <c r="BA144" s="85" t="n">
        <v>0.15</v>
      </c>
      <c r="BB144" s="153">
        <f>K144*0.96</f>
        <v/>
      </c>
      <c r="BC144" s="10" t="inlineStr">
        <is>
          <t>919649052479</t>
        </is>
      </c>
      <c r="BD144" s="10" t="inlineStr">
        <is>
          <t>https://item.taobao.com/item.htm?id=919649052479</t>
        </is>
      </c>
      <c r="BE144" s="10" t="n"/>
      <c r="BF144" s="153">
        <f>H144</f>
        <v/>
      </c>
      <c r="BG144" s="85">
        <f>BH144/BF144</f>
        <v/>
      </c>
      <c r="BH144" s="152">
        <f>I144</f>
        <v/>
      </c>
      <c r="BI144" s="85">
        <f>1-12%</f>
        <v/>
      </c>
      <c r="BJ144" s="85">
        <f>BK144/(BF144-BF144*(1-BI144))</f>
        <v/>
      </c>
      <c r="BK144" s="152">
        <f>BM144/(1-BL144)</f>
        <v/>
      </c>
      <c r="BL144" s="85" t="n">
        <v>0.01</v>
      </c>
      <c r="BM144" s="152">
        <f>J144</f>
        <v/>
      </c>
      <c r="BN144" s="152">
        <f>IF(BK144&gt;=1500,BK144-150,IF(BK144&gt;=800,BK144-80,IF(BK144&gt;=500,BK144-50,IF(BK144&gt;=200,BK144-20,BK144))))</f>
        <v/>
      </c>
      <c r="BO144" s="85">
        <f>1-12%</f>
        <v/>
      </c>
      <c r="BP144" s="85">
        <f>BQ144/(BF144-BF144*(1-BO144))</f>
        <v/>
      </c>
      <c r="BQ144" s="152">
        <f>BS144/(1-BR144)</f>
        <v/>
      </c>
      <c r="BR144" s="85" t="n">
        <v>0</v>
      </c>
      <c r="BS144" s="152">
        <f>K144</f>
        <v/>
      </c>
      <c r="BT144" s="152">
        <f>IF(BQ144&gt;=1500,BQ144-150,IF(BQ144&gt;=800,BQ144-80,IF(BQ144&gt;=500,BQ144-50,IF(BQ144&gt;=200,BQ144-20,BQ144))))</f>
        <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f>Q145/0.4</f>
        <v/>
      </c>
      <c r="H145" s="149">
        <f>G145*0.75</f>
        <v/>
      </c>
      <c r="I145" s="149">
        <f>Q145 / (0.76 - 0.02 - 0.006)</f>
        <v/>
      </c>
      <c r="J145" s="149">
        <f>Q145 / (0.77 - 0.02 - 0.006)</f>
        <v/>
      </c>
      <c r="K145" s="149">
        <f>Q145 / (0.8 - 0.02 - 0.006)</f>
        <v/>
      </c>
      <c r="L145" s="149">
        <f>K145-N145</f>
        <v/>
      </c>
      <c r="M145" s="79">
        <f>L145/K145</f>
        <v/>
      </c>
      <c r="N145" s="150">
        <f>O145+P145+Q145</f>
        <v/>
      </c>
      <c r="O145" s="150">
        <f>K145*0.006</f>
        <v/>
      </c>
      <c r="P145" s="150">
        <f>K145*0.02</f>
        <v/>
      </c>
      <c r="Q145" s="150">
        <f>SUM(R145:T145)</f>
        <v/>
      </c>
      <c r="R145" s="150" t="n">
        <v>1000</v>
      </c>
      <c r="S145" s="150" t="n">
        <v>280</v>
      </c>
      <c r="T145" s="151">
        <f>SUM(U145:W145)</f>
        <v/>
      </c>
      <c r="U145" s="150" t="n">
        <v>8500</v>
      </c>
      <c r="V145" s="150" t="n">
        <v>470</v>
      </c>
      <c r="W145" s="150">
        <f>SUM(X145:AS145)</f>
        <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f>H145</f>
        <v/>
      </c>
      <c r="AZ145" s="150">
        <f>BB145/(1-BA145)</f>
        <v/>
      </c>
      <c r="BA145" s="82" t="n">
        <v>0.15</v>
      </c>
      <c r="BB145" s="150">
        <f>K145*0.96</f>
        <v/>
      </c>
      <c r="BC145" s="7" t="inlineStr">
        <is>
          <t>919649052479</t>
        </is>
      </c>
      <c r="BD145" s="7" t="inlineStr">
        <is>
          <t>https://item.taobao.com/item.htm?id=919649052479</t>
        </is>
      </c>
      <c r="BE145" s="7" t="n"/>
      <c r="BF145" s="150">
        <f>H145</f>
        <v/>
      </c>
      <c r="BG145" s="82">
        <f>BH145/BF145</f>
        <v/>
      </c>
      <c r="BH145" s="149">
        <f>I145</f>
        <v/>
      </c>
      <c r="BI145" s="82">
        <f>1-12%</f>
        <v/>
      </c>
      <c r="BJ145" s="82">
        <f>BK145/(BF145-BF145*(1-BI145))</f>
        <v/>
      </c>
      <c r="BK145" s="149">
        <f>BM145/(1-BL145)</f>
        <v/>
      </c>
      <c r="BL145" s="82" t="n">
        <v>0.01</v>
      </c>
      <c r="BM145" s="149">
        <f>J145</f>
        <v/>
      </c>
      <c r="BN145" s="149">
        <f>IF(BK145&gt;=1500,BK145-150,IF(BK145&gt;=800,BK145-80,IF(BK145&gt;=500,BK145-50,IF(BK145&gt;=200,BK145-20,BK145))))</f>
        <v/>
      </c>
      <c r="BO145" s="82">
        <f>1-12%</f>
        <v/>
      </c>
      <c r="BP145" s="82">
        <f>BQ145/(BF145-BF145*(1-BO145))</f>
        <v/>
      </c>
      <c r="BQ145" s="149">
        <f>BS145/(1-BR145)</f>
        <v/>
      </c>
      <c r="BR145" s="82" t="n">
        <v>0</v>
      </c>
      <c r="BS145" s="149">
        <f>K145</f>
        <v/>
      </c>
      <c r="BT145" s="149">
        <f>IF(BQ145&gt;=1500,BQ145-150,IF(BQ145&gt;=800,BQ145-80,IF(BQ145&gt;=500,BQ145-50,IF(BQ145&gt;=200,BQ145-20,BQ145))))</f>
        <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f>Q146/0.4</f>
        <v/>
      </c>
      <c r="H146" s="152">
        <f>G146*0.75</f>
        <v/>
      </c>
      <c r="I146" s="152">
        <f>Q146 / (0.76 - 0.02 - 0.006)</f>
        <v/>
      </c>
      <c r="J146" s="152">
        <f>Q146 / (0.77 - 0.02 - 0.006)</f>
        <v/>
      </c>
      <c r="K146" s="152">
        <f>Q146 / (0.8 - 0.02 - 0.006)</f>
        <v/>
      </c>
      <c r="L146" s="152">
        <f>K146-N146</f>
        <v/>
      </c>
      <c r="M146" s="79">
        <f>L146/K146</f>
        <v/>
      </c>
      <c r="N146" s="153">
        <f>O146+P146+Q146</f>
        <v/>
      </c>
      <c r="O146" s="153">
        <f>K146*0.006</f>
        <v/>
      </c>
      <c r="P146" s="153">
        <f>K146*0.02</f>
        <v/>
      </c>
      <c r="Q146" s="153">
        <f>SUM(R146:T146)</f>
        <v/>
      </c>
      <c r="R146" s="153" t="n">
        <v>950</v>
      </c>
      <c r="S146" s="153" t="n">
        <v>250</v>
      </c>
      <c r="T146" s="151">
        <f>SUM(U146:W146)</f>
        <v/>
      </c>
      <c r="U146" s="153" t="n">
        <v>8200</v>
      </c>
      <c r="V146" s="153" t="n">
        <v>450</v>
      </c>
      <c r="W146" s="153">
        <f>SUM(X146:AS146)</f>
        <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f>H146</f>
        <v/>
      </c>
      <c r="AZ146" s="153">
        <f>BB146/(1-BA146)</f>
        <v/>
      </c>
      <c r="BA146" s="85" t="n">
        <v>0.15</v>
      </c>
      <c r="BB146" s="153">
        <f>K146*0.96</f>
        <v/>
      </c>
      <c r="BC146" s="10" t="inlineStr">
        <is>
          <t>919649052479</t>
        </is>
      </c>
      <c r="BD146" s="10" t="inlineStr">
        <is>
          <t>https://item.taobao.com/item.htm?id=919649052479</t>
        </is>
      </c>
      <c r="BE146" s="10" t="n"/>
      <c r="BF146" s="153">
        <f>H146</f>
        <v/>
      </c>
      <c r="BG146" s="85">
        <f>BH146/BF146</f>
        <v/>
      </c>
      <c r="BH146" s="152">
        <f>I146</f>
        <v/>
      </c>
      <c r="BI146" s="85">
        <f>1-12%</f>
        <v/>
      </c>
      <c r="BJ146" s="85">
        <f>BK146/(BF146-BF146*(1-BI146))</f>
        <v/>
      </c>
      <c r="BK146" s="152">
        <f>BM146/(1-BL146)</f>
        <v/>
      </c>
      <c r="BL146" s="85" t="n">
        <v>0.01</v>
      </c>
      <c r="BM146" s="152">
        <f>J146</f>
        <v/>
      </c>
      <c r="BN146" s="152">
        <f>IF(BK146&gt;=1500,BK146-150,IF(BK146&gt;=800,BK146-80,IF(BK146&gt;=500,BK146-50,IF(BK146&gt;=200,BK146-20,BK146))))</f>
        <v/>
      </c>
      <c r="BO146" s="85">
        <f>1-12%</f>
        <v/>
      </c>
      <c r="BP146" s="85">
        <f>BQ146/(BF146-BF146*(1-BO146))</f>
        <v/>
      </c>
      <c r="BQ146" s="152">
        <f>BS146/(1-BR146)</f>
        <v/>
      </c>
      <c r="BR146" s="85" t="n">
        <v>0</v>
      </c>
      <c r="BS146" s="152">
        <f>K146</f>
        <v/>
      </c>
      <c r="BT146" s="152">
        <f>IF(BQ146&gt;=1500,BQ146-150,IF(BQ146&gt;=800,BQ146-80,IF(BQ146&gt;=500,BQ146-50,IF(BQ146&gt;=200,BQ146-20,BQ146))))</f>
        <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f>Q147/0.4</f>
        <v/>
      </c>
      <c r="H147" s="149">
        <f>G147*0.75</f>
        <v/>
      </c>
      <c r="I147" s="149">
        <f>Q147 / (0.76 - 0.02 - 0.006)</f>
        <v/>
      </c>
      <c r="J147" s="149">
        <f>Q147 / (0.77 - 0.02 - 0.006)</f>
        <v/>
      </c>
      <c r="K147" s="149">
        <f>Q147 / (0.8 - 0.02 - 0.006)</f>
        <v/>
      </c>
      <c r="L147" s="149">
        <f>K147-N147</f>
        <v/>
      </c>
      <c r="M147" s="79">
        <f>L147/K147</f>
        <v/>
      </c>
      <c r="N147" s="150">
        <f>O147+P147+Q147</f>
        <v/>
      </c>
      <c r="O147" s="150">
        <f>K147*0.006</f>
        <v/>
      </c>
      <c r="P147" s="150">
        <f>K147*0.02</f>
        <v/>
      </c>
      <c r="Q147" s="150">
        <f>SUM(R147:T147)</f>
        <v/>
      </c>
      <c r="R147" s="150" t="n">
        <v>800</v>
      </c>
      <c r="S147" s="150" t="n">
        <v>180</v>
      </c>
      <c r="T147" s="151">
        <f>SUM(U147:W147)</f>
        <v/>
      </c>
      <c r="U147" s="150" t="n">
        <v>8000</v>
      </c>
      <c r="V147" s="150" t="n">
        <v>430</v>
      </c>
      <c r="W147" s="150">
        <f>SUM(X147:AS147)</f>
        <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f>H147</f>
        <v/>
      </c>
      <c r="AZ147" s="150">
        <f>BB147/(1-BA147)</f>
        <v/>
      </c>
      <c r="BA147" s="82" t="n">
        <v>0.15</v>
      </c>
      <c r="BB147" s="150">
        <f>K147*0.96</f>
        <v/>
      </c>
      <c r="BC147" s="7" t="inlineStr">
        <is>
          <t>919649052479</t>
        </is>
      </c>
      <c r="BD147" s="7" t="inlineStr">
        <is>
          <t>https://item.taobao.com/item.htm?id=919649052479</t>
        </is>
      </c>
      <c r="BE147" s="7" t="n"/>
      <c r="BF147" s="150">
        <f>H147</f>
        <v/>
      </c>
      <c r="BG147" s="82">
        <f>BH147/BF147</f>
        <v/>
      </c>
      <c r="BH147" s="149">
        <f>I147</f>
        <v/>
      </c>
      <c r="BI147" s="82">
        <f>1-12%</f>
        <v/>
      </c>
      <c r="BJ147" s="82">
        <f>BK147/(BF147-BF147*(1-BI147))</f>
        <v/>
      </c>
      <c r="BK147" s="149">
        <f>BM147/(1-BL147)</f>
        <v/>
      </c>
      <c r="BL147" s="82" t="n">
        <v>0.01</v>
      </c>
      <c r="BM147" s="149">
        <f>J147</f>
        <v/>
      </c>
      <c r="BN147" s="149">
        <f>IF(BK147&gt;=1500,BK147-150,IF(BK147&gt;=800,BK147-80,IF(BK147&gt;=500,BK147-50,IF(BK147&gt;=200,BK147-20,BK147))))</f>
        <v/>
      </c>
      <c r="BO147" s="82">
        <f>1-12%</f>
        <v/>
      </c>
      <c r="BP147" s="82">
        <f>BQ147/(BF147-BF147*(1-BO147))</f>
        <v/>
      </c>
      <c r="BQ147" s="149">
        <f>BS147/(1-BR147)</f>
        <v/>
      </c>
      <c r="BR147" s="82" t="n">
        <v>0</v>
      </c>
      <c r="BS147" s="149">
        <f>K147</f>
        <v/>
      </c>
      <c r="BT147" s="149">
        <f>IF(BQ147&gt;=1500,BQ147-150,IF(BQ147&gt;=800,BQ147-80,IF(BQ147&gt;=500,BQ147-50,IF(BQ147&gt;=200,BQ147-20,BQ147))))</f>
        <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f>Q148/0.4</f>
        <v/>
      </c>
      <c r="H148" s="152">
        <f>G148*0.75</f>
        <v/>
      </c>
      <c r="I148" s="152">
        <f>Q148 / (0.76 - 0.02 - 0.006)</f>
        <v/>
      </c>
      <c r="J148" s="152">
        <f>Q148 / (0.77 - 0.02 - 0.006)</f>
        <v/>
      </c>
      <c r="K148" s="152">
        <f>Q148 / (0.83 - 0.02 - 0.006)</f>
        <v/>
      </c>
      <c r="L148" s="152">
        <f>K148-N148</f>
        <v/>
      </c>
      <c r="M148" s="79">
        <f>L148/K148</f>
        <v/>
      </c>
      <c r="N148" s="153">
        <f>O148+P148+Q148</f>
        <v/>
      </c>
      <c r="O148" s="153">
        <f>K148*0.006</f>
        <v/>
      </c>
      <c r="P148" s="153">
        <f>K148*0.02</f>
        <v/>
      </c>
      <c r="Q148" s="153">
        <f>SUM(R148:T148)</f>
        <v/>
      </c>
      <c r="R148" s="153" t="n">
        <v>700</v>
      </c>
      <c r="S148" s="153" t="n">
        <v>150</v>
      </c>
      <c r="T148" s="151">
        <f>SUM(U148:W148)</f>
        <v/>
      </c>
      <c r="U148" s="153" t="n">
        <v>7800</v>
      </c>
      <c r="V148" s="153" t="n">
        <v>360</v>
      </c>
      <c r="W148" s="153">
        <f>SUM(X148:AS148)</f>
        <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f>H148</f>
        <v/>
      </c>
      <c r="AZ148" s="153">
        <f>BB148/(1-BA148)</f>
        <v/>
      </c>
      <c r="BA148" s="85" t="n">
        <v>0.15</v>
      </c>
      <c r="BB148" s="153">
        <f>K148*0.96</f>
        <v/>
      </c>
      <c r="BC148" s="10" t="inlineStr">
        <is>
          <t>919649052479</t>
        </is>
      </c>
      <c r="BD148" s="10" t="inlineStr">
        <is>
          <t>https://item.taobao.com/item.htm?id=919649052479</t>
        </is>
      </c>
      <c r="BE148" s="10" t="n"/>
      <c r="BF148" s="153">
        <f>H148</f>
        <v/>
      </c>
      <c r="BG148" s="85">
        <f>BH148/BF148</f>
        <v/>
      </c>
      <c r="BH148" s="152">
        <f>I148</f>
        <v/>
      </c>
      <c r="BI148" s="85">
        <f>1-12%</f>
        <v/>
      </c>
      <c r="BJ148" s="85">
        <f>BK148/(BF148-BF148*(1-BI148))</f>
        <v/>
      </c>
      <c r="BK148" s="152">
        <f>BM148/(1-BL148)</f>
        <v/>
      </c>
      <c r="BL148" s="85" t="n">
        <v>0.01</v>
      </c>
      <c r="BM148" s="152">
        <f>J148</f>
        <v/>
      </c>
      <c r="BN148" s="152">
        <f>IF(BK148&gt;=1500,BK148-150,IF(BK148&gt;=800,BK148-80,IF(BK148&gt;=500,BK148-50,IF(BK148&gt;=200,BK148-20,BK148))))</f>
        <v/>
      </c>
      <c r="BO148" s="85">
        <f>1-12%</f>
        <v/>
      </c>
      <c r="BP148" s="85">
        <f>BQ148/(BF148-BF148*(1-BO148))</f>
        <v/>
      </c>
      <c r="BQ148" s="152">
        <f>BS148/(1-BR148)</f>
        <v/>
      </c>
      <c r="BR148" s="85" t="n">
        <v>0</v>
      </c>
      <c r="BS148" s="152">
        <f>K148</f>
        <v/>
      </c>
      <c r="BT148" s="152">
        <f>IF(BQ148&gt;=1500,BQ148-150,IF(BQ148&gt;=800,BQ148-80,IF(BQ148&gt;=500,BQ148-50,IF(BQ148&gt;=200,BQ148-20,BQ148))))</f>
        <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f>Q149/0.4</f>
        <v/>
      </c>
      <c r="H149" s="149">
        <f>G149*0.75</f>
        <v/>
      </c>
      <c r="I149" s="149">
        <f>Q149 / (0.8 - 0.02 - 0.006)</f>
        <v/>
      </c>
      <c r="J149" s="149">
        <f>Q149 / (0.82 - 0.02 - 0.006)</f>
        <v/>
      </c>
      <c r="K149" s="149">
        <f>Q149 / (0.86 - 0.02 - 0.006)</f>
        <v/>
      </c>
      <c r="L149" s="149">
        <f>K149-N149</f>
        <v/>
      </c>
      <c r="M149" s="79">
        <f>L149/K149</f>
        <v/>
      </c>
      <c r="N149" s="150">
        <f>O149+P149+Q149</f>
        <v/>
      </c>
      <c r="O149" s="150">
        <f>K149*0.006</f>
        <v/>
      </c>
      <c r="P149" s="150">
        <f>K149*0.02</f>
        <v/>
      </c>
      <c r="Q149" s="150">
        <f>SUM(R149:T149)</f>
        <v/>
      </c>
      <c r="R149" s="150">
        <f>IF(F149="大型",700,IF(F149="中型",300,IF(F149="小型",80,0)))</f>
        <v/>
      </c>
      <c r="S149" s="150">
        <f>IF(F149="大型",150,IF(F149="中型",100,IF(F149="小型",0,0)))</f>
        <v/>
      </c>
      <c r="T149" s="151">
        <f>SUM(U149:W149)</f>
        <v/>
      </c>
      <c r="U149" s="150" t="n">
        <v>1150</v>
      </c>
      <c r="V149" s="150" t="n">
        <v>90</v>
      </c>
      <c r="W149" s="150">
        <f>SUM(X149:AS149)</f>
        <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f>H149</f>
        <v/>
      </c>
      <c r="AZ149" s="150">
        <f>BB149/(1-BA149)</f>
        <v/>
      </c>
      <c r="BA149" s="82" t="n">
        <v>0.15</v>
      </c>
      <c r="BB149" s="150">
        <f>K149*0.96</f>
        <v/>
      </c>
      <c r="BC149" s="7" t="inlineStr">
        <is>
          <t>918340407291</t>
        </is>
      </c>
      <c r="BD149" s="7" t="inlineStr">
        <is>
          <t>https://item.taobao.com/item.htm?id=918340407291</t>
        </is>
      </c>
      <c r="BE149" s="7" t="n"/>
      <c r="BF149" s="150">
        <f>H149</f>
        <v/>
      </c>
      <c r="BG149" s="82">
        <f>BH149/BF149</f>
        <v/>
      </c>
      <c r="BH149" s="149">
        <f>I149</f>
        <v/>
      </c>
      <c r="BI149" s="82">
        <f>1-12%</f>
        <v/>
      </c>
      <c r="BJ149" s="82">
        <f>BK149/(BF149-BF149*(1-BI149))</f>
        <v/>
      </c>
      <c r="BK149" s="149">
        <f>BM149/(1-BL149)</f>
        <v/>
      </c>
      <c r="BL149" s="82" t="n">
        <v>0.01</v>
      </c>
      <c r="BM149" s="149">
        <f>J149</f>
        <v/>
      </c>
      <c r="BN149" s="149">
        <f>IF(BK149&gt;=1500,BK149-150,IF(BK149&gt;=800,BK149-80,IF(BK149&gt;=500,BK149-50,IF(BK149&gt;=200,BK149-20,BK149))))</f>
        <v/>
      </c>
      <c r="BO149" s="82">
        <f>1-12%</f>
        <v/>
      </c>
      <c r="BP149" s="82">
        <f>BQ149/(BF149-BF149*(1-BO149))</f>
        <v/>
      </c>
      <c r="BQ149" s="149">
        <f>BS149/(1-BR149)</f>
        <v/>
      </c>
      <c r="BR149" s="82" t="n">
        <v>0</v>
      </c>
      <c r="BS149" s="149">
        <f>K149</f>
        <v/>
      </c>
      <c r="BT149" s="149">
        <f>IF(BQ149&gt;=1500,BQ149-150,IF(BQ149&gt;=800,BQ149-80,IF(BQ149&gt;=500,BQ149-50,IF(BQ149&gt;=200,BQ149-20,BQ149))))</f>
        <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f>Q150/0.4</f>
        <v/>
      </c>
      <c r="H150" s="152">
        <f>G150*0.75</f>
        <v/>
      </c>
      <c r="I150" s="152">
        <f>Q150 / (0.8 - 0.02 - 0.006)</f>
        <v/>
      </c>
      <c r="J150" s="152">
        <f>Q150 / (0.82 - 0.02 - 0.006)</f>
        <v/>
      </c>
      <c r="K150" s="152">
        <f>Q150 / (0.86 - 0.02 - 0.006)</f>
        <v/>
      </c>
      <c r="L150" s="152">
        <f>K150-N150</f>
        <v/>
      </c>
      <c r="M150" s="79">
        <f>L150/K150</f>
        <v/>
      </c>
      <c r="N150" s="153">
        <f>O150+P150+Q150</f>
        <v/>
      </c>
      <c r="O150" s="153">
        <f>K150*0.006</f>
        <v/>
      </c>
      <c r="P150" s="153">
        <f>K150*0.02</f>
        <v/>
      </c>
      <c r="Q150" s="153">
        <f>SUM(R150:T150)</f>
        <v/>
      </c>
      <c r="R150" s="153">
        <f>IF(F150="大型",700,IF(F150="中型",300,IF(F150="小型",80,0)))</f>
        <v/>
      </c>
      <c r="S150" s="153">
        <f>IF(F150="大型",150,IF(F150="中型",100,IF(F150="小型",0,0)))</f>
        <v/>
      </c>
      <c r="T150" s="151">
        <f>SUM(U150:W150)</f>
        <v/>
      </c>
      <c r="U150" s="153" t="n">
        <v>1200</v>
      </c>
      <c r="V150" s="153" t="n">
        <v>100</v>
      </c>
      <c r="W150" s="153">
        <f>SUM(X150:AS150)</f>
        <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f>H150</f>
        <v/>
      </c>
      <c r="AZ150" s="153">
        <f>BB150/(1-BA150)</f>
        <v/>
      </c>
      <c r="BA150" s="85" t="n">
        <v>0.15</v>
      </c>
      <c r="BB150" s="153">
        <f>K150*0.96</f>
        <v/>
      </c>
      <c r="BC150" s="10" t="inlineStr">
        <is>
          <t>918340407291</t>
        </is>
      </c>
      <c r="BD150" s="10" t="inlineStr">
        <is>
          <t>https://item.taobao.com/item.htm?id=918340407291</t>
        </is>
      </c>
      <c r="BE150" s="10" t="n"/>
      <c r="BF150" s="153">
        <f>H150</f>
        <v/>
      </c>
      <c r="BG150" s="85">
        <f>BH150/BF150</f>
        <v/>
      </c>
      <c r="BH150" s="152">
        <f>I150</f>
        <v/>
      </c>
      <c r="BI150" s="85">
        <f>1-12%</f>
        <v/>
      </c>
      <c r="BJ150" s="85">
        <f>BK150/(BF150-BF150*(1-BI150))</f>
        <v/>
      </c>
      <c r="BK150" s="152">
        <f>BM150/(1-BL150)</f>
        <v/>
      </c>
      <c r="BL150" s="85" t="n">
        <v>0.01</v>
      </c>
      <c r="BM150" s="152">
        <f>J150</f>
        <v/>
      </c>
      <c r="BN150" s="152">
        <f>IF(BK150&gt;=1500,BK150-150,IF(BK150&gt;=800,BK150-80,IF(BK150&gt;=500,BK150-50,IF(BK150&gt;=200,BK150-20,BK150))))</f>
        <v/>
      </c>
      <c r="BO150" s="85">
        <f>1-12%</f>
        <v/>
      </c>
      <c r="BP150" s="85">
        <f>BQ150/(BF150-BF150*(1-BO150))</f>
        <v/>
      </c>
      <c r="BQ150" s="152">
        <f>BS150/(1-BR150)</f>
        <v/>
      </c>
      <c r="BR150" s="85" t="n">
        <v>0</v>
      </c>
      <c r="BS150" s="152">
        <f>K150</f>
        <v/>
      </c>
      <c r="BT150" s="152">
        <f>IF(BQ150&gt;=1500,BQ150-150,IF(BQ150&gt;=800,BQ150-80,IF(BQ150&gt;=500,BQ150-50,IF(BQ150&gt;=200,BQ150-20,BQ150))))</f>
        <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f>Q151/0.4</f>
        <v/>
      </c>
      <c r="H151" s="149">
        <f>G151*0.75</f>
        <v/>
      </c>
      <c r="I151" s="149">
        <f>Q151 / (0.8 - 0.02 - 0.006)</f>
        <v/>
      </c>
      <c r="J151" s="149">
        <f>Q151 / (0.82 - 0.02 - 0.006)</f>
        <v/>
      </c>
      <c r="K151" s="149">
        <f>Q151 / (0.86 - 0.02 - 0.006)</f>
        <v/>
      </c>
      <c r="L151" s="149">
        <f>K151-N151</f>
        <v/>
      </c>
      <c r="M151" s="79">
        <f>L151/K151</f>
        <v/>
      </c>
      <c r="N151" s="150">
        <f>O151+P151+Q151</f>
        <v/>
      </c>
      <c r="O151" s="150">
        <f>K151*0.006</f>
        <v/>
      </c>
      <c r="P151" s="150">
        <f>K151*0.02</f>
        <v/>
      </c>
      <c r="Q151" s="150">
        <f>SUM(R151:T151)</f>
        <v/>
      </c>
      <c r="R151" s="150">
        <f>IF(F151="大型",700,IF(F151="中型",300,IF(F151="小型",80,0)))</f>
        <v/>
      </c>
      <c r="S151" s="150">
        <f>IF(F151="大型",150,IF(F151="中型",100,IF(F151="小型",0,0)))</f>
        <v/>
      </c>
      <c r="T151" s="151">
        <f>SUM(U151:W151)</f>
        <v/>
      </c>
      <c r="U151" s="150" t="n">
        <v>1250</v>
      </c>
      <c r="V151" s="150" t="n">
        <v>100</v>
      </c>
      <c r="W151" s="150">
        <f>SUM(X151:AS151)</f>
        <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f>H151</f>
        <v/>
      </c>
      <c r="AZ151" s="150">
        <f>BB151/(1-BA151)</f>
        <v/>
      </c>
      <c r="BA151" s="82" t="n">
        <v>0.15</v>
      </c>
      <c r="BB151" s="150">
        <f>K151*0.96</f>
        <v/>
      </c>
      <c r="BC151" s="7" t="inlineStr">
        <is>
          <t>918340407291</t>
        </is>
      </c>
      <c r="BD151" s="7" t="inlineStr">
        <is>
          <t>https://item.taobao.com/item.htm?id=918340407291</t>
        </is>
      </c>
      <c r="BE151" s="7" t="n"/>
      <c r="BF151" s="150">
        <f>H151</f>
        <v/>
      </c>
      <c r="BG151" s="82">
        <f>BH151/BF151</f>
        <v/>
      </c>
      <c r="BH151" s="149">
        <f>I151</f>
        <v/>
      </c>
      <c r="BI151" s="82">
        <f>1-12%</f>
        <v/>
      </c>
      <c r="BJ151" s="82">
        <f>BK151/(BF151-BF151*(1-BI151))</f>
        <v/>
      </c>
      <c r="BK151" s="149">
        <f>BM151/(1-BL151)</f>
        <v/>
      </c>
      <c r="BL151" s="82" t="n">
        <v>0.01</v>
      </c>
      <c r="BM151" s="149">
        <f>J151</f>
        <v/>
      </c>
      <c r="BN151" s="149">
        <f>IF(BK151&gt;=1500,BK151-150,IF(BK151&gt;=800,BK151-80,IF(BK151&gt;=500,BK151-50,IF(BK151&gt;=200,BK151-20,BK151))))</f>
        <v/>
      </c>
      <c r="BO151" s="82">
        <f>1-12%</f>
        <v/>
      </c>
      <c r="BP151" s="82">
        <f>BQ151/(BF151-BF151*(1-BO151))</f>
        <v/>
      </c>
      <c r="BQ151" s="149">
        <f>BS151/(1-BR151)</f>
        <v/>
      </c>
      <c r="BR151" s="82" t="n">
        <v>0</v>
      </c>
      <c r="BS151" s="149">
        <f>K151</f>
        <v/>
      </c>
      <c r="BT151" s="149">
        <f>IF(BQ151&gt;=1500,BQ151-150,IF(BQ151&gt;=800,BQ151-80,IF(BQ151&gt;=500,BQ151-50,IF(BQ151&gt;=200,BQ151-20,BQ151))))</f>
        <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f>Q152/0.4</f>
        <v/>
      </c>
      <c r="H152" s="152">
        <f>G152*0.75</f>
        <v/>
      </c>
      <c r="I152" s="152">
        <f>Q152 / (0.8 - 0.02 - 0.006)</f>
        <v/>
      </c>
      <c r="J152" s="152">
        <f>Q152 / (0.82 - 0.02 - 0.006)</f>
        <v/>
      </c>
      <c r="K152" s="152">
        <f>Q152 / (0.86 - 0.02 - 0.006)</f>
        <v/>
      </c>
      <c r="L152" s="152">
        <f>K152-N152</f>
        <v/>
      </c>
      <c r="M152" s="79">
        <f>L152/K152</f>
        <v/>
      </c>
      <c r="N152" s="153">
        <f>O152+P152+Q152</f>
        <v/>
      </c>
      <c r="O152" s="153">
        <f>K152*0.006</f>
        <v/>
      </c>
      <c r="P152" s="153">
        <f>K152*0.02</f>
        <v/>
      </c>
      <c r="Q152" s="153">
        <f>SUM(R152:T152)</f>
        <v/>
      </c>
      <c r="R152" s="153">
        <f>IF(F152="大型",700,IF(F152="中型",300,IF(F152="小型",80,0)))</f>
        <v/>
      </c>
      <c r="S152" s="153">
        <f>IF(F152="大型",150,IF(F152="中型",100,IF(F152="小型",0,0)))</f>
        <v/>
      </c>
      <c r="T152" s="151">
        <f>SUM(U152:W152)</f>
        <v/>
      </c>
      <c r="U152" s="153" t="n">
        <v>1350</v>
      </c>
      <c r="V152" s="153" t="n">
        <v>120</v>
      </c>
      <c r="W152" s="153">
        <f>SUM(X152:AS152)</f>
        <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f>H152</f>
        <v/>
      </c>
      <c r="AZ152" s="153">
        <f>BB152/(1-BA152)</f>
        <v/>
      </c>
      <c r="BA152" s="85" t="n">
        <v>0.15</v>
      </c>
      <c r="BB152" s="153">
        <f>K152*0.96</f>
        <v/>
      </c>
      <c r="BC152" s="10" t="inlineStr">
        <is>
          <t>918340407291</t>
        </is>
      </c>
      <c r="BD152" s="10" t="inlineStr">
        <is>
          <t>https://item.taobao.com/item.htm?id=918340407291</t>
        </is>
      </c>
      <c r="BE152" s="10" t="n"/>
      <c r="BF152" s="153">
        <f>H152</f>
        <v/>
      </c>
      <c r="BG152" s="85">
        <f>BH152/BF152</f>
        <v/>
      </c>
      <c r="BH152" s="152">
        <f>I152</f>
        <v/>
      </c>
      <c r="BI152" s="85">
        <f>1-12%</f>
        <v/>
      </c>
      <c r="BJ152" s="85">
        <f>BK152/(BF152-BF152*(1-BI152))</f>
        <v/>
      </c>
      <c r="BK152" s="152">
        <f>BM152/(1-BL152)</f>
        <v/>
      </c>
      <c r="BL152" s="85" t="n">
        <v>0.01</v>
      </c>
      <c r="BM152" s="152">
        <f>J152</f>
        <v/>
      </c>
      <c r="BN152" s="152">
        <f>IF(BK152&gt;=1500,BK152-150,IF(BK152&gt;=800,BK152-80,IF(BK152&gt;=500,BK152-50,IF(BK152&gt;=200,BK152-20,BK152))))</f>
        <v/>
      </c>
      <c r="BO152" s="85">
        <f>1-12%</f>
        <v/>
      </c>
      <c r="BP152" s="85">
        <f>BQ152/(BF152-BF152*(1-BO152))</f>
        <v/>
      </c>
      <c r="BQ152" s="152">
        <f>BS152/(1-BR152)</f>
        <v/>
      </c>
      <c r="BR152" s="85" t="n">
        <v>0</v>
      </c>
      <c r="BS152" s="152">
        <f>K152</f>
        <v/>
      </c>
      <c r="BT152" s="152">
        <f>IF(BQ152&gt;=1500,BQ152-150,IF(BQ152&gt;=800,BQ152-80,IF(BQ152&gt;=500,BQ152-50,IF(BQ152&gt;=200,BQ152-20,BQ152))))</f>
        <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f>Q153/0.4</f>
        <v/>
      </c>
      <c r="H153" s="149">
        <f>G153*0.75</f>
        <v/>
      </c>
      <c r="I153" s="149">
        <f>Q153 / (0.8 - 0.02 - 0.006)</f>
        <v/>
      </c>
      <c r="J153" s="149">
        <f>Q153 / (0.82 - 0.02 - 0.006)</f>
        <v/>
      </c>
      <c r="K153" s="149">
        <f>Q153 / (0.86 - 0.02 - 0.006)</f>
        <v/>
      </c>
      <c r="L153" s="149">
        <f>K153-N153</f>
        <v/>
      </c>
      <c r="M153" s="79">
        <f>L153/K153</f>
        <v/>
      </c>
      <c r="N153" s="150">
        <f>O153+P153+Q153</f>
        <v/>
      </c>
      <c r="O153" s="150">
        <f>K153*0.006</f>
        <v/>
      </c>
      <c r="P153" s="150">
        <f>K153*0.02</f>
        <v/>
      </c>
      <c r="Q153" s="150">
        <f>SUM(R153:T153)</f>
        <v/>
      </c>
      <c r="R153" s="150">
        <f>IF(F153="大型",700,IF(F153="中型",300,IF(F153="小型",80,0)))</f>
        <v/>
      </c>
      <c r="S153" s="150">
        <f>IF(F153="大型",150,IF(F153="中型",100,IF(F153="小型",0,0)))</f>
        <v/>
      </c>
      <c r="T153" s="151">
        <f>SUM(U153:W153)</f>
        <v/>
      </c>
      <c r="U153" s="150" t="n">
        <v>1150</v>
      </c>
      <c r="V153" s="150" t="n">
        <v>170</v>
      </c>
      <c r="W153" s="150">
        <f>SUM(X153:AS153)</f>
        <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f>H153</f>
        <v/>
      </c>
      <c r="AZ153" s="150">
        <f>BB153/(1-BA153)</f>
        <v/>
      </c>
      <c r="BA153" s="82" t="n">
        <v>0.15</v>
      </c>
      <c r="BB153" s="150">
        <f>K153*0.96</f>
        <v/>
      </c>
      <c r="BC153" s="7" t="inlineStr">
        <is>
          <t>918340407291</t>
        </is>
      </c>
      <c r="BD153" s="7" t="inlineStr">
        <is>
          <t>https://item.taobao.com/item.htm?id=918340407291</t>
        </is>
      </c>
      <c r="BE153" s="7" t="n"/>
      <c r="BF153" s="150">
        <f>H153</f>
        <v/>
      </c>
      <c r="BG153" s="82">
        <f>BH153/BF153</f>
        <v/>
      </c>
      <c r="BH153" s="149">
        <f>I153</f>
        <v/>
      </c>
      <c r="BI153" s="82">
        <f>1-12%</f>
        <v/>
      </c>
      <c r="BJ153" s="82">
        <f>BK153/(BF153-BF153*(1-BI153))</f>
        <v/>
      </c>
      <c r="BK153" s="149">
        <f>BM153/(1-BL153)</f>
        <v/>
      </c>
      <c r="BL153" s="82" t="n">
        <v>0.01</v>
      </c>
      <c r="BM153" s="149">
        <f>J153</f>
        <v/>
      </c>
      <c r="BN153" s="149">
        <f>IF(BK153&gt;=1500,BK153-150,IF(BK153&gt;=800,BK153-80,IF(BK153&gt;=500,BK153-50,IF(BK153&gt;=200,BK153-20,BK153))))</f>
        <v/>
      </c>
      <c r="BO153" s="82">
        <f>1-12%</f>
        <v/>
      </c>
      <c r="BP153" s="82">
        <f>BQ153/(BF153-BF153*(1-BO153))</f>
        <v/>
      </c>
      <c r="BQ153" s="149">
        <f>BS153/(1-BR153)</f>
        <v/>
      </c>
      <c r="BR153" s="82" t="n">
        <v>0</v>
      </c>
      <c r="BS153" s="149">
        <f>K153</f>
        <v/>
      </c>
      <c r="BT153" s="149">
        <f>IF(BQ153&gt;=1500,BQ153-150,IF(BQ153&gt;=800,BQ153-80,IF(BQ153&gt;=500,BQ153-50,IF(BQ153&gt;=200,BQ153-20,BQ153))))</f>
        <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f>Q154/0.4</f>
        <v/>
      </c>
      <c r="H154" s="152">
        <f>G154*0.75</f>
        <v/>
      </c>
      <c r="I154" s="152">
        <f>Q154 / (0.8 - 0.02 - 0.006)</f>
        <v/>
      </c>
      <c r="J154" s="152">
        <f>Q154 / (0.82 - 0.02 - 0.006)</f>
        <v/>
      </c>
      <c r="K154" s="152">
        <f>Q154 / (0.86 - 0.02 - 0.006)</f>
        <v/>
      </c>
      <c r="L154" s="152">
        <f>K154-N154</f>
        <v/>
      </c>
      <c r="M154" s="79">
        <f>L154/K154</f>
        <v/>
      </c>
      <c r="N154" s="153">
        <f>O154+P154+Q154</f>
        <v/>
      </c>
      <c r="O154" s="153">
        <f>K154*0.006</f>
        <v/>
      </c>
      <c r="P154" s="153">
        <f>K154*0.02</f>
        <v/>
      </c>
      <c r="Q154" s="153">
        <f>SUM(R154:T154)</f>
        <v/>
      </c>
      <c r="R154" s="153">
        <f>IF(F154="大型",700,IF(F154="中型",300,IF(F154="小型",80,0)))</f>
        <v/>
      </c>
      <c r="S154" s="153">
        <f>IF(F154="大型",150,IF(F154="中型",100,IF(F154="小型",0,0)))</f>
        <v/>
      </c>
      <c r="T154" s="151">
        <f>SUM(U154:W154)</f>
        <v/>
      </c>
      <c r="U154" s="153" t="n">
        <v>1200</v>
      </c>
      <c r="V154" s="153" t="n">
        <v>180</v>
      </c>
      <c r="W154" s="153">
        <f>SUM(X154:AS154)</f>
        <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f>H154</f>
        <v/>
      </c>
      <c r="AZ154" s="153">
        <f>BB154/(1-BA154)</f>
        <v/>
      </c>
      <c r="BA154" s="85" t="n">
        <v>0.15</v>
      </c>
      <c r="BB154" s="153">
        <f>K154*0.96</f>
        <v/>
      </c>
      <c r="BC154" s="10" t="inlineStr">
        <is>
          <t>918340407291</t>
        </is>
      </c>
      <c r="BD154" s="10" t="inlineStr">
        <is>
          <t>https://item.taobao.com/item.htm?id=918340407291</t>
        </is>
      </c>
      <c r="BE154" s="10" t="n"/>
      <c r="BF154" s="153">
        <f>H154</f>
        <v/>
      </c>
      <c r="BG154" s="85">
        <f>BH154/BF154</f>
        <v/>
      </c>
      <c r="BH154" s="152">
        <f>I154</f>
        <v/>
      </c>
      <c r="BI154" s="85">
        <f>1-12%</f>
        <v/>
      </c>
      <c r="BJ154" s="85">
        <f>BK154/(BF154-BF154*(1-BI154))</f>
        <v/>
      </c>
      <c r="BK154" s="152">
        <f>BM154/(1-BL154)</f>
        <v/>
      </c>
      <c r="BL154" s="85" t="n">
        <v>0.01</v>
      </c>
      <c r="BM154" s="152">
        <f>J154</f>
        <v/>
      </c>
      <c r="BN154" s="152">
        <f>IF(BK154&gt;=1500,BK154-150,IF(BK154&gt;=800,BK154-80,IF(BK154&gt;=500,BK154-50,IF(BK154&gt;=200,BK154-20,BK154))))</f>
        <v/>
      </c>
      <c r="BO154" s="85">
        <f>1-12%</f>
        <v/>
      </c>
      <c r="BP154" s="85">
        <f>BQ154/(BF154-BF154*(1-BO154))</f>
        <v/>
      </c>
      <c r="BQ154" s="152">
        <f>BS154/(1-BR154)</f>
        <v/>
      </c>
      <c r="BR154" s="85" t="n">
        <v>0</v>
      </c>
      <c r="BS154" s="152">
        <f>K154</f>
        <v/>
      </c>
      <c r="BT154" s="152">
        <f>IF(BQ154&gt;=1500,BQ154-150,IF(BQ154&gt;=800,BQ154-80,IF(BQ154&gt;=500,BQ154-50,IF(BQ154&gt;=200,BQ154-20,BQ154))))</f>
        <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f>Q155/0.4</f>
        <v/>
      </c>
      <c r="H155" s="149">
        <f>G155*0.75</f>
        <v/>
      </c>
      <c r="I155" s="149">
        <f>Q155 / (0.8 - 0.02 - 0.006)</f>
        <v/>
      </c>
      <c r="J155" s="149">
        <f>Q155 / (0.82 - 0.02 - 0.006)</f>
        <v/>
      </c>
      <c r="K155" s="149">
        <f>Q155 / (0.86 - 0.02 - 0.006)</f>
        <v/>
      </c>
      <c r="L155" s="149">
        <f>K155-N155</f>
        <v/>
      </c>
      <c r="M155" s="79">
        <f>L155/K155</f>
        <v/>
      </c>
      <c r="N155" s="150">
        <f>O155+P155+Q155</f>
        <v/>
      </c>
      <c r="O155" s="150">
        <f>K155*0.006</f>
        <v/>
      </c>
      <c r="P155" s="150">
        <f>K155*0.02</f>
        <v/>
      </c>
      <c r="Q155" s="150">
        <f>SUM(R155:T155)</f>
        <v/>
      </c>
      <c r="R155" s="150">
        <f>IF(F155="大型",700,IF(F155="中型",300,IF(F155="小型",80,0)))</f>
        <v/>
      </c>
      <c r="S155" s="150">
        <f>IF(F155="大型",150,IF(F155="中型",100,IF(F155="小型",0,0)))</f>
        <v/>
      </c>
      <c r="T155" s="151">
        <f>SUM(U155:W155)</f>
        <v/>
      </c>
      <c r="U155" s="150" t="n">
        <v>1250</v>
      </c>
      <c r="V155" s="150" t="n">
        <v>180</v>
      </c>
      <c r="W155" s="150">
        <f>SUM(X155:AS155)</f>
        <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f>H155</f>
        <v/>
      </c>
      <c r="AZ155" s="150">
        <f>BB155/(1-BA155)</f>
        <v/>
      </c>
      <c r="BA155" s="82" t="n">
        <v>0.15</v>
      </c>
      <c r="BB155" s="150">
        <f>K155*0.96</f>
        <v/>
      </c>
      <c r="BC155" s="7" t="inlineStr">
        <is>
          <t>918340407291</t>
        </is>
      </c>
      <c r="BD155" s="7" t="inlineStr">
        <is>
          <t>https://item.taobao.com/item.htm?id=918340407291</t>
        </is>
      </c>
      <c r="BE155" s="7" t="n"/>
      <c r="BF155" s="150">
        <f>H155</f>
        <v/>
      </c>
      <c r="BG155" s="82">
        <f>BH155/BF155</f>
        <v/>
      </c>
      <c r="BH155" s="149">
        <f>I155</f>
        <v/>
      </c>
      <c r="BI155" s="82">
        <f>1-12%</f>
        <v/>
      </c>
      <c r="BJ155" s="82">
        <f>BK155/(BF155-BF155*(1-BI155))</f>
        <v/>
      </c>
      <c r="BK155" s="149">
        <f>BM155/(1-BL155)</f>
        <v/>
      </c>
      <c r="BL155" s="82" t="n">
        <v>0.01</v>
      </c>
      <c r="BM155" s="149">
        <f>J155</f>
        <v/>
      </c>
      <c r="BN155" s="149">
        <f>IF(BK155&gt;=1500,BK155-150,IF(BK155&gt;=800,BK155-80,IF(BK155&gt;=500,BK155-50,IF(BK155&gt;=200,BK155-20,BK155))))</f>
        <v/>
      </c>
      <c r="BO155" s="82">
        <f>1-12%</f>
        <v/>
      </c>
      <c r="BP155" s="82">
        <f>BQ155/(BF155-BF155*(1-BO155))</f>
        <v/>
      </c>
      <c r="BQ155" s="149">
        <f>BS155/(1-BR155)</f>
        <v/>
      </c>
      <c r="BR155" s="82" t="n">
        <v>0</v>
      </c>
      <c r="BS155" s="149">
        <f>K155</f>
        <v/>
      </c>
      <c r="BT155" s="149">
        <f>IF(BQ155&gt;=1500,BQ155-150,IF(BQ155&gt;=800,BQ155-80,IF(BQ155&gt;=500,BQ155-50,IF(BQ155&gt;=200,BQ155-20,BQ155))))</f>
        <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f>Q156/0.4</f>
        <v/>
      </c>
      <c r="H156" s="152">
        <f>G156*0.75</f>
        <v/>
      </c>
      <c r="I156" s="152">
        <f>Q156 / (0.8 - 0.02 - 0.006)</f>
        <v/>
      </c>
      <c r="J156" s="152">
        <f>Q156 / (0.82 - 0.02 - 0.006)</f>
        <v/>
      </c>
      <c r="K156" s="152">
        <f>Q156 / (0.86 - 0.02 - 0.006)</f>
        <v/>
      </c>
      <c r="L156" s="152">
        <f>K156-N156</f>
        <v/>
      </c>
      <c r="M156" s="79">
        <f>L156/K156</f>
        <v/>
      </c>
      <c r="N156" s="153">
        <f>O156+P156+Q156</f>
        <v/>
      </c>
      <c r="O156" s="153">
        <f>K156*0.006</f>
        <v/>
      </c>
      <c r="P156" s="153">
        <f>K156*0.02</f>
        <v/>
      </c>
      <c r="Q156" s="153">
        <f>SUM(R156:T156)</f>
        <v/>
      </c>
      <c r="R156" s="153">
        <f>IF(F156="大型",700,IF(F156="中型",300,IF(F156="小型",80,0)))</f>
        <v/>
      </c>
      <c r="S156" s="153">
        <f>IF(F156="大型",150,IF(F156="中型",100,IF(F156="小型",0,0)))</f>
        <v/>
      </c>
      <c r="T156" s="151">
        <f>SUM(U156:W156)</f>
        <v/>
      </c>
      <c r="U156" s="153" t="n">
        <v>1350</v>
      </c>
      <c r="V156" s="153" t="n">
        <v>210</v>
      </c>
      <c r="W156" s="153">
        <f>SUM(X156:AS156)</f>
        <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f>H156</f>
        <v/>
      </c>
      <c r="AZ156" s="153">
        <f>BB156/(1-BA156)</f>
        <v/>
      </c>
      <c r="BA156" s="85" t="n">
        <v>0.15</v>
      </c>
      <c r="BB156" s="153">
        <f>K156*0.96</f>
        <v/>
      </c>
      <c r="BC156" s="10" t="inlineStr">
        <is>
          <t>918340407291</t>
        </is>
      </c>
      <c r="BD156" s="10" t="inlineStr">
        <is>
          <t>https://item.taobao.com/item.htm?id=918340407291</t>
        </is>
      </c>
      <c r="BE156" s="10" t="n"/>
      <c r="BF156" s="153">
        <f>H156</f>
        <v/>
      </c>
      <c r="BG156" s="85">
        <f>BH156/BF156</f>
        <v/>
      </c>
      <c r="BH156" s="152">
        <f>I156</f>
        <v/>
      </c>
      <c r="BI156" s="85">
        <f>1-12%</f>
        <v/>
      </c>
      <c r="BJ156" s="85">
        <f>BK156/(BF156-BF156*(1-BI156))</f>
        <v/>
      </c>
      <c r="BK156" s="152">
        <f>BM156/(1-BL156)</f>
        <v/>
      </c>
      <c r="BL156" s="85" t="n">
        <v>0.01</v>
      </c>
      <c r="BM156" s="152">
        <f>J156</f>
        <v/>
      </c>
      <c r="BN156" s="152">
        <f>IF(BK156&gt;=1500,BK156-150,IF(BK156&gt;=800,BK156-80,IF(BK156&gt;=500,BK156-50,IF(BK156&gt;=200,BK156-20,BK156))))</f>
        <v/>
      </c>
      <c r="BO156" s="85">
        <f>1-12%</f>
        <v/>
      </c>
      <c r="BP156" s="85">
        <f>BQ156/(BF156-BF156*(1-BO156))</f>
        <v/>
      </c>
      <c r="BQ156" s="152">
        <f>BS156/(1-BR156)</f>
        <v/>
      </c>
      <c r="BR156" s="85" t="n">
        <v>0</v>
      </c>
      <c r="BS156" s="152">
        <f>K156</f>
        <v/>
      </c>
      <c r="BT156" s="152">
        <f>IF(BQ156&gt;=1500,BQ156-150,IF(BQ156&gt;=800,BQ156-80,IF(BQ156&gt;=500,BQ156-50,IF(BQ156&gt;=200,BQ156-20,BQ156))))</f>
        <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f>Q157/0.4</f>
        <v/>
      </c>
      <c r="H157" s="149">
        <f>G157*0.75</f>
        <v/>
      </c>
      <c r="I157" s="149">
        <f>Q157 / (0.8 - 0.02 - 0.006)</f>
        <v/>
      </c>
      <c r="J157" s="149">
        <f>Q157 / (0.82 - 0.02 - 0.006)</f>
        <v/>
      </c>
      <c r="K157" s="149">
        <f>Q157 / (0.86 - 0.02 - 0.006)</f>
        <v/>
      </c>
      <c r="L157" s="149">
        <f>K157-N157</f>
        <v/>
      </c>
      <c r="M157" s="79">
        <f>L157/K157</f>
        <v/>
      </c>
      <c r="N157" s="150">
        <f>O157+P157+Q157</f>
        <v/>
      </c>
      <c r="O157" s="150">
        <f>K157*0.006</f>
        <v/>
      </c>
      <c r="P157" s="150">
        <f>K157*0.02</f>
        <v/>
      </c>
      <c r="Q157" s="150">
        <f>SUM(R157:T157)</f>
        <v/>
      </c>
      <c r="R157" s="150">
        <f>IF(F157="大型",700,IF(F157="中型",300,IF(F157="小型",80,0)))</f>
        <v/>
      </c>
      <c r="S157" s="150">
        <f>IF(F157="大型",150,IF(F157="中型",100,IF(F157="小型",0,0)))</f>
        <v/>
      </c>
      <c r="T157" s="151">
        <f>SUM(U157:W157)</f>
        <v/>
      </c>
      <c r="U157" s="150" t="n">
        <v>1650</v>
      </c>
      <c r="V157" s="150" t="n">
        <v>170</v>
      </c>
      <c r="W157" s="150">
        <f>SUM(X157:AS157)</f>
        <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f>H157</f>
        <v/>
      </c>
      <c r="AZ157" s="150">
        <f>BB157/(1-BA157)</f>
        <v/>
      </c>
      <c r="BA157" s="82" t="n">
        <v>0.15</v>
      </c>
      <c r="BB157" s="150">
        <f>K157*0.96</f>
        <v/>
      </c>
      <c r="BC157" s="7" t="inlineStr">
        <is>
          <t>918340407291</t>
        </is>
      </c>
      <c r="BD157" s="7" t="inlineStr">
        <is>
          <t>https://item.taobao.com/item.htm?id=918340407291</t>
        </is>
      </c>
      <c r="BE157" s="7" t="n"/>
      <c r="BF157" s="150">
        <f>H157</f>
        <v/>
      </c>
      <c r="BG157" s="82">
        <f>BH157/BF157</f>
        <v/>
      </c>
      <c r="BH157" s="149">
        <f>I157</f>
        <v/>
      </c>
      <c r="BI157" s="82">
        <f>1-12%</f>
        <v/>
      </c>
      <c r="BJ157" s="82">
        <f>BK157/(BF157-BF157*(1-BI157))</f>
        <v/>
      </c>
      <c r="BK157" s="149">
        <f>BM157/(1-BL157)</f>
        <v/>
      </c>
      <c r="BL157" s="82" t="n">
        <v>0.01</v>
      </c>
      <c r="BM157" s="149">
        <f>J157</f>
        <v/>
      </c>
      <c r="BN157" s="149">
        <f>IF(BK157&gt;=1500,BK157-150,IF(BK157&gt;=800,BK157-80,IF(BK157&gt;=500,BK157-50,IF(BK157&gt;=200,BK157-20,BK157))))</f>
        <v/>
      </c>
      <c r="BO157" s="82">
        <f>1-12%</f>
        <v/>
      </c>
      <c r="BP157" s="82">
        <f>BQ157/(BF157-BF157*(1-BO157))</f>
        <v/>
      </c>
      <c r="BQ157" s="149">
        <f>BS157/(1-BR157)</f>
        <v/>
      </c>
      <c r="BR157" s="82" t="n">
        <v>0</v>
      </c>
      <c r="BS157" s="149">
        <f>K157</f>
        <v/>
      </c>
      <c r="BT157" s="149">
        <f>IF(BQ157&gt;=1500,BQ157-150,IF(BQ157&gt;=800,BQ157-80,IF(BQ157&gt;=500,BQ157-50,IF(BQ157&gt;=200,BQ157-20,BQ157))))</f>
        <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f>Q158/0.4</f>
        <v/>
      </c>
      <c r="H158" s="152">
        <f>G158*0.75</f>
        <v/>
      </c>
      <c r="I158" s="152">
        <f>Q158 / (0.8 - 0.02 - 0.006)</f>
        <v/>
      </c>
      <c r="J158" s="152">
        <f>Q158 / (0.82 - 0.02 - 0.006)</f>
        <v/>
      </c>
      <c r="K158" s="152">
        <f>Q158 / (0.86 - 0.02 - 0.006)</f>
        <v/>
      </c>
      <c r="L158" s="152">
        <f>K158-N158</f>
        <v/>
      </c>
      <c r="M158" s="79">
        <f>L158/K158</f>
        <v/>
      </c>
      <c r="N158" s="153">
        <f>O158+P158+Q158</f>
        <v/>
      </c>
      <c r="O158" s="153">
        <f>K158*0.006</f>
        <v/>
      </c>
      <c r="P158" s="153">
        <f>K158*0.02</f>
        <v/>
      </c>
      <c r="Q158" s="153">
        <f>SUM(R158:T158)</f>
        <v/>
      </c>
      <c r="R158" s="153">
        <f>IF(F158="大型",700,IF(F158="中型",300,IF(F158="小型",80,0)))</f>
        <v/>
      </c>
      <c r="S158" s="153">
        <f>IF(F158="大型",150,IF(F158="中型",100,IF(F158="小型",0,0)))</f>
        <v/>
      </c>
      <c r="T158" s="151">
        <f>SUM(U158:W158)</f>
        <v/>
      </c>
      <c r="U158" s="153" t="n">
        <v>1700</v>
      </c>
      <c r="V158" s="153" t="n">
        <v>180</v>
      </c>
      <c r="W158" s="153">
        <f>SUM(X158:AS158)</f>
        <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f>H158</f>
        <v/>
      </c>
      <c r="AZ158" s="153">
        <f>BB158/(1-BA158)</f>
        <v/>
      </c>
      <c r="BA158" s="85" t="n">
        <v>0.15</v>
      </c>
      <c r="BB158" s="153">
        <f>K158*0.96</f>
        <v/>
      </c>
      <c r="BC158" s="10" t="inlineStr">
        <is>
          <t>918340407291</t>
        </is>
      </c>
      <c r="BD158" s="10" t="inlineStr">
        <is>
          <t>https://item.taobao.com/item.htm?id=918340407291</t>
        </is>
      </c>
      <c r="BE158" s="10" t="n"/>
      <c r="BF158" s="153">
        <f>H158</f>
        <v/>
      </c>
      <c r="BG158" s="85">
        <f>BH158/BF158</f>
        <v/>
      </c>
      <c r="BH158" s="152">
        <f>I158</f>
        <v/>
      </c>
      <c r="BI158" s="85">
        <f>1-12%</f>
        <v/>
      </c>
      <c r="BJ158" s="85">
        <f>BK158/(BF158-BF158*(1-BI158))</f>
        <v/>
      </c>
      <c r="BK158" s="152">
        <f>BM158/(1-BL158)</f>
        <v/>
      </c>
      <c r="BL158" s="85" t="n">
        <v>0.01</v>
      </c>
      <c r="BM158" s="152">
        <f>J158</f>
        <v/>
      </c>
      <c r="BN158" s="152">
        <f>IF(BK158&gt;=1500,BK158-150,IF(BK158&gt;=800,BK158-80,IF(BK158&gt;=500,BK158-50,IF(BK158&gt;=200,BK158-20,BK158))))</f>
        <v/>
      </c>
      <c r="BO158" s="85">
        <f>1-12%</f>
        <v/>
      </c>
      <c r="BP158" s="85">
        <f>BQ158/(BF158-BF158*(1-BO158))</f>
        <v/>
      </c>
      <c r="BQ158" s="152">
        <f>BS158/(1-BR158)</f>
        <v/>
      </c>
      <c r="BR158" s="85" t="n">
        <v>0</v>
      </c>
      <c r="BS158" s="152">
        <f>K158</f>
        <v/>
      </c>
      <c r="BT158" s="152">
        <f>IF(BQ158&gt;=1500,BQ158-150,IF(BQ158&gt;=800,BQ158-80,IF(BQ158&gt;=500,BQ158-50,IF(BQ158&gt;=200,BQ158-20,BQ158))))</f>
        <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f>Q159/0.4</f>
        <v/>
      </c>
      <c r="H159" s="149">
        <f>G159*0.75</f>
        <v/>
      </c>
      <c r="I159" s="149">
        <f>Q159 / (0.8 - 0.02 - 0.006)</f>
        <v/>
      </c>
      <c r="J159" s="149">
        <f>Q159 / (0.82 - 0.02 - 0.006)</f>
        <v/>
      </c>
      <c r="K159" s="149">
        <f>Q159 / (0.86 - 0.02 - 0.006)</f>
        <v/>
      </c>
      <c r="L159" s="149">
        <f>K159-N159</f>
        <v/>
      </c>
      <c r="M159" s="79">
        <f>L159/K159</f>
        <v/>
      </c>
      <c r="N159" s="150">
        <f>O159+P159+Q159</f>
        <v/>
      </c>
      <c r="O159" s="150">
        <f>K159*0.006</f>
        <v/>
      </c>
      <c r="P159" s="150">
        <f>K159*0.02</f>
        <v/>
      </c>
      <c r="Q159" s="150">
        <f>SUM(R159:T159)</f>
        <v/>
      </c>
      <c r="R159" s="150">
        <f>IF(F159="大型",700,IF(F159="中型",300,IF(F159="小型",80,0)))</f>
        <v/>
      </c>
      <c r="S159" s="150">
        <f>IF(F159="大型",150,IF(F159="中型",100,IF(F159="小型",0,0)))</f>
        <v/>
      </c>
      <c r="T159" s="151">
        <f>SUM(U159:W159)</f>
        <v/>
      </c>
      <c r="U159" s="150" t="n">
        <v>1730</v>
      </c>
      <c r="V159" s="150" t="n">
        <v>180</v>
      </c>
      <c r="W159" s="150">
        <f>SUM(X159:AS159)</f>
        <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f>H159</f>
        <v/>
      </c>
      <c r="AZ159" s="150">
        <f>BB159/(1-BA159)</f>
        <v/>
      </c>
      <c r="BA159" s="82" t="n">
        <v>0.15</v>
      </c>
      <c r="BB159" s="150">
        <f>K159*0.96</f>
        <v/>
      </c>
      <c r="BC159" s="7" t="inlineStr">
        <is>
          <t>918340407291</t>
        </is>
      </c>
      <c r="BD159" s="7" t="inlineStr">
        <is>
          <t>https://item.taobao.com/item.htm?id=918340407291</t>
        </is>
      </c>
      <c r="BE159" s="7" t="n"/>
      <c r="BF159" s="150">
        <f>H159</f>
        <v/>
      </c>
      <c r="BG159" s="82">
        <f>BH159/BF159</f>
        <v/>
      </c>
      <c r="BH159" s="149">
        <f>I159</f>
        <v/>
      </c>
      <c r="BI159" s="82">
        <f>1-12%</f>
        <v/>
      </c>
      <c r="BJ159" s="82">
        <f>BK159/(BF159-BF159*(1-BI159))</f>
        <v/>
      </c>
      <c r="BK159" s="149">
        <f>BM159/(1-BL159)</f>
        <v/>
      </c>
      <c r="BL159" s="82" t="n">
        <v>0.01</v>
      </c>
      <c r="BM159" s="149">
        <f>J159</f>
        <v/>
      </c>
      <c r="BN159" s="149">
        <f>IF(BK159&gt;=1500,BK159-150,IF(BK159&gt;=800,BK159-80,IF(BK159&gt;=500,BK159-50,IF(BK159&gt;=200,BK159-20,BK159))))</f>
        <v/>
      </c>
      <c r="BO159" s="82">
        <f>1-12%</f>
        <v/>
      </c>
      <c r="BP159" s="82">
        <f>BQ159/(BF159-BF159*(1-BO159))</f>
        <v/>
      </c>
      <c r="BQ159" s="149">
        <f>BS159/(1-BR159)</f>
        <v/>
      </c>
      <c r="BR159" s="82" t="n">
        <v>0</v>
      </c>
      <c r="BS159" s="149">
        <f>K159</f>
        <v/>
      </c>
      <c r="BT159" s="149">
        <f>IF(BQ159&gt;=1500,BQ159-150,IF(BQ159&gt;=800,BQ159-80,IF(BQ159&gt;=500,BQ159-50,IF(BQ159&gt;=200,BQ159-20,BQ159))))</f>
        <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f>Q160/0.4</f>
        <v/>
      </c>
      <c r="H160" s="152">
        <f>G160*0.75</f>
        <v/>
      </c>
      <c r="I160" s="152">
        <f>Q160 / (0.8 - 0.02 - 0.006)</f>
        <v/>
      </c>
      <c r="J160" s="152">
        <f>Q160 / (0.82 - 0.02 - 0.006)</f>
        <v/>
      </c>
      <c r="K160" s="152">
        <f>Q160 / (0.86 - 0.02 - 0.006)</f>
        <v/>
      </c>
      <c r="L160" s="152">
        <f>K160-N160</f>
        <v/>
      </c>
      <c r="M160" s="79">
        <f>L160/K160</f>
        <v/>
      </c>
      <c r="N160" s="153">
        <f>O160+P160+Q160</f>
        <v/>
      </c>
      <c r="O160" s="153">
        <f>K160*0.006</f>
        <v/>
      </c>
      <c r="P160" s="153">
        <f>K160*0.02</f>
        <v/>
      </c>
      <c r="Q160" s="153">
        <f>SUM(R160:T160)</f>
        <v/>
      </c>
      <c r="R160" s="153">
        <f>IF(F160="大型",700,IF(F160="中型",300,IF(F160="小型",80,0)))</f>
        <v/>
      </c>
      <c r="S160" s="153">
        <f>IF(F160="大型",150,IF(F160="中型",100,IF(F160="小型",0,0)))</f>
        <v/>
      </c>
      <c r="T160" s="151">
        <f>SUM(U160:W160)</f>
        <v/>
      </c>
      <c r="U160" s="153" t="n">
        <v>1800</v>
      </c>
      <c r="V160" s="153" t="n">
        <v>210</v>
      </c>
      <c r="W160" s="153">
        <f>SUM(X160:AS160)</f>
        <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f>H160</f>
        <v/>
      </c>
      <c r="AZ160" s="153">
        <f>BB160/(1-BA160)</f>
        <v/>
      </c>
      <c r="BA160" s="85" t="n">
        <v>0.15</v>
      </c>
      <c r="BB160" s="153">
        <f>K160*0.96</f>
        <v/>
      </c>
      <c r="BC160" s="10" t="inlineStr">
        <is>
          <t>918340407291</t>
        </is>
      </c>
      <c r="BD160" s="10" t="inlineStr">
        <is>
          <t>https://item.taobao.com/item.htm?id=918340407291</t>
        </is>
      </c>
      <c r="BE160" s="10" t="n"/>
      <c r="BF160" s="153">
        <f>H160</f>
        <v/>
      </c>
      <c r="BG160" s="85">
        <f>BH160/BF160</f>
        <v/>
      </c>
      <c r="BH160" s="152">
        <f>I160</f>
        <v/>
      </c>
      <c r="BI160" s="85">
        <f>1-12%</f>
        <v/>
      </c>
      <c r="BJ160" s="85">
        <f>BK160/(BF160-BF160*(1-BI160))</f>
        <v/>
      </c>
      <c r="BK160" s="152">
        <f>BM160/(1-BL160)</f>
        <v/>
      </c>
      <c r="BL160" s="85" t="n">
        <v>0.01</v>
      </c>
      <c r="BM160" s="152">
        <f>J160</f>
        <v/>
      </c>
      <c r="BN160" s="152">
        <f>IF(BK160&gt;=1500,BK160-150,IF(BK160&gt;=800,BK160-80,IF(BK160&gt;=500,BK160-50,IF(BK160&gt;=200,BK160-20,BK160))))</f>
        <v/>
      </c>
      <c r="BO160" s="85">
        <f>1-12%</f>
        <v/>
      </c>
      <c r="BP160" s="85">
        <f>BQ160/(BF160-BF160*(1-BO160))</f>
        <v/>
      </c>
      <c r="BQ160" s="152">
        <f>BS160/(1-BR160)</f>
        <v/>
      </c>
      <c r="BR160" s="85" t="n">
        <v>0</v>
      </c>
      <c r="BS160" s="152">
        <f>K160</f>
        <v/>
      </c>
      <c r="BT160" s="152">
        <f>IF(BQ160&gt;=1500,BQ160-150,IF(BQ160&gt;=800,BQ160-80,IF(BQ160&gt;=500,BQ160-50,IF(BQ160&gt;=200,BQ160-20,BQ160))))</f>
        <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f>Q161/0.4</f>
        <v/>
      </c>
      <c r="H161" s="149">
        <f>G161*0.75</f>
        <v/>
      </c>
      <c r="I161" s="149">
        <f>Q161 / (0.8 - 0.02 - 0.006)</f>
        <v/>
      </c>
      <c r="J161" s="149">
        <f>Q161 / (0.82 - 0.02 - 0.006)</f>
        <v/>
      </c>
      <c r="K161" s="149">
        <f>Q161 / (0.85 - 0.02 - 0.006)</f>
        <v/>
      </c>
      <c r="L161" s="149">
        <f>K161-N161</f>
        <v/>
      </c>
      <c r="M161" s="79">
        <f>L161/K161</f>
        <v/>
      </c>
      <c r="N161" s="150">
        <f>O161+P161+Q161</f>
        <v/>
      </c>
      <c r="O161" s="150">
        <f>K161*0.006</f>
        <v/>
      </c>
      <c r="P161" s="150">
        <f>K161*0.02</f>
        <v/>
      </c>
      <c r="Q161" s="150">
        <f>SUM(R161:T161)</f>
        <v/>
      </c>
      <c r="R161" s="150">
        <f>IF(F161="大型",700,IF(F161="中型",300,IF(F161="小型",80,0)))</f>
        <v/>
      </c>
      <c r="S161" s="150">
        <f>IF(F161="大型",150,IF(F161="中型",100,IF(F161="小型",0,0)))</f>
        <v/>
      </c>
      <c r="T161" s="151">
        <f>SUM(U161:W161)</f>
        <v/>
      </c>
      <c r="U161" s="150" t="n">
        <v>1900</v>
      </c>
      <c r="V161" s="150" t="n">
        <v>180</v>
      </c>
      <c r="W161" s="150">
        <f>SUM(X161:AS161)</f>
        <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f>H161</f>
        <v/>
      </c>
      <c r="AZ161" s="150">
        <f>BB161/(1-BA161)</f>
        <v/>
      </c>
      <c r="BA161" s="82" t="n">
        <v>0.15</v>
      </c>
      <c r="BB161" s="150">
        <f>K161*0.96</f>
        <v/>
      </c>
      <c r="BC161" s="7" t="inlineStr">
        <is>
          <t>待定</t>
        </is>
      </c>
      <c r="BD161" s="7" t="inlineStr">
        <is>
          <t>待定</t>
        </is>
      </c>
      <c r="BE161" s="7" t="n"/>
      <c r="BF161" s="150">
        <f>H161</f>
        <v/>
      </c>
      <c r="BG161" s="82">
        <f>BH161/BF161</f>
        <v/>
      </c>
      <c r="BH161" s="149">
        <f>I161</f>
        <v/>
      </c>
      <c r="BI161" s="82">
        <f>1-12%</f>
        <v/>
      </c>
      <c r="BJ161" s="82">
        <f>BK161/(BF161-BF161*(1-BI161))</f>
        <v/>
      </c>
      <c r="BK161" s="149">
        <f>BM161/(1-BL161)</f>
        <v/>
      </c>
      <c r="BL161" s="82" t="n">
        <v>0.01</v>
      </c>
      <c r="BM161" s="149">
        <f>J161</f>
        <v/>
      </c>
      <c r="BN161" s="149">
        <f>IF(BK161&gt;=1500,BK161-150,IF(BK161&gt;=800,BK161-80,IF(BK161&gt;=500,BK161-50,IF(BK161&gt;=200,BK161-20,BK161))))</f>
        <v/>
      </c>
      <c r="BO161" s="82">
        <f>1-12%</f>
        <v/>
      </c>
      <c r="BP161" s="82">
        <f>BQ161/(BF161-BF161*(1-BO161))</f>
        <v/>
      </c>
      <c r="BQ161" s="149">
        <f>BS161/(1-BR161)</f>
        <v/>
      </c>
      <c r="BR161" s="82" t="n">
        <v>0</v>
      </c>
      <c r="BS161" s="149">
        <f>K161</f>
        <v/>
      </c>
      <c r="BT161" s="149">
        <f>IF(BQ161&gt;=1500,BQ161-150,IF(BQ161&gt;=800,BQ161-80,IF(BQ161&gt;=500,BQ161-50,IF(BQ161&gt;=200,BQ161-20,BQ161))))</f>
        <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f>Q162/0.4</f>
        <v/>
      </c>
      <c r="H162" s="152">
        <f>G162*0.75</f>
        <v/>
      </c>
      <c r="I162" s="152">
        <f>Q162 / (0.87 - 0.02 - 0.006)</f>
        <v/>
      </c>
      <c r="J162" s="152">
        <f>Q162 / (0.88 - 0.02 - 0.006)</f>
        <v/>
      </c>
      <c r="K162" s="152">
        <f>Q162 / (0.9 - 0.02 - 0.006)</f>
        <v/>
      </c>
      <c r="L162" s="152">
        <f>K162-N162</f>
        <v/>
      </c>
      <c r="M162" s="79">
        <f>L162/K162</f>
        <v/>
      </c>
      <c r="N162" s="153">
        <f>O162+P162+Q162</f>
        <v/>
      </c>
      <c r="O162" s="153">
        <f>K162*0.006</f>
        <v/>
      </c>
      <c r="P162" s="153">
        <f>K162*0.02</f>
        <v/>
      </c>
      <c r="Q162" s="153">
        <f>SUM(R162:T162)</f>
        <v/>
      </c>
      <c r="R162" s="153">
        <f>IF(F162="大型",700,IF(F162="中型",300,IF(F162="小型",80,0)))</f>
        <v/>
      </c>
      <c r="S162" s="153">
        <f>IF(F162="大型",150,IF(F162="中型",100,IF(F162="小型",0,0)))</f>
        <v/>
      </c>
      <c r="T162" s="151">
        <f>SUM(U162:W162)</f>
        <v/>
      </c>
      <c r="U162" s="153" t="n">
        <v>2030</v>
      </c>
      <c r="V162" s="153" t="n">
        <v>170</v>
      </c>
      <c r="W162" s="153">
        <f>SUM(X162:AS162)</f>
        <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f>H162</f>
        <v/>
      </c>
      <c r="AZ162" s="153">
        <f>BB162/(1-BA162)</f>
        <v/>
      </c>
      <c r="BA162" s="85" t="n">
        <v>0.15</v>
      </c>
      <c r="BB162" s="153">
        <f>K162*0.96</f>
        <v/>
      </c>
      <c r="BC162" s="10" t="inlineStr">
        <is>
          <t>919215369800</t>
        </is>
      </c>
      <c r="BD162" s="10" t="inlineStr">
        <is>
          <t>https://item.taobao.com/item.htm?id=919215369800</t>
        </is>
      </c>
      <c r="BE162" s="10" t="n"/>
      <c r="BF162" s="153">
        <f>H162</f>
        <v/>
      </c>
      <c r="BG162" s="85">
        <f>BH162/BF162</f>
        <v/>
      </c>
      <c r="BH162" s="152">
        <f>I162</f>
        <v/>
      </c>
      <c r="BI162" s="85">
        <f>1-12%</f>
        <v/>
      </c>
      <c r="BJ162" s="85">
        <f>BK162/(BF162-BF162*(1-BI162))</f>
        <v/>
      </c>
      <c r="BK162" s="152">
        <f>BM162/(1-BL162)</f>
        <v/>
      </c>
      <c r="BL162" s="85" t="n">
        <v>0.01</v>
      </c>
      <c r="BM162" s="152">
        <f>J162</f>
        <v/>
      </c>
      <c r="BN162" s="152">
        <f>IF(BK162&gt;=1500,BK162-150,IF(BK162&gt;=800,BK162-80,IF(BK162&gt;=500,BK162-50,IF(BK162&gt;=200,BK162-20,BK162))))</f>
        <v/>
      </c>
      <c r="BO162" s="85">
        <f>1-12%</f>
        <v/>
      </c>
      <c r="BP162" s="85">
        <f>BQ162/(BF162-BF162*(1-BO162))</f>
        <v/>
      </c>
      <c r="BQ162" s="152">
        <f>BS162/(1-BR162)</f>
        <v/>
      </c>
      <c r="BR162" s="85" t="n">
        <v>0</v>
      </c>
      <c r="BS162" s="152">
        <f>K162</f>
        <v/>
      </c>
      <c r="BT162" s="152">
        <f>IF(BQ162&gt;=1500,BQ162-150,IF(BQ162&gt;=800,BQ162-80,IF(BQ162&gt;=500,BQ162-50,IF(BQ162&gt;=200,BQ162-20,BQ162))))</f>
        <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f>Q163/0.4</f>
        <v/>
      </c>
      <c r="H163" s="149">
        <f>G163*0.75</f>
        <v/>
      </c>
      <c r="I163" s="149">
        <f>Q163 / (0.87 - 0.02 - 0.006)</f>
        <v/>
      </c>
      <c r="J163" s="149">
        <f>Q163 / (0.88 - 0.02 - 0.006)</f>
        <v/>
      </c>
      <c r="K163" s="149">
        <f>Q163 / (0.9 - 0.02 - 0.006)</f>
        <v/>
      </c>
      <c r="L163" s="149">
        <f>K163-N163</f>
        <v/>
      </c>
      <c r="M163" s="79">
        <f>L163/K163</f>
        <v/>
      </c>
      <c r="N163" s="150">
        <f>O163+P163+Q163</f>
        <v/>
      </c>
      <c r="O163" s="150">
        <f>K163*0.006</f>
        <v/>
      </c>
      <c r="P163" s="150">
        <f>K163*0.02</f>
        <v/>
      </c>
      <c r="Q163" s="150">
        <f>SUM(R163:T163)</f>
        <v/>
      </c>
      <c r="R163" s="150">
        <f>IF(F163="大型",700,IF(F163="中型",300,IF(F163="小型",80,0)))</f>
        <v/>
      </c>
      <c r="S163" s="150">
        <f>IF(F163="大型",150,IF(F163="中型",100,IF(F163="小型",0,0)))</f>
        <v/>
      </c>
      <c r="T163" s="151">
        <f>SUM(U163:W163)</f>
        <v/>
      </c>
      <c r="U163" s="150" t="n">
        <v>2130</v>
      </c>
      <c r="V163" s="150" t="n">
        <v>180</v>
      </c>
      <c r="W163" s="150">
        <f>SUM(X163:AS163)</f>
        <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f>H163</f>
        <v/>
      </c>
      <c r="AZ163" s="150">
        <f>BB163/(1-BA163)</f>
        <v/>
      </c>
      <c r="BA163" s="82" t="n">
        <v>0.15</v>
      </c>
      <c r="BB163" s="150">
        <f>K163*0.96</f>
        <v/>
      </c>
      <c r="BC163" s="7" t="inlineStr">
        <is>
          <t>919215369800</t>
        </is>
      </c>
      <c r="BD163" s="7" t="inlineStr">
        <is>
          <t>https://item.taobao.com/item.htm?id=919215369800</t>
        </is>
      </c>
      <c r="BE163" s="7" t="n"/>
      <c r="BF163" s="150">
        <f>H163</f>
        <v/>
      </c>
      <c r="BG163" s="82">
        <f>BH163/BF163</f>
        <v/>
      </c>
      <c r="BH163" s="149">
        <f>I163</f>
        <v/>
      </c>
      <c r="BI163" s="82">
        <f>1-12%</f>
        <v/>
      </c>
      <c r="BJ163" s="82">
        <f>BK163/(BF163-BF163*(1-BI163))</f>
        <v/>
      </c>
      <c r="BK163" s="149">
        <f>BM163/(1-BL163)</f>
        <v/>
      </c>
      <c r="BL163" s="82" t="n">
        <v>0.01</v>
      </c>
      <c r="BM163" s="149">
        <f>J163</f>
        <v/>
      </c>
      <c r="BN163" s="149">
        <f>IF(BK163&gt;=1500,BK163-150,IF(BK163&gt;=800,BK163-80,IF(BK163&gt;=500,BK163-50,IF(BK163&gt;=200,BK163-20,BK163))))</f>
        <v/>
      </c>
      <c r="BO163" s="82">
        <f>1-12%</f>
        <v/>
      </c>
      <c r="BP163" s="82">
        <f>BQ163/(BF163-BF163*(1-BO163))</f>
        <v/>
      </c>
      <c r="BQ163" s="149">
        <f>BS163/(1-BR163)</f>
        <v/>
      </c>
      <c r="BR163" s="82" t="n">
        <v>0</v>
      </c>
      <c r="BS163" s="149">
        <f>K163</f>
        <v/>
      </c>
      <c r="BT163" s="149">
        <f>IF(BQ163&gt;=1500,BQ163-150,IF(BQ163&gt;=800,BQ163-80,IF(BQ163&gt;=500,BQ163-50,IF(BQ163&gt;=200,BQ163-20,BQ163))))</f>
        <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f>Q164/0.4</f>
        <v/>
      </c>
      <c r="H164" s="152">
        <f>G164*0.75</f>
        <v/>
      </c>
      <c r="I164" s="152">
        <f>Q164 / (0.87 - 0.02 - 0.006)</f>
        <v/>
      </c>
      <c r="J164" s="152">
        <f>Q164 / (0.88 - 0.02 - 0.006)</f>
        <v/>
      </c>
      <c r="K164" s="152">
        <f>Q164 / (0.9 - 0.02 - 0.006)</f>
        <v/>
      </c>
      <c r="L164" s="152">
        <f>K164-N164</f>
        <v/>
      </c>
      <c r="M164" s="79">
        <f>L164/K164</f>
        <v/>
      </c>
      <c r="N164" s="153">
        <f>O164+P164+Q164</f>
        <v/>
      </c>
      <c r="O164" s="153">
        <f>K164*0.006</f>
        <v/>
      </c>
      <c r="P164" s="153">
        <f>K164*0.02</f>
        <v/>
      </c>
      <c r="Q164" s="153">
        <f>SUM(R164:T164)</f>
        <v/>
      </c>
      <c r="R164" s="153">
        <f>IF(F164="大型",700,IF(F164="中型",300,IF(F164="小型",80,0)))</f>
        <v/>
      </c>
      <c r="S164" s="153">
        <f>IF(F164="大型",150,IF(F164="中型",100,IF(F164="小型",0,0)))</f>
        <v/>
      </c>
      <c r="T164" s="151">
        <f>SUM(U164:W164)</f>
        <v/>
      </c>
      <c r="U164" s="153" t="n">
        <v>2230</v>
      </c>
      <c r="V164" s="153" t="n">
        <v>180</v>
      </c>
      <c r="W164" s="153">
        <f>SUM(X164:AS164)</f>
        <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f>H164</f>
        <v/>
      </c>
      <c r="AZ164" s="153">
        <f>BB164/(1-BA164)</f>
        <v/>
      </c>
      <c r="BA164" s="85" t="n">
        <v>0.15</v>
      </c>
      <c r="BB164" s="153">
        <f>K164*0.96</f>
        <v/>
      </c>
      <c r="BC164" s="10" t="inlineStr">
        <is>
          <t>919215369800</t>
        </is>
      </c>
      <c r="BD164" s="10" t="inlineStr">
        <is>
          <t>https://item.taobao.com/item.htm?id=919215369800</t>
        </is>
      </c>
      <c r="BE164" s="10" t="n"/>
      <c r="BF164" s="153">
        <f>H164</f>
        <v/>
      </c>
      <c r="BG164" s="85">
        <f>BH164/BF164</f>
        <v/>
      </c>
      <c r="BH164" s="152">
        <f>I164</f>
        <v/>
      </c>
      <c r="BI164" s="85">
        <f>1-12%</f>
        <v/>
      </c>
      <c r="BJ164" s="85">
        <f>BK164/(BF164-BF164*(1-BI164))</f>
        <v/>
      </c>
      <c r="BK164" s="152">
        <f>BM164/(1-BL164)</f>
        <v/>
      </c>
      <c r="BL164" s="85" t="n">
        <v>0.01</v>
      </c>
      <c r="BM164" s="152">
        <f>J164</f>
        <v/>
      </c>
      <c r="BN164" s="152">
        <f>IF(BK164&gt;=1500,BK164-150,IF(BK164&gt;=800,BK164-80,IF(BK164&gt;=500,BK164-50,IF(BK164&gt;=200,BK164-20,BK164))))</f>
        <v/>
      </c>
      <c r="BO164" s="85">
        <f>1-12%</f>
        <v/>
      </c>
      <c r="BP164" s="85">
        <f>BQ164/(BF164-BF164*(1-BO164))</f>
        <v/>
      </c>
      <c r="BQ164" s="152">
        <f>BS164/(1-BR164)</f>
        <v/>
      </c>
      <c r="BR164" s="85" t="n">
        <v>0</v>
      </c>
      <c r="BS164" s="152">
        <f>K164</f>
        <v/>
      </c>
      <c r="BT164" s="152">
        <f>IF(BQ164&gt;=1500,BQ164-150,IF(BQ164&gt;=800,BQ164-80,IF(BQ164&gt;=500,BQ164-50,IF(BQ164&gt;=200,BQ164-20,BQ164))))</f>
        <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f>Q165/0.4</f>
        <v/>
      </c>
      <c r="H165" s="149">
        <f>G165*0.75</f>
        <v/>
      </c>
      <c r="I165" s="149">
        <f>Q165 / (0.87 - 0.02 - 0.006)</f>
        <v/>
      </c>
      <c r="J165" s="149">
        <f>Q165 / (0.88 - 0.02 - 0.006)</f>
        <v/>
      </c>
      <c r="K165" s="149">
        <f>Q165 / (0.9 - 0.02 - 0.006)</f>
        <v/>
      </c>
      <c r="L165" s="149">
        <f>K165-N165</f>
        <v/>
      </c>
      <c r="M165" s="79">
        <f>L165/K165</f>
        <v/>
      </c>
      <c r="N165" s="150">
        <f>O165+P165+Q165</f>
        <v/>
      </c>
      <c r="O165" s="150">
        <f>K165*0.006</f>
        <v/>
      </c>
      <c r="P165" s="150">
        <f>K165*0.02</f>
        <v/>
      </c>
      <c r="Q165" s="150">
        <f>SUM(R165:T165)</f>
        <v/>
      </c>
      <c r="R165" s="150">
        <f>IF(F165="大型",700,IF(F165="中型",300,IF(F165="小型",80,0)))</f>
        <v/>
      </c>
      <c r="S165" s="150">
        <f>IF(F165="大型",150,IF(F165="中型",100,IF(F165="小型",0,0)))</f>
        <v/>
      </c>
      <c r="T165" s="151">
        <f>SUM(U165:W165)</f>
        <v/>
      </c>
      <c r="U165" s="150" t="n">
        <v>2330</v>
      </c>
      <c r="V165" s="150" t="n">
        <v>120</v>
      </c>
      <c r="W165" s="150">
        <f>SUM(X165:AS165)</f>
        <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f>H165</f>
        <v/>
      </c>
      <c r="AZ165" s="150">
        <f>BB165/(1-BA165)</f>
        <v/>
      </c>
      <c r="BA165" s="82" t="n">
        <v>0.15</v>
      </c>
      <c r="BB165" s="150">
        <f>K165*0.96</f>
        <v/>
      </c>
      <c r="BC165" s="7" t="inlineStr">
        <is>
          <t>919215369800</t>
        </is>
      </c>
      <c r="BD165" s="7" t="inlineStr">
        <is>
          <t>https://item.taobao.com/item.htm?id=919215369800</t>
        </is>
      </c>
      <c r="BE165" s="7" t="n"/>
      <c r="BF165" s="150">
        <f>H165</f>
        <v/>
      </c>
      <c r="BG165" s="82">
        <f>BH165/BF165</f>
        <v/>
      </c>
      <c r="BH165" s="149">
        <f>I165</f>
        <v/>
      </c>
      <c r="BI165" s="82">
        <f>1-12%</f>
        <v/>
      </c>
      <c r="BJ165" s="82">
        <f>BK165/(BF165-BF165*(1-BI165))</f>
        <v/>
      </c>
      <c r="BK165" s="149">
        <f>BM165/(1-BL165)</f>
        <v/>
      </c>
      <c r="BL165" s="82" t="n">
        <v>0.01</v>
      </c>
      <c r="BM165" s="149">
        <f>J165</f>
        <v/>
      </c>
      <c r="BN165" s="149">
        <f>IF(BK165&gt;=1500,BK165-150,IF(BK165&gt;=800,BK165-80,IF(BK165&gt;=500,BK165-50,IF(BK165&gt;=200,BK165-20,BK165))))</f>
        <v/>
      </c>
      <c r="BO165" s="82">
        <f>1-12%</f>
        <v/>
      </c>
      <c r="BP165" s="82">
        <f>BQ165/(BF165-BF165*(1-BO165))</f>
        <v/>
      </c>
      <c r="BQ165" s="149">
        <f>BS165/(1-BR165)</f>
        <v/>
      </c>
      <c r="BR165" s="82" t="n">
        <v>0</v>
      </c>
      <c r="BS165" s="149">
        <f>K165</f>
        <v/>
      </c>
      <c r="BT165" s="149">
        <f>IF(BQ165&gt;=1500,BQ165-150,IF(BQ165&gt;=800,BQ165-80,IF(BQ165&gt;=500,BQ165-50,IF(BQ165&gt;=200,BQ165-20,BQ165))))</f>
        <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f>Q166/0.4</f>
        <v/>
      </c>
      <c r="H166" s="152">
        <f>G166*0.75</f>
        <v/>
      </c>
      <c r="I166" s="152">
        <f>Q166 / (0.87 - 0.02 - 0.006)</f>
        <v/>
      </c>
      <c r="J166" s="152">
        <f>Q166 / (0.88 - 0.02 - 0.006)</f>
        <v/>
      </c>
      <c r="K166" s="152">
        <f>Q166 / (0.9 - 0.02 - 0.006)</f>
        <v/>
      </c>
      <c r="L166" s="152">
        <f>K166-N166</f>
        <v/>
      </c>
      <c r="M166" s="79">
        <f>L166/K166</f>
        <v/>
      </c>
      <c r="N166" s="153">
        <f>O166+P166+Q166</f>
        <v/>
      </c>
      <c r="O166" s="153">
        <f>K166*0.006</f>
        <v/>
      </c>
      <c r="P166" s="153">
        <f>K166*0.02</f>
        <v/>
      </c>
      <c r="Q166" s="153">
        <f>SUM(R166:T166)</f>
        <v/>
      </c>
      <c r="R166" s="153">
        <f>IF(F166="大型",700,IF(F166="中型",300,IF(F166="小型",80,0)))</f>
        <v/>
      </c>
      <c r="S166" s="153">
        <f>IF(F166="大型",150,IF(F166="中型",100,IF(F166="小型",0,0)))</f>
        <v/>
      </c>
      <c r="T166" s="151">
        <f>SUM(U166:W166)</f>
        <v/>
      </c>
      <c r="U166" s="153" t="n">
        <v>3450</v>
      </c>
      <c r="V166" s="153" t="n">
        <v>170</v>
      </c>
      <c r="W166" s="153">
        <f>SUM(X166:AS166)</f>
        <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f>H166</f>
        <v/>
      </c>
      <c r="AZ166" s="153">
        <f>BB166/(1-BA166)</f>
        <v/>
      </c>
      <c r="BA166" s="85" t="n">
        <v>0.15</v>
      </c>
      <c r="BB166" s="153">
        <f>K166*0.96</f>
        <v/>
      </c>
      <c r="BC166" s="10" t="inlineStr">
        <is>
          <t>918692510350</t>
        </is>
      </c>
      <c r="BD166" s="10" t="inlineStr">
        <is>
          <t>https://item.taobao.com/item.htm?id=918692510350</t>
        </is>
      </c>
      <c r="BE166" s="10" t="n"/>
      <c r="BF166" s="153">
        <f>H166</f>
        <v/>
      </c>
      <c r="BG166" s="85">
        <f>BH166/BF166</f>
        <v/>
      </c>
      <c r="BH166" s="152">
        <f>I166</f>
        <v/>
      </c>
      <c r="BI166" s="85">
        <f>1-12%</f>
        <v/>
      </c>
      <c r="BJ166" s="85">
        <f>BK166/(BF166-BF166*(1-BI166))</f>
        <v/>
      </c>
      <c r="BK166" s="152">
        <f>BM166/(1-BL166)</f>
        <v/>
      </c>
      <c r="BL166" s="85" t="n">
        <v>0.01</v>
      </c>
      <c r="BM166" s="152">
        <f>J166</f>
        <v/>
      </c>
      <c r="BN166" s="152">
        <f>IF(BK166&gt;=1500,BK166-150,IF(BK166&gt;=800,BK166-80,IF(BK166&gt;=500,BK166-50,IF(BK166&gt;=200,BK166-20,BK166))))</f>
        <v/>
      </c>
      <c r="BO166" s="85">
        <f>1-12%</f>
        <v/>
      </c>
      <c r="BP166" s="85">
        <f>BQ166/(BF166-BF166*(1-BO166))</f>
        <v/>
      </c>
      <c r="BQ166" s="152">
        <f>BS166/(1-BR166)</f>
        <v/>
      </c>
      <c r="BR166" s="85" t="n">
        <v>0</v>
      </c>
      <c r="BS166" s="152">
        <f>K166</f>
        <v/>
      </c>
      <c r="BT166" s="152">
        <f>IF(BQ166&gt;=1500,BQ166-150,IF(BQ166&gt;=800,BQ166-80,IF(BQ166&gt;=500,BQ166-50,IF(BQ166&gt;=200,BQ166-20,BQ166))))</f>
        <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f>Q167/0.4</f>
        <v/>
      </c>
      <c r="H167" s="149">
        <f>G167*0.75</f>
        <v/>
      </c>
      <c r="I167" s="149">
        <f>Q167 / (0.87 - 0.02 - 0.006)</f>
        <v/>
      </c>
      <c r="J167" s="149">
        <f>Q167 / (0.88 - 0.02 - 0.006)</f>
        <v/>
      </c>
      <c r="K167" s="149">
        <f>Q167 / (0.9 - 0.02 - 0.006)</f>
        <v/>
      </c>
      <c r="L167" s="149">
        <f>K167-N167</f>
        <v/>
      </c>
      <c r="M167" s="79">
        <f>L167/K167</f>
        <v/>
      </c>
      <c r="N167" s="150">
        <f>O167+P167+Q167</f>
        <v/>
      </c>
      <c r="O167" s="150">
        <f>K167*0.006</f>
        <v/>
      </c>
      <c r="P167" s="150">
        <f>K167*0.02</f>
        <v/>
      </c>
      <c r="Q167" s="150">
        <f>SUM(R167:T167)</f>
        <v/>
      </c>
      <c r="R167" s="150">
        <f>IF(F167="大型",700,IF(F167="中型",300,IF(F167="小型",80,0)))</f>
        <v/>
      </c>
      <c r="S167" s="150">
        <f>IF(F167="大型",150,IF(F167="中型",100,IF(F167="小型",0,0)))</f>
        <v/>
      </c>
      <c r="T167" s="151">
        <f>SUM(U167:W167)</f>
        <v/>
      </c>
      <c r="U167" s="150" t="n">
        <v>3550</v>
      </c>
      <c r="V167" s="150" t="n">
        <v>180</v>
      </c>
      <c r="W167" s="150">
        <f>SUM(X167:AS167)</f>
        <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f>H167</f>
        <v/>
      </c>
      <c r="AZ167" s="150">
        <f>BB167/(1-BA167)</f>
        <v/>
      </c>
      <c r="BA167" s="82" t="n">
        <v>0.15</v>
      </c>
      <c r="BB167" s="150">
        <f>K167*0.96</f>
        <v/>
      </c>
      <c r="BC167" s="7" t="inlineStr">
        <is>
          <t>918692510350</t>
        </is>
      </c>
      <c r="BD167" s="7" t="inlineStr">
        <is>
          <t>https://item.taobao.com/item.htm?id=918692510350</t>
        </is>
      </c>
      <c r="BE167" s="7" t="n"/>
      <c r="BF167" s="150">
        <f>H167</f>
        <v/>
      </c>
      <c r="BG167" s="82">
        <f>BH167/BF167</f>
        <v/>
      </c>
      <c r="BH167" s="149">
        <f>I167</f>
        <v/>
      </c>
      <c r="BI167" s="82">
        <f>1-12%</f>
        <v/>
      </c>
      <c r="BJ167" s="82">
        <f>BK167/(BF167-BF167*(1-BI167))</f>
        <v/>
      </c>
      <c r="BK167" s="149">
        <f>BM167/(1-BL167)</f>
        <v/>
      </c>
      <c r="BL167" s="82" t="n">
        <v>0.01</v>
      </c>
      <c r="BM167" s="149">
        <f>J167</f>
        <v/>
      </c>
      <c r="BN167" s="149">
        <f>IF(BK167&gt;=1500,BK167-150,IF(BK167&gt;=800,BK167-80,IF(BK167&gt;=500,BK167-50,IF(BK167&gt;=200,BK167-20,BK167))))</f>
        <v/>
      </c>
      <c r="BO167" s="82">
        <f>1-12%</f>
        <v/>
      </c>
      <c r="BP167" s="82">
        <f>BQ167/(BF167-BF167*(1-BO167))</f>
        <v/>
      </c>
      <c r="BQ167" s="149">
        <f>BS167/(1-BR167)</f>
        <v/>
      </c>
      <c r="BR167" s="82" t="n">
        <v>0</v>
      </c>
      <c r="BS167" s="149">
        <f>K167</f>
        <v/>
      </c>
      <c r="BT167" s="149">
        <f>IF(BQ167&gt;=1500,BQ167-150,IF(BQ167&gt;=800,BQ167-80,IF(BQ167&gt;=500,BQ167-50,IF(BQ167&gt;=200,BQ167-20,BQ167))))</f>
        <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f>Q168/0.4</f>
        <v/>
      </c>
      <c r="H168" s="152">
        <f>G168*0.75</f>
        <v/>
      </c>
      <c r="I168" s="152">
        <f>Q168 / (0.87 - 0.02 - 0.006)</f>
        <v/>
      </c>
      <c r="J168" s="152">
        <f>Q168 / (0.88 - 0.02 - 0.006)</f>
        <v/>
      </c>
      <c r="K168" s="152">
        <f>Q168 / (0.9 - 0.02 - 0.006)</f>
        <v/>
      </c>
      <c r="L168" s="152">
        <f>K168-N168</f>
        <v/>
      </c>
      <c r="M168" s="79">
        <f>L168/K168</f>
        <v/>
      </c>
      <c r="N168" s="153">
        <f>O168+P168+Q168</f>
        <v/>
      </c>
      <c r="O168" s="153">
        <f>K168*0.006</f>
        <v/>
      </c>
      <c r="P168" s="153">
        <f>K168*0.02</f>
        <v/>
      </c>
      <c r="Q168" s="153">
        <f>SUM(R168:T168)</f>
        <v/>
      </c>
      <c r="R168" s="153">
        <f>IF(F168="大型",700,IF(F168="中型",300,IF(F168="小型",80,0)))</f>
        <v/>
      </c>
      <c r="S168" s="153">
        <f>IF(F168="大型",150,IF(F168="中型",100,IF(F168="小型",0,0)))</f>
        <v/>
      </c>
      <c r="T168" s="151">
        <f>SUM(U168:W168)</f>
        <v/>
      </c>
      <c r="U168" s="153" t="n">
        <v>3600</v>
      </c>
      <c r="V168" s="153" t="n">
        <v>180</v>
      </c>
      <c r="W168" s="153">
        <f>SUM(X168:AS168)</f>
        <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f>H168</f>
        <v/>
      </c>
      <c r="AZ168" s="153">
        <f>BB168/(1-BA168)</f>
        <v/>
      </c>
      <c r="BA168" s="85" t="n">
        <v>0.15</v>
      </c>
      <c r="BB168" s="153">
        <f>K168*0.96</f>
        <v/>
      </c>
      <c r="BC168" s="10" t="inlineStr">
        <is>
          <t>918692510350</t>
        </is>
      </c>
      <c r="BD168" s="10" t="inlineStr">
        <is>
          <t>https://item.taobao.com/item.htm?id=918692510350</t>
        </is>
      </c>
      <c r="BE168" s="10" t="n"/>
      <c r="BF168" s="153">
        <f>H168</f>
        <v/>
      </c>
      <c r="BG168" s="85">
        <f>BH168/BF168</f>
        <v/>
      </c>
      <c r="BH168" s="152">
        <f>I168</f>
        <v/>
      </c>
      <c r="BI168" s="85">
        <f>1-12%</f>
        <v/>
      </c>
      <c r="BJ168" s="85">
        <f>BK168/(BF168-BF168*(1-BI168))</f>
        <v/>
      </c>
      <c r="BK168" s="152">
        <f>BM168/(1-BL168)</f>
        <v/>
      </c>
      <c r="BL168" s="85" t="n">
        <v>0.01</v>
      </c>
      <c r="BM168" s="152">
        <f>J168</f>
        <v/>
      </c>
      <c r="BN168" s="152">
        <f>IF(BK168&gt;=1500,BK168-150,IF(BK168&gt;=800,BK168-80,IF(BK168&gt;=500,BK168-50,IF(BK168&gt;=200,BK168-20,BK168))))</f>
        <v/>
      </c>
      <c r="BO168" s="85">
        <f>1-12%</f>
        <v/>
      </c>
      <c r="BP168" s="85">
        <f>BQ168/(BF168-BF168*(1-BO168))</f>
        <v/>
      </c>
      <c r="BQ168" s="152">
        <f>BS168/(1-BR168)</f>
        <v/>
      </c>
      <c r="BR168" s="85" t="n">
        <v>0</v>
      </c>
      <c r="BS168" s="152">
        <f>K168</f>
        <v/>
      </c>
      <c r="BT168" s="152">
        <f>IF(BQ168&gt;=1500,BQ168-150,IF(BQ168&gt;=800,BQ168-80,IF(BQ168&gt;=500,BQ168-50,IF(BQ168&gt;=200,BQ168-20,BQ168))))</f>
        <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f>Q169/0.4</f>
        <v/>
      </c>
      <c r="H169" s="149">
        <f>G169*0.75</f>
        <v/>
      </c>
      <c r="I169" s="149">
        <f>Q169 / (0.87 - 0.02 - 0.006)</f>
        <v/>
      </c>
      <c r="J169" s="149">
        <f>Q169 / (0.88 - 0.02 - 0.006)</f>
        <v/>
      </c>
      <c r="K169" s="149">
        <f>Q169 / (0.9 - 0.02 - 0.006)</f>
        <v/>
      </c>
      <c r="L169" s="149">
        <f>K169-N169</f>
        <v/>
      </c>
      <c r="M169" s="79">
        <f>L169/K169</f>
        <v/>
      </c>
      <c r="N169" s="150">
        <f>O169+P169+Q169</f>
        <v/>
      </c>
      <c r="O169" s="150">
        <f>K169*0.006</f>
        <v/>
      </c>
      <c r="P169" s="150">
        <f>K169*0.02</f>
        <v/>
      </c>
      <c r="Q169" s="150">
        <f>SUM(R169:T169)</f>
        <v/>
      </c>
      <c r="R169" s="150">
        <f>IF(F169="大型",700,IF(F169="中型",300,IF(F169="小型",80,0)))</f>
        <v/>
      </c>
      <c r="S169" s="150">
        <f>IF(F169="大型",150,IF(F169="中型",100,IF(F169="小型",0,0)))</f>
        <v/>
      </c>
      <c r="T169" s="151">
        <f>SUM(U169:W169)</f>
        <v/>
      </c>
      <c r="U169" s="150" t="n">
        <v>3800</v>
      </c>
      <c r="V169" s="150" t="n">
        <v>210</v>
      </c>
      <c r="W169" s="150">
        <f>SUM(X169:AS169)</f>
        <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f>H169</f>
        <v/>
      </c>
      <c r="AZ169" s="150">
        <f>BB169/(1-BA169)</f>
        <v/>
      </c>
      <c r="BA169" s="82" t="n">
        <v>0.15</v>
      </c>
      <c r="BB169" s="150">
        <f>K169*0.96</f>
        <v/>
      </c>
      <c r="BC169" s="7" t="inlineStr">
        <is>
          <t>918692510350</t>
        </is>
      </c>
      <c r="BD169" s="7" t="inlineStr">
        <is>
          <t>https://item.taobao.com/item.htm?id=918692510350</t>
        </is>
      </c>
      <c r="BE169" s="7" t="n"/>
      <c r="BF169" s="150">
        <f>H169</f>
        <v/>
      </c>
      <c r="BG169" s="82">
        <f>BH169/BF169</f>
        <v/>
      </c>
      <c r="BH169" s="149">
        <f>I169</f>
        <v/>
      </c>
      <c r="BI169" s="82">
        <f>1-12%</f>
        <v/>
      </c>
      <c r="BJ169" s="82">
        <f>BK169/(BF169-BF169*(1-BI169))</f>
        <v/>
      </c>
      <c r="BK169" s="149">
        <f>BM169/(1-BL169)</f>
        <v/>
      </c>
      <c r="BL169" s="82" t="n">
        <v>0.01</v>
      </c>
      <c r="BM169" s="149">
        <f>J169</f>
        <v/>
      </c>
      <c r="BN169" s="149">
        <f>IF(BK169&gt;=1500,BK169-150,IF(BK169&gt;=800,BK169-80,IF(BK169&gt;=500,BK169-50,IF(BK169&gt;=200,BK169-20,BK169))))</f>
        <v/>
      </c>
      <c r="BO169" s="82">
        <f>1-12%</f>
        <v/>
      </c>
      <c r="BP169" s="82">
        <f>BQ169/(BF169-BF169*(1-BO169))</f>
        <v/>
      </c>
      <c r="BQ169" s="149">
        <f>BS169/(1-BR169)</f>
        <v/>
      </c>
      <c r="BR169" s="82" t="n">
        <v>0</v>
      </c>
      <c r="BS169" s="149">
        <f>K169</f>
        <v/>
      </c>
      <c r="BT169" s="149">
        <f>IF(BQ169&gt;=1500,BQ169-150,IF(BQ169&gt;=800,BQ169-80,IF(BQ169&gt;=500,BQ169-50,IF(BQ169&gt;=200,BQ169-20,BQ169))))</f>
        <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f>Q170/0.4</f>
        <v/>
      </c>
      <c r="H170" s="152">
        <f>G170*0.75</f>
        <v/>
      </c>
      <c r="I170" s="152">
        <f>Q170 / (0.83 - 0.02 - 0.006)</f>
        <v/>
      </c>
      <c r="J170" s="152">
        <f>Q170 / (0.85 - 0.02 - 0.006)</f>
        <v/>
      </c>
      <c r="K170" s="152">
        <f>Q170 / (0.89 - 0.02 - 0.006)</f>
        <v/>
      </c>
      <c r="L170" s="152">
        <f>K170-N170</f>
        <v/>
      </c>
      <c r="M170" s="79">
        <f>L170/K170</f>
        <v/>
      </c>
      <c r="N170" s="153">
        <f>O170+P170+Q170</f>
        <v/>
      </c>
      <c r="O170" s="153">
        <f>K170*0.006</f>
        <v/>
      </c>
      <c r="P170" s="153">
        <f>K170*0.02</f>
        <v/>
      </c>
      <c r="Q170" s="153">
        <f>SUM(R170:T170)</f>
        <v/>
      </c>
      <c r="R170" s="153" t="n">
        <v>150</v>
      </c>
      <c r="S170" s="153" t="n">
        <v>0</v>
      </c>
      <c r="T170" s="151">
        <f>SUM(U170:W170)</f>
        <v/>
      </c>
      <c r="U170" s="153" t="n">
        <v>450</v>
      </c>
      <c r="V170" s="153" t="n">
        <v>20</v>
      </c>
      <c r="W170" s="153">
        <f>SUM(X170:AS170)</f>
        <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f>H170</f>
        <v/>
      </c>
      <c r="AZ170" s="153">
        <f>BB170/(1-BA170)</f>
        <v/>
      </c>
      <c r="BA170" s="85" t="n">
        <v>0.15</v>
      </c>
      <c r="BB170" s="153">
        <f>K170*0.96</f>
        <v/>
      </c>
      <c r="BC170" s="10" t="inlineStr">
        <is>
          <t>793084818113</t>
        </is>
      </c>
      <c r="BD170" s="10" t="inlineStr">
        <is>
          <t>https://item.taobao.com/item.htm?id=793084818113</t>
        </is>
      </c>
      <c r="BE170" s="10" t="n"/>
      <c r="BF170" s="153">
        <f>H170</f>
        <v/>
      </c>
      <c r="BG170" s="85">
        <f>BH170/BF170</f>
        <v/>
      </c>
      <c r="BH170" s="152">
        <f>I170</f>
        <v/>
      </c>
      <c r="BI170" s="85">
        <f>1-12%</f>
        <v/>
      </c>
      <c r="BJ170" s="85">
        <f>BK170/(BF170-BF170*(1-BI170))</f>
        <v/>
      </c>
      <c r="BK170" s="152">
        <f>BM170/(1-BL170)</f>
        <v/>
      </c>
      <c r="BL170" s="85" t="n">
        <v>0.01</v>
      </c>
      <c r="BM170" s="152">
        <f>J170</f>
        <v/>
      </c>
      <c r="BN170" s="152">
        <f>IF(BK170&gt;=1500,BK170-150,IF(BK170&gt;=800,BK170-80,IF(BK170&gt;=500,BK170-50,IF(BK170&gt;=200,BK170-20,BK170))))</f>
        <v/>
      </c>
      <c r="BO170" s="85">
        <f>1-12%</f>
        <v/>
      </c>
      <c r="BP170" s="85">
        <f>BQ170/(BF170-BF170*(1-BO170))</f>
        <v/>
      </c>
      <c r="BQ170" s="152">
        <f>BS170/(1-BR170)</f>
        <v/>
      </c>
      <c r="BR170" s="85" t="n">
        <v>0</v>
      </c>
      <c r="BS170" s="152">
        <f>K170</f>
        <v/>
      </c>
      <c r="BT170" s="152">
        <f>IF(BQ170&gt;=1500,BQ170-150,IF(BQ170&gt;=800,BQ170-80,IF(BQ170&gt;=500,BQ170-50,IF(BQ170&gt;=200,BQ170-20,BQ170))))</f>
        <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f>Q171/0.4</f>
        <v/>
      </c>
      <c r="H171" s="149">
        <f>G171*0.75</f>
        <v/>
      </c>
      <c r="I171" s="149">
        <f>Q171 / (0.83 - 0.02 - 0.006)</f>
        <v/>
      </c>
      <c r="J171" s="149">
        <f>Q171 / (0.85 - 0.02 - 0.006)</f>
        <v/>
      </c>
      <c r="K171" s="149">
        <f>Q171 / (0.89 - 0.02 - 0.006)</f>
        <v/>
      </c>
      <c r="L171" s="149">
        <f>K171-N171</f>
        <v/>
      </c>
      <c r="M171" s="79">
        <f>L171/K171</f>
        <v/>
      </c>
      <c r="N171" s="150">
        <f>O171+P171+Q171</f>
        <v/>
      </c>
      <c r="O171" s="150">
        <f>K171*0.006</f>
        <v/>
      </c>
      <c r="P171" s="150">
        <f>K171*0.02</f>
        <v/>
      </c>
      <c r="Q171" s="150">
        <f>SUM(R171:T171)</f>
        <v/>
      </c>
      <c r="R171" s="150" t="n">
        <v>150</v>
      </c>
      <c r="S171" s="150" t="n">
        <v>0</v>
      </c>
      <c r="T171" s="151">
        <f>SUM(U171:W171)</f>
        <v/>
      </c>
      <c r="U171" s="150" t="n">
        <v>730</v>
      </c>
      <c r="V171" s="150" t="n">
        <v>20</v>
      </c>
      <c r="W171" s="150">
        <f>SUM(X171:AS171)</f>
        <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f>H171</f>
        <v/>
      </c>
      <c r="AZ171" s="150">
        <f>BB171/(1-BA171)</f>
        <v/>
      </c>
      <c r="BA171" s="82" t="n">
        <v>0.15</v>
      </c>
      <c r="BB171" s="150">
        <f>K171*0.96</f>
        <v/>
      </c>
      <c r="BC171" s="7" t="inlineStr">
        <is>
          <t>793084818113</t>
        </is>
      </c>
      <c r="BD171" s="7" t="inlineStr">
        <is>
          <t>https://item.taobao.com/item.htm?id=793084818113</t>
        </is>
      </c>
      <c r="BE171" s="7" t="n"/>
      <c r="BF171" s="150">
        <f>H171</f>
        <v/>
      </c>
      <c r="BG171" s="82">
        <f>BH171/BF171</f>
        <v/>
      </c>
      <c r="BH171" s="149">
        <f>I171</f>
        <v/>
      </c>
      <c r="BI171" s="82">
        <f>1-12%</f>
        <v/>
      </c>
      <c r="BJ171" s="82">
        <f>BK171/(BF171-BF171*(1-BI171))</f>
        <v/>
      </c>
      <c r="BK171" s="149">
        <f>BM171/(1-BL171)</f>
        <v/>
      </c>
      <c r="BL171" s="82" t="n">
        <v>0.01</v>
      </c>
      <c r="BM171" s="149">
        <f>J171</f>
        <v/>
      </c>
      <c r="BN171" s="149">
        <f>IF(BK171&gt;=1500,BK171-150,IF(BK171&gt;=800,BK171-80,IF(BK171&gt;=500,BK171-50,IF(BK171&gt;=200,BK171-20,BK171))))</f>
        <v/>
      </c>
      <c r="BO171" s="82">
        <f>1-12%</f>
        <v/>
      </c>
      <c r="BP171" s="82">
        <f>BQ171/(BF171-BF171*(1-BO171))</f>
        <v/>
      </c>
      <c r="BQ171" s="149">
        <f>BS171/(1-BR171)</f>
        <v/>
      </c>
      <c r="BR171" s="82" t="n">
        <v>0</v>
      </c>
      <c r="BS171" s="149">
        <f>K171</f>
        <v/>
      </c>
      <c r="BT171" s="149">
        <f>IF(BQ171&gt;=1500,BQ171-150,IF(BQ171&gt;=800,BQ171-80,IF(BQ171&gt;=500,BQ171-50,IF(BQ171&gt;=200,BQ171-20,BQ171))))</f>
        <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f>Q172/0.4</f>
        <v/>
      </c>
      <c r="H172" s="152">
        <f>G172*0.75</f>
        <v/>
      </c>
      <c r="I172" s="152">
        <f>Q172 / (0.83 - 0.02 - 0.006)</f>
        <v/>
      </c>
      <c r="J172" s="152">
        <f>Q172 / (0.85 - 0.02 - 0.006)</f>
        <v/>
      </c>
      <c r="K172" s="152">
        <f>Q172 / (0.89 - 0.02 - 0.006)</f>
        <v/>
      </c>
      <c r="L172" s="152">
        <f>K172-N172</f>
        <v/>
      </c>
      <c r="M172" s="79">
        <f>L172/K172</f>
        <v/>
      </c>
      <c r="N172" s="153">
        <f>O172+P172+Q172</f>
        <v/>
      </c>
      <c r="O172" s="153">
        <f>K172*0.006</f>
        <v/>
      </c>
      <c r="P172" s="153">
        <f>K172*0.02</f>
        <v/>
      </c>
      <c r="Q172" s="153">
        <f>SUM(R172:T172)</f>
        <v/>
      </c>
      <c r="R172" s="153" t="n">
        <v>150</v>
      </c>
      <c r="S172" s="153" t="n">
        <v>0</v>
      </c>
      <c r="T172" s="151">
        <f>SUM(U172:W172)</f>
        <v/>
      </c>
      <c r="U172" s="153" t="n">
        <v>680</v>
      </c>
      <c r="V172" s="153" t="n">
        <v>20</v>
      </c>
      <c r="W172" s="153">
        <f>SUM(X172:AS172)</f>
        <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f>H172</f>
        <v/>
      </c>
      <c r="AZ172" s="153">
        <f>BB172/(1-BA172)</f>
        <v/>
      </c>
      <c r="BA172" s="85" t="n">
        <v>0.15</v>
      </c>
      <c r="BB172" s="153">
        <f>K172*0.96</f>
        <v/>
      </c>
      <c r="BC172" s="10" t="inlineStr">
        <is>
          <t>793084818113</t>
        </is>
      </c>
      <c r="BD172" s="10" t="inlineStr">
        <is>
          <t>https://item.taobao.com/item.htm?id=793084818113</t>
        </is>
      </c>
      <c r="BE172" s="10" t="n"/>
      <c r="BF172" s="153">
        <f>H172</f>
        <v/>
      </c>
      <c r="BG172" s="85">
        <f>BH172/BF172</f>
        <v/>
      </c>
      <c r="BH172" s="152">
        <f>I172</f>
        <v/>
      </c>
      <c r="BI172" s="85">
        <f>1-12%</f>
        <v/>
      </c>
      <c r="BJ172" s="85">
        <f>BK172/(BF172-BF172*(1-BI172))</f>
        <v/>
      </c>
      <c r="BK172" s="152">
        <f>BM172/(1-BL172)</f>
        <v/>
      </c>
      <c r="BL172" s="85" t="n">
        <v>0.01</v>
      </c>
      <c r="BM172" s="152">
        <f>J172</f>
        <v/>
      </c>
      <c r="BN172" s="152">
        <f>IF(BK172&gt;=1500,BK172-150,IF(BK172&gt;=800,BK172-80,IF(BK172&gt;=500,BK172-50,IF(BK172&gt;=200,BK172-20,BK172))))</f>
        <v/>
      </c>
      <c r="BO172" s="85">
        <f>1-12%</f>
        <v/>
      </c>
      <c r="BP172" s="85">
        <f>BQ172/(BF172-BF172*(1-BO172))</f>
        <v/>
      </c>
      <c r="BQ172" s="152">
        <f>BS172/(1-BR172)</f>
        <v/>
      </c>
      <c r="BR172" s="85" t="n">
        <v>0</v>
      </c>
      <c r="BS172" s="152">
        <f>K172</f>
        <v/>
      </c>
      <c r="BT172" s="152">
        <f>IF(BQ172&gt;=1500,BQ172-150,IF(BQ172&gt;=800,BQ172-80,IF(BQ172&gt;=500,BQ172-50,IF(BQ172&gt;=200,BQ172-20,BQ172))))</f>
        <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f>Q173/0.4</f>
        <v/>
      </c>
      <c r="H173" s="149">
        <f>G173*0.75</f>
        <v/>
      </c>
      <c r="I173" s="149">
        <f>Q173 / (0.83 - 0.02 - 0.006)</f>
        <v/>
      </c>
      <c r="J173" s="149">
        <f>Q173 / (0.85 - 0.02 - 0.006)</f>
        <v/>
      </c>
      <c r="K173" s="149">
        <f>Q173 / (0.89 - 0.02 - 0.006)</f>
        <v/>
      </c>
      <c r="L173" s="149">
        <f>K173-N173</f>
        <v/>
      </c>
      <c r="M173" s="79">
        <f>L173/K173</f>
        <v/>
      </c>
      <c r="N173" s="150">
        <f>O173+P173+Q173</f>
        <v/>
      </c>
      <c r="O173" s="150">
        <f>K173*0.006</f>
        <v/>
      </c>
      <c r="P173" s="150">
        <f>K173*0.02</f>
        <v/>
      </c>
      <c r="Q173" s="150">
        <f>SUM(R173:T173)</f>
        <v/>
      </c>
      <c r="R173" s="150" t="n">
        <v>150</v>
      </c>
      <c r="S173" s="150" t="n">
        <v>0</v>
      </c>
      <c r="T173" s="151">
        <f>SUM(U173:W173)</f>
        <v/>
      </c>
      <c r="U173" s="150" t="n">
        <v>720</v>
      </c>
      <c r="V173" s="150" t="n">
        <v>20</v>
      </c>
      <c r="W173" s="150">
        <f>SUM(X173:AS173)</f>
        <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f>H173</f>
        <v/>
      </c>
      <c r="AZ173" s="150">
        <f>BB173/(1-BA173)</f>
        <v/>
      </c>
      <c r="BA173" s="82" t="n">
        <v>0.15</v>
      </c>
      <c r="BB173" s="150">
        <f>K173*0.96</f>
        <v/>
      </c>
      <c r="BC173" s="7" t="inlineStr">
        <is>
          <t>793084818113</t>
        </is>
      </c>
      <c r="BD173" s="7" t="inlineStr">
        <is>
          <t>https://item.taobao.com/item.htm?id=793084818113</t>
        </is>
      </c>
      <c r="BE173" s="7" t="n"/>
      <c r="BF173" s="150">
        <f>H173</f>
        <v/>
      </c>
      <c r="BG173" s="82">
        <f>BH173/BF173</f>
        <v/>
      </c>
      <c r="BH173" s="149">
        <f>I173</f>
        <v/>
      </c>
      <c r="BI173" s="82">
        <f>1-12%</f>
        <v/>
      </c>
      <c r="BJ173" s="82">
        <f>BK173/(BF173-BF173*(1-BI173))</f>
        <v/>
      </c>
      <c r="BK173" s="149">
        <f>BM173/(1-BL173)</f>
        <v/>
      </c>
      <c r="BL173" s="82" t="n">
        <v>0.01</v>
      </c>
      <c r="BM173" s="149">
        <f>J173</f>
        <v/>
      </c>
      <c r="BN173" s="149">
        <f>IF(BK173&gt;=1500,BK173-150,IF(BK173&gt;=800,BK173-80,IF(BK173&gt;=500,BK173-50,IF(BK173&gt;=200,BK173-20,BK173))))</f>
        <v/>
      </c>
      <c r="BO173" s="82">
        <f>1-12%</f>
        <v/>
      </c>
      <c r="BP173" s="82">
        <f>BQ173/(BF173-BF173*(1-BO173))</f>
        <v/>
      </c>
      <c r="BQ173" s="149">
        <f>BS173/(1-BR173)</f>
        <v/>
      </c>
      <c r="BR173" s="82" t="n">
        <v>0</v>
      </c>
      <c r="BS173" s="149">
        <f>K173</f>
        <v/>
      </c>
      <c r="BT173" s="149">
        <f>IF(BQ173&gt;=1500,BQ173-150,IF(BQ173&gt;=800,BQ173-80,IF(BQ173&gt;=500,BQ173-50,IF(BQ173&gt;=200,BQ173-20,BQ173))))</f>
        <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f>Q174/0.4</f>
        <v/>
      </c>
      <c r="H174" s="152">
        <f>G174*0.75</f>
        <v/>
      </c>
      <c r="I174" s="152">
        <f>Q174 / (0.83 - 0.02 - 0.006)</f>
        <v/>
      </c>
      <c r="J174" s="152">
        <f>Q174 / (0.85 - 0.02 - 0.006)</f>
        <v/>
      </c>
      <c r="K174" s="152">
        <f>Q174 / (0.89 - 0.02 - 0.006)</f>
        <v/>
      </c>
      <c r="L174" s="152">
        <f>K174-N174</f>
        <v/>
      </c>
      <c r="M174" s="79">
        <f>L174/K174</f>
        <v/>
      </c>
      <c r="N174" s="153">
        <f>O174+P174+Q174</f>
        <v/>
      </c>
      <c r="O174" s="153">
        <f>K174*0.006</f>
        <v/>
      </c>
      <c r="P174" s="153">
        <f>K174*0.02</f>
        <v/>
      </c>
      <c r="Q174" s="153">
        <f>SUM(R174:T174)</f>
        <v/>
      </c>
      <c r="R174" s="153" t="n">
        <v>150</v>
      </c>
      <c r="S174" s="153" t="n">
        <v>0</v>
      </c>
      <c r="T174" s="151">
        <f>SUM(U174:W174)</f>
        <v/>
      </c>
      <c r="U174" s="153" t="n">
        <v>730</v>
      </c>
      <c r="V174" s="153" t="n">
        <v>20</v>
      </c>
      <c r="W174" s="153">
        <f>SUM(X174:AS174)</f>
        <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f>H174</f>
        <v/>
      </c>
      <c r="AZ174" s="153">
        <f>BB174/(1-BA174)</f>
        <v/>
      </c>
      <c r="BA174" s="85" t="n">
        <v>0.15</v>
      </c>
      <c r="BB174" s="153">
        <f>K174*0.96</f>
        <v/>
      </c>
      <c r="BC174" s="10" t="inlineStr">
        <is>
          <t>793084818113</t>
        </is>
      </c>
      <c r="BD174" s="10" t="inlineStr">
        <is>
          <t>https://item.taobao.com/item.htm?id=793084818113</t>
        </is>
      </c>
      <c r="BE174" s="10" t="n"/>
      <c r="BF174" s="153">
        <f>H174</f>
        <v/>
      </c>
      <c r="BG174" s="85">
        <f>BH174/BF174</f>
        <v/>
      </c>
      <c r="BH174" s="152">
        <f>I174</f>
        <v/>
      </c>
      <c r="BI174" s="85">
        <f>1-12%</f>
        <v/>
      </c>
      <c r="BJ174" s="85">
        <f>BK174/(BF174-BF174*(1-BI174))</f>
        <v/>
      </c>
      <c r="BK174" s="152">
        <f>BM174/(1-BL174)</f>
        <v/>
      </c>
      <c r="BL174" s="85" t="n">
        <v>0.01</v>
      </c>
      <c r="BM174" s="152">
        <f>J174</f>
        <v/>
      </c>
      <c r="BN174" s="152">
        <f>IF(BK174&gt;=1500,BK174-150,IF(BK174&gt;=800,BK174-80,IF(BK174&gt;=500,BK174-50,IF(BK174&gt;=200,BK174-20,BK174))))</f>
        <v/>
      </c>
      <c r="BO174" s="85">
        <f>1-12%</f>
        <v/>
      </c>
      <c r="BP174" s="85">
        <f>BQ174/(BF174-BF174*(1-BO174))</f>
        <v/>
      </c>
      <c r="BQ174" s="152">
        <f>BS174/(1-BR174)</f>
        <v/>
      </c>
      <c r="BR174" s="85" t="n">
        <v>0</v>
      </c>
      <c r="BS174" s="152">
        <f>K174</f>
        <v/>
      </c>
      <c r="BT174" s="152">
        <f>IF(BQ174&gt;=1500,BQ174-150,IF(BQ174&gt;=800,BQ174-80,IF(BQ174&gt;=500,BQ174-50,IF(BQ174&gt;=200,BQ174-20,BQ174))))</f>
        <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f>Q175/0.4</f>
        <v/>
      </c>
      <c r="H175" s="149">
        <f>G175*0.75</f>
        <v/>
      </c>
      <c r="I175" s="149">
        <f>Q175 / (0.83 - 0.02 - 0.006)</f>
        <v/>
      </c>
      <c r="J175" s="149">
        <f>Q175 / (0.85 - 0.02 - 0.006)</f>
        <v/>
      </c>
      <c r="K175" s="149">
        <f>Q175 / (0.89 - 0.02 - 0.006)</f>
        <v/>
      </c>
      <c r="L175" s="149">
        <f>K175-N175</f>
        <v/>
      </c>
      <c r="M175" s="79">
        <f>L175/K175</f>
        <v/>
      </c>
      <c r="N175" s="150">
        <f>O175+P175+Q175</f>
        <v/>
      </c>
      <c r="O175" s="150">
        <f>K175*0.006</f>
        <v/>
      </c>
      <c r="P175" s="150">
        <f>K175*0.02</f>
        <v/>
      </c>
      <c r="Q175" s="150">
        <f>SUM(R175:T175)</f>
        <v/>
      </c>
      <c r="R175" s="150" t="n">
        <v>150</v>
      </c>
      <c r="S175" s="150" t="n">
        <v>0</v>
      </c>
      <c r="T175" s="151">
        <f>SUM(U175:W175)</f>
        <v/>
      </c>
      <c r="U175" s="150" t="n">
        <v>820</v>
      </c>
      <c r="V175" s="150" t="n">
        <v>20</v>
      </c>
      <c r="W175" s="150">
        <f>SUM(X175:AS175)</f>
        <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f>H175</f>
        <v/>
      </c>
      <c r="AZ175" s="150">
        <f>BB175/(1-BA175)</f>
        <v/>
      </c>
      <c r="BA175" s="82" t="n">
        <v>0.15</v>
      </c>
      <c r="BB175" s="150">
        <f>K175*0.96</f>
        <v/>
      </c>
      <c r="BC175" s="7" t="inlineStr">
        <is>
          <t>793084818113</t>
        </is>
      </c>
      <c r="BD175" s="7" t="inlineStr">
        <is>
          <t>https://item.taobao.com/item.htm?id=793084818113</t>
        </is>
      </c>
      <c r="BE175" s="7" t="n"/>
      <c r="BF175" s="150">
        <f>H175</f>
        <v/>
      </c>
      <c r="BG175" s="82">
        <f>BH175/BF175</f>
        <v/>
      </c>
      <c r="BH175" s="149">
        <f>I175</f>
        <v/>
      </c>
      <c r="BI175" s="82">
        <f>1-12%</f>
        <v/>
      </c>
      <c r="BJ175" s="82">
        <f>BK175/(BF175-BF175*(1-BI175))</f>
        <v/>
      </c>
      <c r="BK175" s="149">
        <f>BM175/(1-BL175)</f>
        <v/>
      </c>
      <c r="BL175" s="82" t="n">
        <v>0.01</v>
      </c>
      <c r="BM175" s="149">
        <f>J175</f>
        <v/>
      </c>
      <c r="BN175" s="149">
        <f>IF(BK175&gt;=1500,BK175-150,IF(BK175&gt;=800,BK175-80,IF(BK175&gt;=500,BK175-50,IF(BK175&gt;=200,BK175-20,BK175))))</f>
        <v/>
      </c>
      <c r="BO175" s="82">
        <f>1-12%</f>
        <v/>
      </c>
      <c r="BP175" s="82">
        <f>BQ175/(BF175-BF175*(1-BO175))</f>
        <v/>
      </c>
      <c r="BQ175" s="149">
        <f>BS175/(1-BR175)</f>
        <v/>
      </c>
      <c r="BR175" s="82" t="n">
        <v>0</v>
      </c>
      <c r="BS175" s="149">
        <f>K175</f>
        <v/>
      </c>
      <c r="BT175" s="149">
        <f>IF(BQ175&gt;=1500,BQ175-150,IF(BQ175&gt;=800,BQ175-80,IF(BQ175&gt;=500,BQ175-50,IF(BQ175&gt;=200,BQ175-20,BQ175))))</f>
        <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f>Q176/0.4</f>
        <v/>
      </c>
      <c r="H176" s="152">
        <f>G176*0.75</f>
        <v/>
      </c>
      <c r="I176" s="152">
        <f>Q176 / (0.83 - 0.02 - 0.006)</f>
        <v/>
      </c>
      <c r="J176" s="152">
        <f>Q176 / (0.85 - 0.02 - 0.006)</f>
        <v/>
      </c>
      <c r="K176" s="152">
        <f>Q176 / (0.89 - 0.02 - 0.006)</f>
        <v/>
      </c>
      <c r="L176" s="152">
        <f>K176-N176</f>
        <v/>
      </c>
      <c r="M176" s="79">
        <f>L176/K176</f>
        <v/>
      </c>
      <c r="N176" s="153">
        <f>O176+P176+Q176</f>
        <v/>
      </c>
      <c r="O176" s="153">
        <f>K176*0.006</f>
        <v/>
      </c>
      <c r="P176" s="153">
        <f>K176*0.02</f>
        <v/>
      </c>
      <c r="Q176" s="153">
        <f>SUM(R176:T176)</f>
        <v/>
      </c>
      <c r="R176" s="153" t="n">
        <v>150</v>
      </c>
      <c r="S176" s="153" t="n">
        <v>0</v>
      </c>
      <c r="T176" s="151">
        <f>SUM(U176:W176)</f>
        <v/>
      </c>
      <c r="U176" s="153" t="n">
        <v>780</v>
      </c>
      <c r="V176" s="153" t="n">
        <v>20</v>
      </c>
      <c r="W176" s="153">
        <f>SUM(X176:AS176)</f>
        <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f>H176</f>
        <v/>
      </c>
      <c r="AZ176" s="153">
        <f>BB176/(1-BA176)</f>
        <v/>
      </c>
      <c r="BA176" s="85" t="n">
        <v>0.15</v>
      </c>
      <c r="BB176" s="153">
        <f>K176*0.96</f>
        <v/>
      </c>
      <c r="BC176" s="10" t="inlineStr">
        <is>
          <t>793084818113</t>
        </is>
      </c>
      <c r="BD176" s="10" t="inlineStr">
        <is>
          <t>https://item.taobao.com/item.htm?id=793084818113</t>
        </is>
      </c>
      <c r="BE176" s="10" t="n"/>
      <c r="BF176" s="153">
        <f>H176</f>
        <v/>
      </c>
      <c r="BG176" s="85">
        <f>BH176/BF176</f>
        <v/>
      </c>
      <c r="BH176" s="152">
        <f>I176</f>
        <v/>
      </c>
      <c r="BI176" s="85">
        <f>1-12%</f>
        <v/>
      </c>
      <c r="BJ176" s="85">
        <f>BK176/(BF176-BF176*(1-BI176))</f>
        <v/>
      </c>
      <c r="BK176" s="152">
        <f>BM176/(1-BL176)</f>
        <v/>
      </c>
      <c r="BL176" s="85" t="n">
        <v>0.01</v>
      </c>
      <c r="BM176" s="152">
        <f>J176</f>
        <v/>
      </c>
      <c r="BN176" s="152">
        <f>IF(BK176&gt;=1500,BK176-150,IF(BK176&gt;=800,BK176-80,IF(BK176&gt;=500,BK176-50,IF(BK176&gt;=200,BK176-20,BK176))))</f>
        <v/>
      </c>
      <c r="BO176" s="85">
        <f>1-12%</f>
        <v/>
      </c>
      <c r="BP176" s="85">
        <f>BQ176/(BF176-BF176*(1-BO176))</f>
        <v/>
      </c>
      <c r="BQ176" s="152">
        <f>BS176/(1-BR176)</f>
        <v/>
      </c>
      <c r="BR176" s="85" t="n">
        <v>0</v>
      </c>
      <c r="BS176" s="152">
        <f>K176</f>
        <v/>
      </c>
      <c r="BT176" s="152">
        <f>IF(BQ176&gt;=1500,BQ176-150,IF(BQ176&gt;=800,BQ176-80,IF(BQ176&gt;=500,BQ176-50,IF(BQ176&gt;=200,BQ176-20,BQ176))))</f>
        <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f>Q177/0.4</f>
        <v/>
      </c>
      <c r="H177" s="149">
        <f>G177*0.75</f>
        <v/>
      </c>
      <c r="I177" s="149">
        <f>Q177 / (0.83 - 0.02 - 0.006)</f>
        <v/>
      </c>
      <c r="J177" s="149">
        <f>Q177 / (0.85 - 0.02 - 0.006)</f>
        <v/>
      </c>
      <c r="K177" s="149">
        <f>Q177 / (0.89 - 0.02 - 0.006)</f>
        <v/>
      </c>
      <c r="L177" s="149">
        <f>K177-N177</f>
        <v/>
      </c>
      <c r="M177" s="79">
        <f>L177/K177</f>
        <v/>
      </c>
      <c r="N177" s="150">
        <f>O177+P177+Q177</f>
        <v/>
      </c>
      <c r="O177" s="150">
        <f>K177*0.006</f>
        <v/>
      </c>
      <c r="P177" s="150">
        <f>K177*0.02</f>
        <v/>
      </c>
      <c r="Q177" s="150">
        <f>SUM(R177:T177)</f>
        <v/>
      </c>
      <c r="R177" s="150" t="n">
        <v>150</v>
      </c>
      <c r="S177" s="150" t="n">
        <v>0</v>
      </c>
      <c r="T177" s="151">
        <f>SUM(U177:W177)</f>
        <v/>
      </c>
      <c r="U177" s="150" t="n">
        <v>600</v>
      </c>
      <c r="V177" s="150" t="n">
        <v>20</v>
      </c>
      <c r="W177" s="150">
        <f>SUM(X177:AS177)</f>
        <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f>H177</f>
        <v/>
      </c>
      <c r="AZ177" s="150">
        <f>BB177/(1-BA177)</f>
        <v/>
      </c>
      <c r="BA177" s="82" t="n">
        <v>0.15</v>
      </c>
      <c r="BB177" s="150">
        <f>K177*0.96</f>
        <v/>
      </c>
      <c r="BC177" s="7" t="inlineStr">
        <is>
          <t>793084818113</t>
        </is>
      </c>
      <c r="BD177" s="7" t="inlineStr">
        <is>
          <t>https://item.taobao.com/item.htm?id=793084818113</t>
        </is>
      </c>
      <c r="BE177" s="7" t="n"/>
      <c r="BF177" s="150">
        <f>H177</f>
        <v/>
      </c>
      <c r="BG177" s="82">
        <f>BH177/BF177</f>
        <v/>
      </c>
      <c r="BH177" s="149">
        <f>I177</f>
        <v/>
      </c>
      <c r="BI177" s="82">
        <f>1-12%</f>
        <v/>
      </c>
      <c r="BJ177" s="82">
        <f>BK177/(BF177-BF177*(1-BI177))</f>
        <v/>
      </c>
      <c r="BK177" s="149">
        <f>BM177/(1-BL177)</f>
        <v/>
      </c>
      <c r="BL177" s="82" t="n">
        <v>0.01</v>
      </c>
      <c r="BM177" s="149">
        <f>J177</f>
        <v/>
      </c>
      <c r="BN177" s="149">
        <f>IF(BK177&gt;=1500,BK177-150,IF(BK177&gt;=800,BK177-80,IF(BK177&gt;=500,BK177-50,IF(BK177&gt;=200,BK177-20,BK177))))</f>
        <v/>
      </c>
      <c r="BO177" s="82">
        <f>1-12%</f>
        <v/>
      </c>
      <c r="BP177" s="82">
        <f>BQ177/(BF177-BF177*(1-BO177))</f>
        <v/>
      </c>
      <c r="BQ177" s="149">
        <f>BS177/(1-BR177)</f>
        <v/>
      </c>
      <c r="BR177" s="82" t="n">
        <v>0</v>
      </c>
      <c r="BS177" s="149">
        <f>K177</f>
        <v/>
      </c>
      <c r="BT177" s="149">
        <f>IF(BQ177&gt;=1500,BQ177-150,IF(BQ177&gt;=800,BQ177-80,IF(BQ177&gt;=500,BQ177-50,IF(BQ177&gt;=200,BQ177-20,BQ177))))</f>
        <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f>Q178/0.4</f>
        <v/>
      </c>
      <c r="H178" s="152">
        <f>G178*0.75</f>
        <v/>
      </c>
      <c r="I178" s="152">
        <f>Q178 / (0.83 - 0.02 - 0.006)</f>
        <v/>
      </c>
      <c r="J178" s="152">
        <f>Q178 / (0.85 - 0.02 - 0.006)</f>
        <v/>
      </c>
      <c r="K178" s="152">
        <f>Q178 / (0.89 - 0.02 - 0.006)</f>
        <v/>
      </c>
      <c r="L178" s="152">
        <f>K178-N178</f>
        <v/>
      </c>
      <c r="M178" s="79">
        <f>L178/K178</f>
        <v/>
      </c>
      <c r="N178" s="153">
        <f>O178+P178+Q178</f>
        <v/>
      </c>
      <c r="O178" s="153">
        <f>K178*0.006</f>
        <v/>
      </c>
      <c r="P178" s="153">
        <f>K178*0.02</f>
        <v/>
      </c>
      <c r="Q178" s="153">
        <f>SUM(R178:T178)</f>
        <v/>
      </c>
      <c r="R178" s="153" t="n">
        <v>150</v>
      </c>
      <c r="S178" s="153" t="n">
        <v>0</v>
      </c>
      <c r="T178" s="151">
        <f>SUM(U178:W178)</f>
        <v/>
      </c>
      <c r="U178" s="153" t="n">
        <v>800</v>
      </c>
      <c r="V178" s="153" t="n">
        <v>20</v>
      </c>
      <c r="W178" s="153">
        <f>SUM(X178:AS178)</f>
        <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f>H178</f>
        <v/>
      </c>
      <c r="AZ178" s="153">
        <f>BB178/(1-BA178)</f>
        <v/>
      </c>
      <c r="BA178" s="85" t="n">
        <v>0.15</v>
      </c>
      <c r="BB178" s="153">
        <f>K178*0.96</f>
        <v/>
      </c>
      <c r="BC178" s="10" t="inlineStr">
        <is>
          <t>793084818113</t>
        </is>
      </c>
      <c r="BD178" s="10" t="inlineStr">
        <is>
          <t>https://item.taobao.com/item.htm?id=793084818113</t>
        </is>
      </c>
      <c r="BE178" s="10" t="n"/>
      <c r="BF178" s="153">
        <f>H178</f>
        <v/>
      </c>
      <c r="BG178" s="85">
        <f>BH178/BF178</f>
        <v/>
      </c>
      <c r="BH178" s="152">
        <f>I178</f>
        <v/>
      </c>
      <c r="BI178" s="85">
        <f>1-12%</f>
        <v/>
      </c>
      <c r="BJ178" s="85">
        <f>BK178/(BF178-BF178*(1-BI178))</f>
        <v/>
      </c>
      <c r="BK178" s="152">
        <f>BM178/(1-BL178)</f>
        <v/>
      </c>
      <c r="BL178" s="85" t="n">
        <v>0.01</v>
      </c>
      <c r="BM178" s="152">
        <f>J178</f>
        <v/>
      </c>
      <c r="BN178" s="152">
        <f>IF(BK178&gt;=1500,BK178-150,IF(BK178&gt;=800,BK178-80,IF(BK178&gt;=500,BK178-50,IF(BK178&gt;=200,BK178-20,BK178))))</f>
        <v/>
      </c>
      <c r="BO178" s="85">
        <f>1-12%</f>
        <v/>
      </c>
      <c r="BP178" s="85">
        <f>BQ178/(BF178-BF178*(1-BO178))</f>
        <v/>
      </c>
      <c r="BQ178" s="152">
        <f>BS178/(1-BR178)</f>
        <v/>
      </c>
      <c r="BR178" s="85" t="n">
        <v>0</v>
      </c>
      <c r="BS178" s="152">
        <f>K178</f>
        <v/>
      </c>
      <c r="BT178" s="152">
        <f>IF(BQ178&gt;=1500,BQ178-150,IF(BQ178&gt;=800,BQ178-80,IF(BQ178&gt;=500,BQ178-50,IF(BQ178&gt;=200,BQ178-20,BQ178))))</f>
        <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f>Q179/0.4</f>
        <v/>
      </c>
      <c r="H179" s="149">
        <f>G179*0.75</f>
        <v/>
      </c>
      <c r="I179" s="149">
        <f>Q179 / (0.83 - 0.02 - 0.006)</f>
        <v/>
      </c>
      <c r="J179" s="149">
        <f>Q179 / (0.85 - 0.02 - 0.006)</f>
        <v/>
      </c>
      <c r="K179" s="149">
        <f>Q179 / (0.89 - 0.02 - 0.006)</f>
        <v/>
      </c>
      <c r="L179" s="149">
        <f>K179-N179</f>
        <v/>
      </c>
      <c r="M179" s="79">
        <f>L179/K179</f>
        <v/>
      </c>
      <c r="N179" s="150">
        <f>O179+P179+Q179</f>
        <v/>
      </c>
      <c r="O179" s="150">
        <f>K179*0.006</f>
        <v/>
      </c>
      <c r="P179" s="150">
        <f>K179*0.02</f>
        <v/>
      </c>
      <c r="Q179" s="150">
        <f>SUM(R179:T179)</f>
        <v/>
      </c>
      <c r="R179" s="150" t="n">
        <v>150</v>
      </c>
      <c r="S179" s="150" t="n">
        <v>0</v>
      </c>
      <c r="T179" s="151">
        <f>SUM(U179:W179)</f>
        <v/>
      </c>
      <c r="U179" s="150" t="n">
        <v>900</v>
      </c>
      <c r="V179" s="150" t="n">
        <v>20</v>
      </c>
      <c r="W179" s="150">
        <f>SUM(X179:AS179)</f>
        <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f>H179</f>
        <v/>
      </c>
      <c r="AZ179" s="150">
        <f>BB179/(1-BA179)</f>
        <v/>
      </c>
      <c r="BA179" s="82" t="n">
        <v>0.15</v>
      </c>
      <c r="BB179" s="150">
        <f>K179*0.96</f>
        <v/>
      </c>
      <c r="BC179" s="7" t="inlineStr">
        <is>
          <t>793084818113</t>
        </is>
      </c>
      <c r="BD179" s="7" t="inlineStr">
        <is>
          <t>https://item.taobao.com/item.htm?id=793084818113</t>
        </is>
      </c>
      <c r="BE179" s="7" t="n"/>
      <c r="BF179" s="150">
        <f>H179</f>
        <v/>
      </c>
      <c r="BG179" s="82">
        <f>BH179/BF179</f>
        <v/>
      </c>
      <c r="BH179" s="149">
        <f>I179</f>
        <v/>
      </c>
      <c r="BI179" s="82">
        <f>1-12%</f>
        <v/>
      </c>
      <c r="BJ179" s="82">
        <f>BK179/(BF179-BF179*(1-BI179))</f>
        <v/>
      </c>
      <c r="BK179" s="149">
        <f>BM179/(1-BL179)</f>
        <v/>
      </c>
      <c r="BL179" s="82" t="n">
        <v>0.01</v>
      </c>
      <c r="BM179" s="149">
        <f>J179</f>
        <v/>
      </c>
      <c r="BN179" s="149">
        <f>IF(BK179&gt;=1500,BK179-150,IF(BK179&gt;=800,BK179-80,IF(BK179&gt;=500,BK179-50,IF(BK179&gt;=200,BK179-20,BK179))))</f>
        <v/>
      </c>
      <c r="BO179" s="82">
        <f>1-12%</f>
        <v/>
      </c>
      <c r="BP179" s="82">
        <f>BQ179/(BF179-BF179*(1-BO179))</f>
        <v/>
      </c>
      <c r="BQ179" s="149">
        <f>BS179/(1-BR179)</f>
        <v/>
      </c>
      <c r="BR179" s="82" t="n">
        <v>0</v>
      </c>
      <c r="BS179" s="149">
        <f>K179</f>
        <v/>
      </c>
      <c r="BT179" s="149">
        <f>IF(BQ179&gt;=1500,BQ179-150,IF(BQ179&gt;=800,BQ179-80,IF(BQ179&gt;=500,BQ179-50,IF(BQ179&gt;=200,BQ179-20,BQ179))))</f>
        <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f>Q180/0.4</f>
        <v/>
      </c>
      <c r="H180" s="152">
        <f>G180*0.75</f>
        <v/>
      </c>
      <c r="I180" s="152">
        <f>Q180 / (0.83 - 0.02 - 0.006)</f>
        <v/>
      </c>
      <c r="J180" s="152">
        <f>Q180 / (0.85 - 0.02 - 0.006)</f>
        <v/>
      </c>
      <c r="K180" s="152">
        <f>Q180 / (0.89 - 0.02 - 0.006)</f>
        <v/>
      </c>
      <c r="L180" s="152">
        <f>K180-N180</f>
        <v/>
      </c>
      <c r="M180" s="79">
        <f>L180/K180</f>
        <v/>
      </c>
      <c r="N180" s="153">
        <f>O180+P180+Q180</f>
        <v/>
      </c>
      <c r="O180" s="153">
        <f>K180*0.006</f>
        <v/>
      </c>
      <c r="P180" s="153">
        <f>K180*0.02</f>
        <v/>
      </c>
      <c r="Q180" s="153">
        <f>SUM(R180:T180)</f>
        <v/>
      </c>
      <c r="R180" s="153" t="n">
        <v>150</v>
      </c>
      <c r="S180" s="153" t="n">
        <v>0</v>
      </c>
      <c r="T180" s="151">
        <f>SUM(U180:W180)</f>
        <v/>
      </c>
      <c r="U180" s="153" t="n">
        <v>600</v>
      </c>
      <c r="V180" s="153" t="n">
        <v>20</v>
      </c>
      <c r="W180" s="153">
        <f>SUM(X180:AS180)</f>
        <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f>H180</f>
        <v/>
      </c>
      <c r="AZ180" s="153">
        <f>BB180/(1-BA180)</f>
        <v/>
      </c>
      <c r="BA180" s="85" t="n">
        <v>0.15</v>
      </c>
      <c r="BB180" s="153">
        <f>K180*0.96</f>
        <v/>
      </c>
      <c r="BC180" s="10" t="inlineStr">
        <is>
          <t>793084818113</t>
        </is>
      </c>
      <c r="BD180" s="10" t="inlineStr">
        <is>
          <t>https://item.taobao.com/item.htm?id=793084818113</t>
        </is>
      </c>
      <c r="BE180" s="10" t="n"/>
      <c r="BF180" s="153">
        <f>H180</f>
        <v/>
      </c>
      <c r="BG180" s="85">
        <f>BH180/BF180</f>
        <v/>
      </c>
      <c r="BH180" s="152">
        <f>I180</f>
        <v/>
      </c>
      <c r="BI180" s="85">
        <f>1-12%</f>
        <v/>
      </c>
      <c r="BJ180" s="85">
        <f>BK180/(BF180-BF180*(1-BI180))</f>
        <v/>
      </c>
      <c r="BK180" s="152">
        <f>BM180/(1-BL180)</f>
        <v/>
      </c>
      <c r="BL180" s="85" t="n">
        <v>0.01</v>
      </c>
      <c r="BM180" s="152">
        <f>J180</f>
        <v/>
      </c>
      <c r="BN180" s="152">
        <f>IF(BK180&gt;=1500,BK180-150,IF(BK180&gt;=800,BK180-80,IF(BK180&gt;=500,BK180-50,IF(BK180&gt;=200,BK180-20,BK180))))</f>
        <v/>
      </c>
      <c r="BO180" s="85">
        <f>1-12%</f>
        <v/>
      </c>
      <c r="BP180" s="85">
        <f>BQ180/(BF180-BF180*(1-BO180))</f>
        <v/>
      </c>
      <c r="BQ180" s="152">
        <f>BS180/(1-BR180)</f>
        <v/>
      </c>
      <c r="BR180" s="85" t="n">
        <v>0</v>
      </c>
      <c r="BS180" s="152">
        <f>K180</f>
        <v/>
      </c>
      <c r="BT180" s="152">
        <f>IF(BQ180&gt;=1500,BQ180-150,IF(BQ180&gt;=800,BQ180-80,IF(BQ180&gt;=500,BQ180-50,IF(BQ180&gt;=200,BQ180-20,BQ180))))</f>
        <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f>Q181/0.4</f>
        <v/>
      </c>
      <c r="H181" s="149">
        <f>G181*0.75</f>
        <v/>
      </c>
      <c r="I181" s="149">
        <f>Q181 / (0.83 - 0.02 - 0.006)</f>
        <v/>
      </c>
      <c r="J181" s="149">
        <f>Q181 / (0.85 - 0.02 - 0.006)</f>
        <v/>
      </c>
      <c r="K181" s="149">
        <f>Q181 / (0.89 - 0.02 - 0.006)</f>
        <v/>
      </c>
      <c r="L181" s="149">
        <f>K181-N181</f>
        <v/>
      </c>
      <c r="M181" s="79">
        <f>L181/K181</f>
        <v/>
      </c>
      <c r="N181" s="150">
        <f>O181+P181+Q181</f>
        <v/>
      </c>
      <c r="O181" s="150">
        <f>K181*0.006</f>
        <v/>
      </c>
      <c r="P181" s="150">
        <f>K181*0.02</f>
        <v/>
      </c>
      <c r="Q181" s="150">
        <f>SUM(R181:T181)</f>
        <v/>
      </c>
      <c r="R181" s="150" t="n">
        <v>150</v>
      </c>
      <c r="S181" s="150" t="n">
        <v>0</v>
      </c>
      <c r="T181" s="151">
        <f>SUM(U181:W181)</f>
        <v/>
      </c>
      <c r="U181" s="150" t="n">
        <v>620</v>
      </c>
      <c r="V181" s="150" t="n">
        <v>20</v>
      </c>
      <c r="W181" s="150">
        <f>SUM(X181:AS181)</f>
        <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f>H181</f>
        <v/>
      </c>
      <c r="AZ181" s="150">
        <f>BB181/(1-BA181)</f>
        <v/>
      </c>
      <c r="BA181" s="82" t="n">
        <v>0.15</v>
      </c>
      <c r="BB181" s="150">
        <f>K181*0.96</f>
        <v/>
      </c>
      <c r="BC181" s="7" t="inlineStr">
        <is>
          <t>793084818113</t>
        </is>
      </c>
      <c r="BD181" s="7" t="inlineStr">
        <is>
          <t>https://item.taobao.com/item.htm?id=793084818113</t>
        </is>
      </c>
      <c r="BE181" s="7" t="n"/>
      <c r="BF181" s="150">
        <f>H181</f>
        <v/>
      </c>
      <c r="BG181" s="82">
        <f>BH181/BF181</f>
        <v/>
      </c>
      <c r="BH181" s="149">
        <f>I181</f>
        <v/>
      </c>
      <c r="BI181" s="82">
        <f>1-12%</f>
        <v/>
      </c>
      <c r="BJ181" s="82">
        <f>BK181/(BF181-BF181*(1-BI181))</f>
        <v/>
      </c>
      <c r="BK181" s="149">
        <f>BM181/(1-BL181)</f>
        <v/>
      </c>
      <c r="BL181" s="82" t="n">
        <v>0.01</v>
      </c>
      <c r="BM181" s="149">
        <f>J181</f>
        <v/>
      </c>
      <c r="BN181" s="149">
        <f>IF(BK181&gt;=1500,BK181-150,IF(BK181&gt;=800,BK181-80,IF(BK181&gt;=500,BK181-50,IF(BK181&gt;=200,BK181-20,BK181))))</f>
        <v/>
      </c>
      <c r="BO181" s="82">
        <f>1-12%</f>
        <v/>
      </c>
      <c r="BP181" s="82">
        <f>BQ181/(BF181-BF181*(1-BO181))</f>
        <v/>
      </c>
      <c r="BQ181" s="149">
        <f>BS181/(1-BR181)</f>
        <v/>
      </c>
      <c r="BR181" s="82" t="n">
        <v>0</v>
      </c>
      <c r="BS181" s="149">
        <f>K181</f>
        <v/>
      </c>
      <c r="BT181" s="149">
        <f>IF(BQ181&gt;=1500,BQ181-150,IF(BQ181&gt;=800,BQ181-80,IF(BQ181&gt;=500,BQ181-50,IF(BQ181&gt;=200,BQ181-20,BQ181))))</f>
        <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f>Q182/0.4</f>
        <v/>
      </c>
      <c r="H182" s="152">
        <f>G182*0.75</f>
        <v/>
      </c>
      <c r="I182" s="152">
        <f>Q182 / (0.83 - 0.02 - 0.006)</f>
        <v/>
      </c>
      <c r="J182" s="152">
        <f>Q182 / (0.85 - 0.02 - 0.006)</f>
        <v/>
      </c>
      <c r="K182" s="152">
        <f>Q182 / (0.89 - 0.02 - 0.006)</f>
        <v/>
      </c>
      <c r="L182" s="152">
        <f>K182-N182</f>
        <v/>
      </c>
      <c r="M182" s="79">
        <f>L182/K182</f>
        <v/>
      </c>
      <c r="N182" s="153">
        <f>O182+P182+Q182</f>
        <v/>
      </c>
      <c r="O182" s="153">
        <f>K182*0.006</f>
        <v/>
      </c>
      <c r="P182" s="153">
        <f>K182*0.02</f>
        <v/>
      </c>
      <c r="Q182" s="153">
        <f>SUM(R182:T182)</f>
        <v/>
      </c>
      <c r="R182" s="153" t="n">
        <v>150</v>
      </c>
      <c r="S182" s="153" t="n">
        <v>0</v>
      </c>
      <c r="T182" s="151">
        <f>SUM(U182:W182)</f>
        <v/>
      </c>
      <c r="U182" s="153" t="n">
        <v>580</v>
      </c>
      <c r="V182" s="153" t="n">
        <v>20</v>
      </c>
      <c r="W182" s="153">
        <f>SUM(X182:AS182)</f>
        <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f>H182</f>
        <v/>
      </c>
      <c r="AZ182" s="153">
        <f>BB182/(1-BA182)</f>
        <v/>
      </c>
      <c r="BA182" s="85" t="n">
        <v>0.15</v>
      </c>
      <c r="BB182" s="153">
        <f>K182*0.96</f>
        <v/>
      </c>
      <c r="BC182" s="10" t="inlineStr">
        <is>
          <t>793084818113</t>
        </is>
      </c>
      <c r="BD182" s="10" t="inlineStr">
        <is>
          <t>https://item.taobao.com/item.htm?id=793084818113</t>
        </is>
      </c>
      <c r="BE182" s="10" t="n"/>
      <c r="BF182" s="153">
        <f>H182</f>
        <v/>
      </c>
      <c r="BG182" s="85">
        <f>BH182/BF182</f>
        <v/>
      </c>
      <c r="BH182" s="152">
        <f>I182</f>
        <v/>
      </c>
      <c r="BI182" s="85">
        <f>1-12%</f>
        <v/>
      </c>
      <c r="BJ182" s="85">
        <f>BK182/(BF182-BF182*(1-BI182))</f>
        <v/>
      </c>
      <c r="BK182" s="152">
        <f>BM182/(1-BL182)</f>
        <v/>
      </c>
      <c r="BL182" s="85" t="n">
        <v>0.01</v>
      </c>
      <c r="BM182" s="152">
        <f>J182</f>
        <v/>
      </c>
      <c r="BN182" s="152">
        <f>IF(BK182&gt;=1500,BK182-150,IF(BK182&gt;=800,BK182-80,IF(BK182&gt;=500,BK182-50,IF(BK182&gt;=200,BK182-20,BK182))))</f>
        <v/>
      </c>
      <c r="BO182" s="85">
        <f>1-12%</f>
        <v/>
      </c>
      <c r="BP182" s="85">
        <f>BQ182/(BF182-BF182*(1-BO182))</f>
        <v/>
      </c>
      <c r="BQ182" s="152">
        <f>BS182/(1-BR182)</f>
        <v/>
      </c>
      <c r="BR182" s="85" t="n">
        <v>0</v>
      </c>
      <c r="BS182" s="152">
        <f>K182</f>
        <v/>
      </c>
      <c r="BT182" s="152">
        <f>IF(BQ182&gt;=1500,BQ182-150,IF(BQ182&gt;=800,BQ182-80,IF(BQ182&gt;=500,BQ182-50,IF(BQ182&gt;=200,BQ182-20,BQ182))))</f>
        <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f>Q183/0.4</f>
        <v/>
      </c>
      <c r="H183" s="149">
        <f>G183*0.75</f>
        <v/>
      </c>
      <c r="I183" s="149">
        <f>Q183 / (0.83 - 0.02 - 0.006)</f>
        <v/>
      </c>
      <c r="J183" s="149">
        <f>Q183 / (0.85 - 0.02 - 0.006)</f>
        <v/>
      </c>
      <c r="K183" s="149">
        <f>Q183 / (0.89 - 0.02 - 0.006)</f>
        <v/>
      </c>
      <c r="L183" s="149">
        <f>K183-N183</f>
        <v/>
      </c>
      <c r="M183" s="79">
        <f>L183/K183</f>
        <v/>
      </c>
      <c r="N183" s="150">
        <f>O183+P183+Q183</f>
        <v/>
      </c>
      <c r="O183" s="150">
        <f>K183*0.006</f>
        <v/>
      </c>
      <c r="P183" s="150">
        <f>K183*0.02</f>
        <v/>
      </c>
      <c r="Q183" s="150">
        <f>SUM(R183:T183)</f>
        <v/>
      </c>
      <c r="R183" s="150" t="n">
        <v>150</v>
      </c>
      <c r="S183" s="150" t="n">
        <v>0</v>
      </c>
      <c r="T183" s="151">
        <f>SUM(U183:W183)</f>
        <v/>
      </c>
      <c r="U183" s="150" t="n">
        <v>680</v>
      </c>
      <c r="V183" s="150" t="n">
        <v>20</v>
      </c>
      <c r="W183" s="150">
        <f>SUM(X183:AS183)</f>
        <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f>H183</f>
        <v/>
      </c>
      <c r="AZ183" s="150">
        <f>BB183/(1-BA183)</f>
        <v/>
      </c>
      <c r="BA183" s="82" t="n">
        <v>0.15</v>
      </c>
      <c r="BB183" s="150">
        <f>K183*0.96</f>
        <v/>
      </c>
      <c r="BC183" s="7" t="inlineStr">
        <is>
          <t>793084818113</t>
        </is>
      </c>
      <c r="BD183" s="7" t="inlineStr">
        <is>
          <t>https://item.taobao.com/item.htm?id=793084818113</t>
        </is>
      </c>
      <c r="BE183" s="7" t="n"/>
      <c r="BF183" s="150">
        <f>H183</f>
        <v/>
      </c>
      <c r="BG183" s="82">
        <f>BH183/BF183</f>
        <v/>
      </c>
      <c r="BH183" s="149">
        <f>I183</f>
        <v/>
      </c>
      <c r="BI183" s="82">
        <f>1-12%</f>
        <v/>
      </c>
      <c r="BJ183" s="82">
        <f>BK183/(BF183-BF183*(1-BI183))</f>
        <v/>
      </c>
      <c r="BK183" s="149">
        <f>BM183/(1-BL183)</f>
        <v/>
      </c>
      <c r="BL183" s="82" t="n">
        <v>0.01</v>
      </c>
      <c r="BM183" s="149">
        <f>J183</f>
        <v/>
      </c>
      <c r="BN183" s="149">
        <f>IF(BK183&gt;=1500,BK183-150,IF(BK183&gt;=800,BK183-80,IF(BK183&gt;=500,BK183-50,IF(BK183&gt;=200,BK183-20,BK183))))</f>
        <v/>
      </c>
      <c r="BO183" s="82">
        <f>1-12%</f>
        <v/>
      </c>
      <c r="BP183" s="82">
        <f>BQ183/(BF183-BF183*(1-BO183))</f>
        <v/>
      </c>
      <c r="BQ183" s="149">
        <f>BS183/(1-BR183)</f>
        <v/>
      </c>
      <c r="BR183" s="82" t="n">
        <v>0</v>
      </c>
      <c r="BS183" s="149">
        <f>K183</f>
        <v/>
      </c>
      <c r="BT183" s="149">
        <f>IF(BQ183&gt;=1500,BQ183-150,IF(BQ183&gt;=800,BQ183-80,IF(BQ183&gt;=500,BQ183-50,IF(BQ183&gt;=200,BQ183-20,BQ183))))</f>
        <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f>Q184/0.4</f>
        <v/>
      </c>
      <c r="H184" s="152">
        <f>G184*0.75</f>
        <v/>
      </c>
      <c r="I184" s="152">
        <f>Q184 / (0.83 - 0.02 - 0.006)</f>
        <v/>
      </c>
      <c r="J184" s="152">
        <f>Q184 / (0.85 - 0.02 - 0.006)</f>
        <v/>
      </c>
      <c r="K184" s="152">
        <f>Q184 / (0.89 - 0.02 - 0.006)</f>
        <v/>
      </c>
      <c r="L184" s="152">
        <f>K184-N184</f>
        <v/>
      </c>
      <c r="M184" s="79">
        <f>L184/K184</f>
        <v/>
      </c>
      <c r="N184" s="153">
        <f>O184+P184+Q184</f>
        <v/>
      </c>
      <c r="O184" s="153">
        <f>K184*0.006</f>
        <v/>
      </c>
      <c r="P184" s="153">
        <f>K184*0.02</f>
        <v/>
      </c>
      <c r="Q184" s="153">
        <f>SUM(R184:T184)</f>
        <v/>
      </c>
      <c r="R184" s="153" t="n">
        <v>150</v>
      </c>
      <c r="S184" s="153" t="n">
        <v>0</v>
      </c>
      <c r="T184" s="151">
        <f>SUM(U184:W184)</f>
        <v/>
      </c>
      <c r="U184" s="153" t="n">
        <v>740</v>
      </c>
      <c r="V184" s="153" t="n">
        <v>20</v>
      </c>
      <c r="W184" s="153">
        <f>SUM(X184:AS184)</f>
        <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f>H184</f>
        <v/>
      </c>
      <c r="AZ184" s="153">
        <f>BB184/(1-BA184)</f>
        <v/>
      </c>
      <c r="BA184" s="85" t="n">
        <v>0.15</v>
      </c>
      <c r="BB184" s="153">
        <f>K184*0.96</f>
        <v/>
      </c>
      <c r="BC184" s="10" t="inlineStr">
        <is>
          <t>793084818113</t>
        </is>
      </c>
      <c r="BD184" s="10" t="inlineStr">
        <is>
          <t>https://item.taobao.com/item.htm?id=793084818113</t>
        </is>
      </c>
      <c r="BE184" s="10" t="n"/>
      <c r="BF184" s="153">
        <f>H184</f>
        <v/>
      </c>
      <c r="BG184" s="85">
        <f>BH184/BF184</f>
        <v/>
      </c>
      <c r="BH184" s="152">
        <f>I184</f>
        <v/>
      </c>
      <c r="BI184" s="85">
        <f>1-12%</f>
        <v/>
      </c>
      <c r="BJ184" s="85">
        <f>BK184/(BF184-BF184*(1-BI184))</f>
        <v/>
      </c>
      <c r="BK184" s="152">
        <f>BM184/(1-BL184)</f>
        <v/>
      </c>
      <c r="BL184" s="85" t="n">
        <v>0.01</v>
      </c>
      <c r="BM184" s="152">
        <f>J184</f>
        <v/>
      </c>
      <c r="BN184" s="152">
        <f>IF(BK184&gt;=1500,BK184-150,IF(BK184&gt;=800,BK184-80,IF(BK184&gt;=500,BK184-50,IF(BK184&gt;=200,BK184-20,BK184))))</f>
        <v/>
      </c>
      <c r="BO184" s="85">
        <f>1-12%</f>
        <v/>
      </c>
      <c r="BP184" s="85">
        <f>BQ184/(BF184-BF184*(1-BO184))</f>
        <v/>
      </c>
      <c r="BQ184" s="152">
        <f>BS184/(1-BR184)</f>
        <v/>
      </c>
      <c r="BR184" s="85" t="n">
        <v>0</v>
      </c>
      <c r="BS184" s="152">
        <f>K184</f>
        <v/>
      </c>
      <c r="BT184" s="152">
        <f>IF(BQ184&gt;=1500,BQ184-150,IF(BQ184&gt;=800,BQ184-80,IF(BQ184&gt;=500,BQ184-50,IF(BQ184&gt;=200,BQ184-20,BQ184))))</f>
        <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f>Q185/0.4</f>
        <v/>
      </c>
      <c r="H185" s="149">
        <f>G185*0.75</f>
        <v/>
      </c>
      <c r="I185" s="149">
        <f>Q185 / (0.83 - 0.02 - 0.006)</f>
        <v/>
      </c>
      <c r="J185" s="149">
        <f>Q185 / (0.85 - 0.02 - 0.006)</f>
        <v/>
      </c>
      <c r="K185" s="149">
        <f>Q185 / (0.89 - 0.02 - 0.006)</f>
        <v/>
      </c>
      <c r="L185" s="149">
        <f>K185-N185</f>
        <v/>
      </c>
      <c r="M185" s="79">
        <f>L185/K185</f>
        <v/>
      </c>
      <c r="N185" s="150">
        <f>O185+P185+Q185</f>
        <v/>
      </c>
      <c r="O185" s="150">
        <f>K185*0.006</f>
        <v/>
      </c>
      <c r="P185" s="150">
        <f>K185*0.02</f>
        <v/>
      </c>
      <c r="Q185" s="150">
        <f>SUM(R185:T185)</f>
        <v/>
      </c>
      <c r="R185" s="150" t="n">
        <v>150</v>
      </c>
      <c r="S185" s="150" t="n">
        <v>0</v>
      </c>
      <c r="T185" s="151">
        <f>SUM(U185:W185)</f>
        <v/>
      </c>
      <c r="U185" s="150" t="n">
        <v>700</v>
      </c>
      <c r="V185" s="150" t="n">
        <v>20</v>
      </c>
      <c r="W185" s="150">
        <f>SUM(X185:AS185)</f>
        <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f>H185</f>
        <v/>
      </c>
      <c r="AZ185" s="150">
        <f>BB185/(1-BA185)</f>
        <v/>
      </c>
      <c r="BA185" s="82" t="n">
        <v>0.15</v>
      </c>
      <c r="BB185" s="150">
        <f>K185*0.96</f>
        <v/>
      </c>
      <c r="BC185" s="7" t="inlineStr">
        <is>
          <t>793084818113</t>
        </is>
      </c>
      <c r="BD185" s="7" t="inlineStr">
        <is>
          <t>https://item.taobao.com/item.htm?id=793084818113</t>
        </is>
      </c>
      <c r="BE185" s="7" t="n"/>
      <c r="BF185" s="150">
        <f>H185</f>
        <v/>
      </c>
      <c r="BG185" s="82">
        <f>BH185/BF185</f>
        <v/>
      </c>
      <c r="BH185" s="149">
        <f>I185</f>
        <v/>
      </c>
      <c r="BI185" s="82">
        <f>1-12%</f>
        <v/>
      </c>
      <c r="BJ185" s="82">
        <f>BK185/(BF185-BF185*(1-BI185))</f>
        <v/>
      </c>
      <c r="BK185" s="149">
        <f>BM185/(1-BL185)</f>
        <v/>
      </c>
      <c r="BL185" s="82" t="n">
        <v>0.01</v>
      </c>
      <c r="BM185" s="149">
        <f>J185</f>
        <v/>
      </c>
      <c r="BN185" s="149">
        <f>IF(BK185&gt;=1500,BK185-150,IF(BK185&gt;=800,BK185-80,IF(BK185&gt;=500,BK185-50,IF(BK185&gt;=200,BK185-20,BK185))))</f>
        <v/>
      </c>
      <c r="BO185" s="82">
        <f>1-12%</f>
        <v/>
      </c>
      <c r="BP185" s="82">
        <f>BQ185/(BF185-BF185*(1-BO185))</f>
        <v/>
      </c>
      <c r="BQ185" s="149">
        <f>BS185/(1-BR185)</f>
        <v/>
      </c>
      <c r="BR185" s="82" t="n">
        <v>0</v>
      </c>
      <c r="BS185" s="149">
        <f>K185</f>
        <v/>
      </c>
      <c r="BT185" s="149">
        <f>IF(BQ185&gt;=1500,BQ185-150,IF(BQ185&gt;=800,BQ185-80,IF(BQ185&gt;=500,BQ185-50,IF(BQ185&gt;=200,BQ185-20,BQ185))))</f>
        <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f>Q186/0.4</f>
        <v/>
      </c>
      <c r="H186" s="152">
        <f>G186*0.75</f>
        <v/>
      </c>
      <c r="I186" s="152">
        <f>Q186 / (0.83 - 0.02 - 0.006)</f>
        <v/>
      </c>
      <c r="J186" s="152">
        <f>Q186 / (0.85 - 0.02 - 0.006)</f>
        <v/>
      </c>
      <c r="K186" s="152">
        <f>Q186 / (0.89 - 0.02 - 0.006)</f>
        <v/>
      </c>
      <c r="L186" s="152">
        <f>K186-N186</f>
        <v/>
      </c>
      <c r="M186" s="79">
        <f>L186/K186</f>
        <v/>
      </c>
      <c r="N186" s="153">
        <f>O186+P186+Q186</f>
        <v/>
      </c>
      <c r="O186" s="153">
        <f>K186*0.006</f>
        <v/>
      </c>
      <c r="P186" s="153">
        <f>K186*0.02</f>
        <v/>
      </c>
      <c r="Q186" s="153">
        <f>SUM(R186:T186)</f>
        <v/>
      </c>
      <c r="R186" s="153" t="n">
        <v>50</v>
      </c>
      <c r="S186" s="153" t="n">
        <v>0</v>
      </c>
      <c r="T186" s="151">
        <f>SUM(U186:W186)</f>
        <v/>
      </c>
      <c r="U186" s="153" t="n">
        <v>50</v>
      </c>
      <c r="V186" s="153" t="n">
        <v>20</v>
      </c>
      <c r="W186" s="153">
        <f>SUM(X186:AS186)</f>
        <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f>H186</f>
        <v/>
      </c>
      <c r="AZ186" s="153">
        <f>BB186/(1-BA186)</f>
        <v/>
      </c>
      <c r="BA186" s="85" t="n">
        <v>0.15</v>
      </c>
      <c r="BB186" s="153">
        <f>K186*0.96</f>
        <v/>
      </c>
      <c r="BC186" s="10" t="inlineStr">
        <is>
          <t>793084818113</t>
        </is>
      </c>
      <c r="BD186" s="10" t="inlineStr">
        <is>
          <t>https://item.taobao.com/item.htm?id=793084818113</t>
        </is>
      </c>
      <c r="BE186" s="10" t="n"/>
      <c r="BF186" s="153">
        <f>H186</f>
        <v/>
      </c>
      <c r="BG186" s="85">
        <f>BH186/BF186</f>
        <v/>
      </c>
      <c r="BH186" s="152">
        <f>I186</f>
        <v/>
      </c>
      <c r="BI186" s="85">
        <f>1-12%</f>
        <v/>
      </c>
      <c r="BJ186" s="85">
        <f>BK186/(BF186-BF186*(1-BI186))</f>
        <v/>
      </c>
      <c r="BK186" s="152">
        <f>BM186/(1-BL186)</f>
        <v/>
      </c>
      <c r="BL186" s="85" t="n">
        <v>0.01</v>
      </c>
      <c r="BM186" s="152">
        <f>J186</f>
        <v/>
      </c>
      <c r="BN186" s="152">
        <f>IF(BK186&gt;=1500,BK186-150,IF(BK186&gt;=800,BK186-80,IF(BK186&gt;=500,BK186-50,IF(BK186&gt;=200,BK186-20,BK186))))</f>
        <v/>
      </c>
      <c r="BO186" s="85">
        <f>1-12%</f>
        <v/>
      </c>
      <c r="BP186" s="85">
        <f>BQ186/(BF186-BF186*(1-BO186))</f>
        <v/>
      </c>
      <c r="BQ186" s="152">
        <f>BS186/(1-BR186)</f>
        <v/>
      </c>
      <c r="BR186" s="85" t="n">
        <v>0</v>
      </c>
      <c r="BS186" s="152">
        <f>K186</f>
        <v/>
      </c>
      <c r="BT186" s="152">
        <f>IF(BQ186&gt;=1500,BQ186-150,IF(BQ186&gt;=800,BQ186-80,IF(BQ186&gt;=500,BQ186-50,IF(BQ186&gt;=200,BQ186-20,BQ186))))</f>
        <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f>Q187/0.4</f>
        <v/>
      </c>
      <c r="H187" s="149">
        <f>G187*0.75</f>
        <v/>
      </c>
      <c r="I187" s="149">
        <f>Q187 / (0.83 - 0.02 - 0.006)</f>
        <v/>
      </c>
      <c r="J187" s="149">
        <f>Q187 / (0.85 - 0.02 - 0.006)</f>
        <v/>
      </c>
      <c r="K187" s="149">
        <f>Q187 / (0.89 - 0.02 - 0.006)</f>
        <v/>
      </c>
      <c r="L187" s="149">
        <f>K187-N187</f>
        <v/>
      </c>
      <c r="M187" s="79">
        <f>L187/K187</f>
        <v/>
      </c>
      <c r="N187" s="150">
        <f>O187+P187+Q187</f>
        <v/>
      </c>
      <c r="O187" s="150">
        <f>K187*0.006</f>
        <v/>
      </c>
      <c r="P187" s="150">
        <f>K187*0.02</f>
        <v/>
      </c>
      <c r="Q187" s="150">
        <f>SUM(R187:T187)</f>
        <v/>
      </c>
      <c r="R187" s="150" t="n">
        <v>50</v>
      </c>
      <c r="S187" s="150" t="n">
        <v>0</v>
      </c>
      <c r="T187" s="151">
        <f>SUM(U187:W187)</f>
        <v/>
      </c>
      <c r="U187" s="150" t="n">
        <v>50</v>
      </c>
      <c r="V187" s="150" t="n">
        <v>20</v>
      </c>
      <c r="W187" s="150">
        <f>SUM(X187:AS187)</f>
        <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f>H187</f>
        <v/>
      </c>
      <c r="AZ187" s="150">
        <f>BB187/(1-BA187)</f>
        <v/>
      </c>
      <c r="BA187" s="82" t="n">
        <v>0.15</v>
      </c>
      <c r="BB187" s="150">
        <f>K187*0.96</f>
        <v/>
      </c>
      <c r="BC187" s="7" t="inlineStr">
        <is>
          <t>793084818113</t>
        </is>
      </c>
      <c r="BD187" s="7" t="inlineStr">
        <is>
          <t>https://item.taobao.com/item.htm?id=793084818113</t>
        </is>
      </c>
      <c r="BE187" s="7" t="n"/>
      <c r="BF187" s="150">
        <f>H187</f>
        <v/>
      </c>
      <c r="BG187" s="82">
        <f>BH187/BF187</f>
        <v/>
      </c>
      <c r="BH187" s="149">
        <f>I187</f>
        <v/>
      </c>
      <c r="BI187" s="82">
        <f>1-12%</f>
        <v/>
      </c>
      <c r="BJ187" s="82">
        <f>BK187/(BF187-BF187*(1-BI187))</f>
        <v/>
      </c>
      <c r="BK187" s="149">
        <f>BM187/(1-BL187)</f>
        <v/>
      </c>
      <c r="BL187" s="82" t="n">
        <v>0.01</v>
      </c>
      <c r="BM187" s="149">
        <f>J187</f>
        <v/>
      </c>
      <c r="BN187" s="149">
        <f>IF(BK187&gt;=1500,BK187-150,IF(BK187&gt;=800,BK187-80,IF(BK187&gt;=500,BK187-50,IF(BK187&gt;=200,BK187-20,BK187))))</f>
        <v/>
      </c>
      <c r="BO187" s="82">
        <f>1-12%</f>
        <v/>
      </c>
      <c r="BP187" s="82">
        <f>BQ187/(BF187-BF187*(1-BO187))</f>
        <v/>
      </c>
      <c r="BQ187" s="149">
        <f>BS187/(1-BR187)</f>
        <v/>
      </c>
      <c r="BR187" s="82" t="n">
        <v>0</v>
      </c>
      <c r="BS187" s="149">
        <f>K187</f>
        <v/>
      </c>
      <c r="BT187" s="149">
        <f>IF(BQ187&gt;=1500,BQ187-150,IF(BQ187&gt;=800,BQ187-80,IF(BQ187&gt;=500,BQ187-50,IF(BQ187&gt;=200,BQ187-20,BQ187))))</f>
        <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f>Q188/0.4</f>
        <v/>
      </c>
      <c r="H188" s="152">
        <f>G188*0.75</f>
        <v/>
      </c>
      <c r="I188" s="152">
        <f>Q188 / (0.78 - 0.02 - 0.006)</f>
        <v/>
      </c>
      <c r="J188" s="152">
        <f>Q188 / (0.8 - 0.02 - 0.006)</f>
        <v/>
      </c>
      <c r="K188" s="152">
        <f>Q188 / (0.85 - 0.02 - 0.006)</f>
        <v/>
      </c>
      <c r="L188" s="152">
        <f>K188-N188</f>
        <v/>
      </c>
      <c r="M188" s="79">
        <f>L188/K188</f>
        <v/>
      </c>
      <c r="N188" s="153">
        <f>O188+P188+Q188</f>
        <v/>
      </c>
      <c r="O188" s="153">
        <f>K188*0.006</f>
        <v/>
      </c>
      <c r="P188" s="153">
        <f>K188*0.02</f>
        <v/>
      </c>
      <c r="Q188" s="153">
        <f>SUM(R188:T188)</f>
        <v/>
      </c>
      <c r="R188" s="153">
        <f>IF(F188="大型",700,IF(F188="中型",300,IF(F188="小型",80,0)))</f>
        <v/>
      </c>
      <c r="S188" s="153">
        <f>IF(F188="大型",150,IF(F188="中型",100,IF(F188="小型",0,0)))</f>
        <v/>
      </c>
      <c r="T188" s="151">
        <f>SUM(U188:W188)</f>
        <v/>
      </c>
      <c r="U188" s="153" t="n">
        <v>0</v>
      </c>
      <c r="V188" s="153" t="n">
        <v>20</v>
      </c>
      <c r="W188" s="153">
        <f>SUM(X188:AS188)</f>
        <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f>H188</f>
        <v/>
      </c>
      <c r="AZ188" s="153">
        <f>BB188/(1-BA188)</f>
        <v/>
      </c>
      <c r="BA188" s="85" t="n">
        <v>0.15</v>
      </c>
      <c r="BB188" s="153">
        <f>K188*0.96</f>
        <v/>
      </c>
      <c r="BC188" s="10" t="inlineStr">
        <is>
          <t>840659847455</t>
        </is>
      </c>
      <c r="BD188" s="10" t="inlineStr">
        <is>
          <t>https://item.taobao.com/item.htm?id=840659847455</t>
        </is>
      </c>
      <c r="BE188" s="10" t="n"/>
      <c r="BF188" s="153">
        <f>H188</f>
        <v/>
      </c>
      <c r="BG188" s="85">
        <f>BH188/BF188</f>
        <v/>
      </c>
      <c r="BH188" s="152">
        <f>I188</f>
        <v/>
      </c>
      <c r="BI188" s="85">
        <f>1-12%</f>
        <v/>
      </c>
      <c r="BJ188" s="85">
        <f>BK188/(BF188-BF188*(1-BI188))</f>
        <v/>
      </c>
      <c r="BK188" s="152">
        <f>BM188/(1-BL188)</f>
        <v/>
      </c>
      <c r="BL188" s="85" t="n">
        <v>0.01</v>
      </c>
      <c r="BM188" s="152">
        <f>J188</f>
        <v/>
      </c>
      <c r="BN188" s="152">
        <f>IF(BK188&gt;=1500,BK188-150,IF(BK188&gt;=800,BK188-80,IF(BK188&gt;=500,BK188-50,IF(BK188&gt;=200,BK188-20,BK188))))</f>
        <v/>
      </c>
      <c r="BO188" s="85">
        <f>1-12%</f>
        <v/>
      </c>
      <c r="BP188" s="85">
        <f>BQ188/(BF188-BF188*(1-BO188))</f>
        <v/>
      </c>
      <c r="BQ188" s="152">
        <f>BS188/(1-BR188)</f>
        <v/>
      </c>
      <c r="BR188" s="85" t="n">
        <v>0</v>
      </c>
      <c r="BS188" s="152">
        <f>K188</f>
        <v/>
      </c>
      <c r="BT188" s="152">
        <f>IF(BQ188&gt;=1500,BQ188-150,IF(BQ188&gt;=800,BQ188-80,IF(BQ188&gt;=500,BQ188-50,IF(BQ188&gt;=200,BQ188-20,BQ188))))</f>
        <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f>Q189/0.4</f>
        <v/>
      </c>
      <c r="H189" s="149">
        <f>G189*0.75</f>
        <v/>
      </c>
      <c r="I189" s="149">
        <f>Q189 / (0.78 - 0.02 - 0.006)</f>
        <v/>
      </c>
      <c r="J189" s="149">
        <f>Q189 / (0.8 - 0.02 - 0.006)</f>
        <v/>
      </c>
      <c r="K189" s="149">
        <f>Q189 / (0.85 - 0.02 - 0.006)</f>
        <v/>
      </c>
      <c r="L189" s="149">
        <f>K189-N189</f>
        <v/>
      </c>
      <c r="M189" s="79">
        <f>L189/K189</f>
        <v/>
      </c>
      <c r="N189" s="150">
        <f>O189+P189+Q189</f>
        <v/>
      </c>
      <c r="O189" s="150">
        <f>K189*0.006</f>
        <v/>
      </c>
      <c r="P189" s="150">
        <f>K189*0.02</f>
        <v/>
      </c>
      <c r="Q189" s="150">
        <f>SUM(R189:T189)</f>
        <v/>
      </c>
      <c r="R189" s="150">
        <f>IF(F189="大型",700,IF(F189="中型",300,IF(F189="小型",80,0)))</f>
        <v/>
      </c>
      <c r="S189" s="150">
        <f>IF(F189="大型",150,IF(F189="中型",100,IF(F189="小型",0,0)))</f>
        <v/>
      </c>
      <c r="T189" s="151">
        <f>SUM(U189:W189)</f>
        <v/>
      </c>
      <c r="U189" s="150" t="n">
        <v>0</v>
      </c>
      <c r="V189" s="150" t="n">
        <v>20</v>
      </c>
      <c r="W189" s="150">
        <f>SUM(X189:AS189)</f>
        <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f>H189</f>
        <v/>
      </c>
      <c r="AZ189" s="150">
        <f>BB189/(1-BA189)</f>
        <v/>
      </c>
      <c r="BA189" s="82" t="n">
        <v>0.15</v>
      </c>
      <c r="BB189" s="150">
        <f>K189*0.96</f>
        <v/>
      </c>
      <c r="BC189" s="7" t="inlineStr">
        <is>
          <t>840659847455</t>
        </is>
      </c>
      <c r="BD189" s="7" t="inlineStr">
        <is>
          <t>https://item.taobao.com/item.htm?id=840659847455</t>
        </is>
      </c>
      <c r="BE189" s="7" t="n"/>
      <c r="BF189" s="150">
        <f>H189</f>
        <v/>
      </c>
      <c r="BG189" s="82">
        <f>BH189/BF189</f>
        <v/>
      </c>
      <c r="BH189" s="149">
        <f>I189</f>
        <v/>
      </c>
      <c r="BI189" s="82">
        <f>1-12%</f>
        <v/>
      </c>
      <c r="BJ189" s="82">
        <f>BK189/(BF189-BF189*(1-BI189))</f>
        <v/>
      </c>
      <c r="BK189" s="149">
        <f>BM189/(1-BL189)</f>
        <v/>
      </c>
      <c r="BL189" s="82" t="n">
        <v>0.01</v>
      </c>
      <c r="BM189" s="149">
        <f>J189</f>
        <v/>
      </c>
      <c r="BN189" s="149">
        <f>IF(BK189&gt;=1500,BK189-150,IF(BK189&gt;=800,BK189-80,IF(BK189&gt;=500,BK189-50,IF(BK189&gt;=200,BK189-20,BK189))))</f>
        <v/>
      </c>
      <c r="BO189" s="82">
        <f>1-12%</f>
        <v/>
      </c>
      <c r="BP189" s="82">
        <f>BQ189/(BF189-BF189*(1-BO189))</f>
        <v/>
      </c>
      <c r="BQ189" s="149">
        <f>BS189/(1-BR189)</f>
        <v/>
      </c>
      <c r="BR189" s="82" t="n">
        <v>0</v>
      </c>
      <c r="BS189" s="149">
        <f>K189</f>
        <v/>
      </c>
      <c r="BT189" s="149">
        <f>IF(BQ189&gt;=1500,BQ189-150,IF(BQ189&gt;=800,BQ189-80,IF(BQ189&gt;=500,BQ189-50,IF(BQ189&gt;=200,BQ189-20,BQ189))))</f>
        <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f>Q190/0.4</f>
        <v/>
      </c>
      <c r="H190" s="152">
        <f>G190*0.75</f>
        <v/>
      </c>
      <c r="I190" s="152">
        <f>Q190 / (0.78 - 0.02 - 0.006)</f>
        <v/>
      </c>
      <c r="J190" s="152">
        <f>Q190 / (0.8 - 0.02 - 0.006)</f>
        <v/>
      </c>
      <c r="K190" s="152">
        <f>Q190 / (0.85 - 0.02 - 0.006)</f>
        <v/>
      </c>
      <c r="L190" s="152">
        <f>K190-N190</f>
        <v/>
      </c>
      <c r="M190" s="79">
        <f>L190/K190</f>
        <v/>
      </c>
      <c r="N190" s="153">
        <f>O190+P190+Q190</f>
        <v/>
      </c>
      <c r="O190" s="153">
        <f>K190*0.006</f>
        <v/>
      </c>
      <c r="P190" s="153">
        <f>K190*0.02</f>
        <v/>
      </c>
      <c r="Q190" s="153">
        <f>SUM(R190:T190)</f>
        <v/>
      </c>
      <c r="R190" s="153">
        <f>IF(F190="大型",700,IF(F190="中型",300,IF(F190="小型",80,0)))</f>
        <v/>
      </c>
      <c r="S190" s="153">
        <f>IF(F190="大型",150,IF(F190="中型",100,IF(F190="小型",0,0)))</f>
        <v/>
      </c>
      <c r="T190" s="151">
        <f>SUM(U190:W190)</f>
        <v/>
      </c>
      <c r="U190" s="153" t="n">
        <v>0</v>
      </c>
      <c r="V190" s="153" t="n">
        <v>20</v>
      </c>
      <c r="W190" s="153">
        <f>SUM(X190:AS190)</f>
        <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f>H190</f>
        <v/>
      </c>
      <c r="AZ190" s="153">
        <f>BB190/(1-BA190)</f>
        <v/>
      </c>
      <c r="BA190" s="85" t="n">
        <v>0.15</v>
      </c>
      <c r="BB190" s="153">
        <f>K190*0.96</f>
        <v/>
      </c>
      <c r="BC190" s="10" t="inlineStr">
        <is>
          <t>840659847455</t>
        </is>
      </c>
      <c r="BD190" s="10" t="inlineStr">
        <is>
          <t>https://item.taobao.com/item.htm?id=840659847455</t>
        </is>
      </c>
      <c r="BE190" s="10" t="n"/>
      <c r="BF190" s="153">
        <f>H190</f>
        <v/>
      </c>
      <c r="BG190" s="85">
        <f>BH190/BF190</f>
        <v/>
      </c>
      <c r="BH190" s="152">
        <f>I190</f>
        <v/>
      </c>
      <c r="BI190" s="85">
        <f>1-12%</f>
        <v/>
      </c>
      <c r="BJ190" s="85">
        <f>BK190/(BF190-BF190*(1-BI190))</f>
        <v/>
      </c>
      <c r="BK190" s="152">
        <f>BM190/(1-BL190)</f>
        <v/>
      </c>
      <c r="BL190" s="85" t="n">
        <v>0.01</v>
      </c>
      <c r="BM190" s="152">
        <f>J190</f>
        <v/>
      </c>
      <c r="BN190" s="152">
        <f>IF(BK190&gt;=1500,BK190-150,IF(BK190&gt;=800,BK190-80,IF(BK190&gt;=500,BK190-50,IF(BK190&gt;=200,BK190-20,BK190))))</f>
        <v/>
      </c>
      <c r="BO190" s="85">
        <f>1-12%</f>
        <v/>
      </c>
      <c r="BP190" s="85">
        <f>BQ190/(BF190-BF190*(1-BO190))</f>
        <v/>
      </c>
      <c r="BQ190" s="152">
        <f>BS190/(1-BR190)</f>
        <v/>
      </c>
      <c r="BR190" s="85" t="n">
        <v>0</v>
      </c>
      <c r="BS190" s="152">
        <f>K190</f>
        <v/>
      </c>
      <c r="BT190" s="152">
        <f>IF(BQ190&gt;=1500,BQ190-150,IF(BQ190&gt;=800,BQ190-80,IF(BQ190&gt;=500,BQ190-50,IF(BQ190&gt;=200,BQ190-20,BQ190))))</f>
        <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f>Q191/0.4</f>
        <v/>
      </c>
      <c r="H191" s="149">
        <f>G191*0.75</f>
        <v/>
      </c>
      <c r="I191" s="149">
        <f>Q191 / (0.78 - 0.02 - 0.006)</f>
        <v/>
      </c>
      <c r="J191" s="149">
        <f>Q191 / (0.8 - 0.02 - 0.006)</f>
        <v/>
      </c>
      <c r="K191" s="149">
        <f>Q191 / (0.85 - 0.02 - 0.006)</f>
        <v/>
      </c>
      <c r="L191" s="149">
        <f>K191-N191</f>
        <v/>
      </c>
      <c r="M191" s="79">
        <f>L191/K191</f>
        <v/>
      </c>
      <c r="N191" s="150">
        <f>O191+P191+Q191</f>
        <v/>
      </c>
      <c r="O191" s="150">
        <f>K191*0.006</f>
        <v/>
      </c>
      <c r="P191" s="150">
        <f>K191*0.02</f>
        <v/>
      </c>
      <c r="Q191" s="150">
        <f>SUM(R191:T191)</f>
        <v/>
      </c>
      <c r="R191" s="150">
        <f>IF(F191="大型",700,IF(F191="中型",300,IF(F191="小型",80,0)))</f>
        <v/>
      </c>
      <c r="S191" s="150">
        <f>IF(F191="大型",150,IF(F191="中型",100,IF(F191="小型",0,0)))</f>
        <v/>
      </c>
      <c r="T191" s="151">
        <f>SUM(U191:W191)</f>
        <v/>
      </c>
      <c r="U191" s="150" t="n">
        <v>0</v>
      </c>
      <c r="V191" s="150" t="n">
        <v>20</v>
      </c>
      <c r="W191" s="150">
        <f>SUM(X191:AS191)</f>
        <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f>H191</f>
        <v/>
      </c>
      <c r="AZ191" s="150">
        <f>BB191/(1-BA191)</f>
        <v/>
      </c>
      <c r="BA191" s="82" t="n">
        <v>0.15</v>
      </c>
      <c r="BB191" s="150">
        <f>K191*0.96</f>
        <v/>
      </c>
      <c r="BC191" s="7" t="inlineStr">
        <is>
          <t>840659847455</t>
        </is>
      </c>
      <c r="BD191" s="7" t="inlineStr">
        <is>
          <t>https://item.taobao.com/item.htm?id=840659847455</t>
        </is>
      </c>
      <c r="BE191" s="7" t="n"/>
      <c r="BF191" s="150">
        <f>H191</f>
        <v/>
      </c>
      <c r="BG191" s="82">
        <f>BH191/BF191</f>
        <v/>
      </c>
      <c r="BH191" s="149">
        <f>I191</f>
        <v/>
      </c>
      <c r="BI191" s="82">
        <f>1-12%</f>
        <v/>
      </c>
      <c r="BJ191" s="82">
        <f>BK191/(BF191-BF191*(1-BI191))</f>
        <v/>
      </c>
      <c r="BK191" s="149">
        <f>BM191/(1-BL191)</f>
        <v/>
      </c>
      <c r="BL191" s="82" t="n">
        <v>0.01</v>
      </c>
      <c r="BM191" s="149">
        <f>J191</f>
        <v/>
      </c>
      <c r="BN191" s="149">
        <f>IF(BK191&gt;=1500,BK191-150,IF(BK191&gt;=800,BK191-80,IF(BK191&gt;=500,BK191-50,IF(BK191&gt;=200,BK191-20,BK191))))</f>
        <v/>
      </c>
      <c r="BO191" s="82">
        <f>1-12%</f>
        <v/>
      </c>
      <c r="BP191" s="82">
        <f>BQ191/(BF191-BF191*(1-BO191))</f>
        <v/>
      </c>
      <c r="BQ191" s="149">
        <f>BS191/(1-BR191)</f>
        <v/>
      </c>
      <c r="BR191" s="82" t="n">
        <v>0</v>
      </c>
      <c r="BS191" s="149">
        <f>K191</f>
        <v/>
      </c>
      <c r="BT191" s="149">
        <f>IF(BQ191&gt;=1500,BQ191-150,IF(BQ191&gt;=800,BQ191-80,IF(BQ191&gt;=500,BQ191-50,IF(BQ191&gt;=200,BQ191-20,BQ191))))</f>
        <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f>Q192/0.4</f>
        <v/>
      </c>
      <c r="H192" s="152">
        <f>G192*0.75</f>
        <v/>
      </c>
      <c r="I192" s="152">
        <f>Q192 / (0.84 - 0.02 - 0.006)</f>
        <v/>
      </c>
      <c r="J192" s="152">
        <f>Q192 / (0.85 - 0.02 - 0.006)</f>
        <v/>
      </c>
      <c r="K192" s="152">
        <f>Q192 / (0.89 - 0.02 - 0.006)</f>
        <v/>
      </c>
      <c r="L192" s="152">
        <f>K192-N192</f>
        <v/>
      </c>
      <c r="M192" s="79">
        <f>L192/K192</f>
        <v/>
      </c>
      <c r="N192" s="153">
        <f>O192+P192+Q192</f>
        <v/>
      </c>
      <c r="O192" s="153">
        <f>K192*0.006</f>
        <v/>
      </c>
      <c r="P192" s="153">
        <f>K192*0.02</f>
        <v/>
      </c>
      <c r="Q192" s="153">
        <f>SUM(R192:T192)</f>
        <v/>
      </c>
      <c r="R192" s="153" t="n">
        <v>700</v>
      </c>
      <c r="S192" s="153" t="n">
        <v>280</v>
      </c>
      <c r="T192" s="151">
        <f>SUM(U192:W192)</f>
        <v/>
      </c>
      <c r="U192" s="153" t="n">
        <v>4000</v>
      </c>
      <c r="V192" s="153" t="n">
        <v>470</v>
      </c>
      <c r="W192" s="153">
        <f>SUM(X192:AS192)</f>
        <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f>H192</f>
        <v/>
      </c>
      <c r="AZ192" s="153">
        <f>BB192/(1-BA192)</f>
        <v/>
      </c>
      <c r="BA192" s="85" t="n">
        <v>0.15</v>
      </c>
      <c r="BB192" s="153">
        <f>K192*0.96</f>
        <v/>
      </c>
      <c r="BC192" s="10" t="inlineStr">
        <is>
          <t>840659847455</t>
        </is>
      </c>
      <c r="BD192" s="10" t="inlineStr">
        <is>
          <t>https://item.taobao.com/item.htm?id=840659847455</t>
        </is>
      </c>
      <c r="BE192" s="10" t="n"/>
      <c r="BF192" s="153">
        <f>H192</f>
        <v/>
      </c>
      <c r="BG192" s="85">
        <f>BH192/BF192</f>
        <v/>
      </c>
      <c r="BH192" s="152">
        <f>I192</f>
        <v/>
      </c>
      <c r="BI192" s="85">
        <f>1-12%</f>
        <v/>
      </c>
      <c r="BJ192" s="85">
        <f>BK192/(BF192-BF192*(1-BI192))</f>
        <v/>
      </c>
      <c r="BK192" s="152">
        <f>BM192/(1-BL192)</f>
        <v/>
      </c>
      <c r="BL192" s="85" t="n">
        <v>0.01</v>
      </c>
      <c r="BM192" s="152">
        <f>J192</f>
        <v/>
      </c>
      <c r="BN192" s="152">
        <f>IF(BK192&gt;=1500,BK192-150,IF(BK192&gt;=800,BK192-80,IF(BK192&gt;=500,BK192-50,IF(BK192&gt;=200,BK192-20,BK192))))</f>
        <v/>
      </c>
      <c r="BO192" s="85">
        <f>1-12%</f>
        <v/>
      </c>
      <c r="BP192" s="85">
        <f>BQ192/(BF192-BF192*(1-BO192))</f>
        <v/>
      </c>
      <c r="BQ192" s="152">
        <f>BS192/(1-BR192)</f>
        <v/>
      </c>
      <c r="BR192" s="85" t="n">
        <v>0</v>
      </c>
      <c r="BS192" s="152">
        <f>K192</f>
        <v/>
      </c>
      <c r="BT192" s="152">
        <f>IF(BQ192&gt;=1500,BQ192-150,IF(BQ192&gt;=800,BQ192-80,IF(BQ192&gt;=500,BQ192-50,IF(BQ192&gt;=200,BQ192-20,BQ192))))</f>
        <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f>Q193/0.4</f>
        <v/>
      </c>
      <c r="H193" s="149">
        <f>G193*0.75</f>
        <v/>
      </c>
      <c r="I193" s="149">
        <f>Q193 / (0.84 - 0.02 - 0.006)</f>
        <v/>
      </c>
      <c r="J193" s="149">
        <f>Q193 / (0.85 - 0.02 - 0.006)</f>
        <v/>
      </c>
      <c r="K193" s="149">
        <f>Q193 / (0.89 - 0.02 - 0.006)</f>
        <v/>
      </c>
      <c r="L193" s="149">
        <f>K193-N193</f>
        <v/>
      </c>
      <c r="M193" s="79">
        <f>L193/K193</f>
        <v/>
      </c>
      <c r="N193" s="150">
        <f>O193+P193+Q193</f>
        <v/>
      </c>
      <c r="O193" s="150">
        <f>K193*0.006</f>
        <v/>
      </c>
      <c r="P193" s="150">
        <f>K193*0.02</f>
        <v/>
      </c>
      <c r="Q193" s="150">
        <f>SUM(R193:T193)</f>
        <v/>
      </c>
      <c r="R193" s="150" t="n">
        <v>700</v>
      </c>
      <c r="S193" s="150" t="n">
        <v>250</v>
      </c>
      <c r="T193" s="151">
        <f>SUM(U193:W193)</f>
        <v/>
      </c>
      <c r="U193" s="150" t="n">
        <v>3800</v>
      </c>
      <c r="V193" s="150" t="n">
        <v>450</v>
      </c>
      <c r="W193" s="150">
        <f>SUM(X193:AS193)</f>
        <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f>H193</f>
        <v/>
      </c>
      <c r="AZ193" s="150">
        <f>BB193/(1-BA193)</f>
        <v/>
      </c>
      <c r="BA193" s="82" t="n">
        <v>0.15</v>
      </c>
      <c r="BB193" s="150">
        <f>K193*0.96</f>
        <v/>
      </c>
      <c r="BC193" s="7" t="inlineStr">
        <is>
          <t>840659847455</t>
        </is>
      </c>
      <c r="BD193" s="7" t="inlineStr">
        <is>
          <t>https://item.taobao.com/item.htm?id=840659847455</t>
        </is>
      </c>
      <c r="BE193" s="7" t="n"/>
      <c r="BF193" s="150">
        <f>H193</f>
        <v/>
      </c>
      <c r="BG193" s="82">
        <f>BH193/BF193</f>
        <v/>
      </c>
      <c r="BH193" s="149">
        <f>I193</f>
        <v/>
      </c>
      <c r="BI193" s="82">
        <f>1-12%</f>
        <v/>
      </c>
      <c r="BJ193" s="82">
        <f>BK193/(BF193-BF193*(1-BI193))</f>
        <v/>
      </c>
      <c r="BK193" s="149">
        <f>BM193/(1-BL193)</f>
        <v/>
      </c>
      <c r="BL193" s="82" t="n">
        <v>0.01</v>
      </c>
      <c r="BM193" s="149">
        <f>J193</f>
        <v/>
      </c>
      <c r="BN193" s="149">
        <f>IF(BK193&gt;=1500,BK193-150,IF(BK193&gt;=800,BK193-80,IF(BK193&gt;=500,BK193-50,IF(BK193&gt;=200,BK193-20,BK193))))</f>
        <v/>
      </c>
      <c r="BO193" s="82">
        <f>1-12%</f>
        <v/>
      </c>
      <c r="BP193" s="82">
        <f>BQ193/(BF193-BF193*(1-BO193))</f>
        <v/>
      </c>
      <c r="BQ193" s="149">
        <f>BS193/(1-BR193)</f>
        <v/>
      </c>
      <c r="BR193" s="82" t="n">
        <v>0</v>
      </c>
      <c r="BS193" s="149">
        <f>K193</f>
        <v/>
      </c>
      <c r="BT193" s="149">
        <f>IF(BQ193&gt;=1500,BQ193-150,IF(BQ193&gt;=800,BQ193-80,IF(BQ193&gt;=500,BQ193-50,IF(BQ193&gt;=200,BQ193-20,BQ193))))</f>
        <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f>Q194/0.4</f>
        <v/>
      </c>
      <c r="H194" s="152">
        <f>G194*0.75</f>
        <v/>
      </c>
      <c r="I194" s="152">
        <f>Q194 / (0.84 - 0.02 - 0.006)</f>
        <v/>
      </c>
      <c r="J194" s="152">
        <f>Q194 / (0.85 - 0.02 - 0.006)</f>
        <v/>
      </c>
      <c r="K194" s="152">
        <f>Q194 / (0.89 - 0.02 - 0.006)</f>
        <v/>
      </c>
      <c r="L194" s="152">
        <f>K194-N194</f>
        <v/>
      </c>
      <c r="M194" s="79">
        <f>L194/K194</f>
        <v/>
      </c>
      <c r="N194" s="153">
        <f>O194+P194+Q194</f>
        <v/>
      </c>
      <c r="O194" s="153">
        <f>K194*0.006</f>
        <v/>
      </c>
      <c r="P194" s="153">
        <f>K194*0.02</f>
        <v/>
      </c>
      <c r="Q194" s="153">
        <f>SUM(R194:T194)</f>
        <v/>
      </c>
      <c r="R194" s="153" t="n">
        <v>500</v>
      </c>
      <c r="S194" s="153" t="n">
        <v>180</v>
      </c>
      <c r="T194" s="151">
        <f>SUM(U194:W194)</f>
        <v/>
      </c>
      <c r="U194" s="153" t="n">
        <v>3600</v>
      </c>
      <c r="V194" s="153" t="n">
        <v>430</v>
      </c>
      <c r="W194" s="153">
        <f>SUM(X194:AS194)</f>
        <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f>H194</f>
        <v/>
      </c>
      <c r="AZ194" s="153">
        <f>BB194/(1-BA194)</f>
        <v/>
      </c>
      <c r="BA194" s="85" t="n">
        <v>0.15</v>
      </c>
      <c r="BB194" s="153">
        <f>K194*0.96</f>
        <v/>
      </c>
      <c r="BC194" s="10" t="inlineStr">
        <is>
          <t>840659847455</t>
        </is>
      </c>
      <c r="BD194" s="10" t="inlineStr">
        <is>
          <t>https://item.taobao.com/item.htm?id=840659847455</t>
        </is>
      </c>
      <c r="BE194" s="10" t="n"/>
      <c r="BF194" s="153">
        <f>H194</f>
        <v/>
      </c>
      <c r="BG194" s="85">
        <f>BH194/BF194</f>
        <v/>
      </c>
      <c r="BH194" s="152">
        <f>I194</f>
        <v/>
      </c>
      <c r="BI194" s="85">
        <f>1-12%</f>
        <v/>
      </c>
      <c r="BJ194" s="85">
        <f>BK194/(BF194-BF194*(1-BI194))</f>
        <v/>
      </c>
      <c r="BK194" s="152">
        <f>BM194/(1-BL194)</f>
        <v/>
      </c>
      <c r="BL194" s="85" t="n">
        <v>0.01</v>
      </c>
      <c r="BM194" s="152">
        <f>J194</f>
        <v/>
      </c>
      <c r="BN194" s="152">
        <f>IF(BK194&gt;=1500,BK194-150,IF(BK194&gt;=800,BK194-80,IF(BK194&gt;=500,BK194-50,IF(BK194&gt;=200,BK194-20,BK194))))</f>
        <v/>
      </c>
      <c r="BO194" s="85">
        <f>1-12%</f>
        <v/>
      </c>
      <c r="BP194" s="85">
        <f>BQ194/(BF194-BF194*(1-BO194))</f>
        <v/>
      </c>
      <c r="BQ194" s="152">
        <f>BS194/(1-BR194)</f>
        <v/>
      </c>
      <c r="BR194" s="85" t="n">
        <v>0</v>
      </c>
      <c r="BS194" s="152">
        <f>K194</f>
        <v/>
      </c>
      <c r="BT194" s="152">
        <f>IF(BQ194&gt;=1500,BQ194-150,IF(BQ194&gt;=800,BQ194-80,IF(BQ194&gt;=500,BQ194-50,IF(BQ194&gt;=200,BQ194-20,BQ194))))</f>
        <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f>Q195/0.4</f>
        <v/>
      </c>
      <c r="H195" s="149">
        <f>G195*0.75</f>
        <v/>
      </c>
      <c r="I195" s="149">
        <f>Q195 / (0.84 - 0.02 - 0.006)</f>
        <v/>
      </c>
      <c r="J195" s="149">
        <f>Q195 / (0.85 - 0.02 - 0.006)</f>
        <v/>
      </c>
      <c r="K195" s="149">
        <f>Q195 / (0.89 - 0.02 - 0.006)</f>
        <v/>
      </c>
      <c r="L195" s="149">
        <f>K195-N195</f>
        <v/>
      </c>
      <c r="M195" s="79">
        <f>L195/K195</f>
        <v/>
      </c>
      <c r="N195" s="150">
        <f>O195+P195+Q195</f>
        <v/>
      </c>
      <c r="O195" s="150">
        <f>K195*0.006</f>
        <v/>
      </c>
      <c r="P195" s="150">
        <f>K195*0.02</f>
        <v/>
      </c>
      <c r="Q195" s="150">
        <f>SUM(R195:T195)</f>
        <v/>
      </c>
      <c r="R195" s="150" t="n">
        <v>500</v>
      </c>
      <c r="S195" s="150" t="n">
        <v>150</v>
      </c>
      <c r="T195" s="151">
        <f>SUM(U195:W195)</f>
        <v/>
      </c>
      <c r="U195" s="150" t="n">
        <v>3400</v>
      </c>
      <c r="V195" s="150" t="n">
        <v>360</v>
      </c>
      <c r="W195" s="150">
        <f>SUM(X195:AS195)</f>
        <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f>H195</f>
        <v/>
      </c>
      <c r="AZ195" s="150">
        <f>BB195/(1-BA195)</f>
        <v/>
      </c>
      <c r="BA195" s="82" t="n">
        <v>0.15</v>
      </c>
      <c r="BB195" s="150">
        <f>K195*0.96</f>
        <v/>
      </c>
      <c r="BC195" s="7" t="inlineStr">
        <is>
          <t>840659847455</t>
        </is>
      </c>
      <c r="BD195" s="7" t="inlineStr">
        <is>
          <t>https://item.taobao.com/item.htm?id=840659847455</t>
        </is>
      </c>
      <c r="BE195" s="7" t="n"/>
      <c r="BF195" s="150">
        <f>H195</f>
        <v/>
      </c>
      <c r="BG195" s="82">
        <f>BH195/BF195</f>
        <v/>
      </c>
      <c r="BH195" s="149">
        <f>I195</f>
        <v/>
      </c>
      <c r="BI195" s="82">
        <f>1-12%</f>
        <v/>
      </c>
      <c r="BJ195" s="82">
        <f>BK195/(BF195-BF195*(1-BI195))</f>
        <v/>
      </c>
      <c r="BK195" s="149">
        <f>BM195/(1-BL195)</f>
        <v/>
      </c>
      <c r="BL195" s="82" t="n">
        <v>0.01</v>
      </c>
      <c r="BM195" s="149">
        <f>J195</f>
        <v/>
      </c>
      <c r="BN195" s="149">
        <f>IF(BK195&gt;=1500,BK195-150,IF(BK195&gt;=800,BK195-80,IF(BK195&gt;=500,BK195-50,IF(BK195&gt;=200,BK195-20,BK195))))</f>
        <v/>
      </c>
      <c r="BO195" s="82">
        <f>1-12%</f>
        <v/>
      </c>
      <c r="BP195" s="82">
        <f>BQ195/(BF195-BF195*(1-BO195))</f>
        <v/>
      </c>
      <c r="BQ195" s="149">
        <f>BS195/(1-BR195)</f>
        <v/>
      </c>
      <c r="BR195" s="82" t="n">
        <v>0</v>
      </c>
      <c r="BS195" s="149">
        <f>K195</f>
        <v/>
      </c>
      <c r="BT195" s="149">
        <f>IF(BQ195&gt;=1500,BQ195-150,IF(BQ195&gt;=800,BQ195-80,IF(BQ195&gt;=500,BQ195-50,IF(BQ195&gt;=200,BQ195-20,BQ195))))</f>
        <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f>Q196/0.4</f>
        <v/>
      </c>
      <c r="H196" s="152">
        <f>G196*0.75</f>
        <v/>
      </c>
      <c r="I196" s="152">
        <f>Q196 / (0.84 - 0.02 - 0.006)</f>
        <v/>
      </c>
      <c r="J196" s="152">
        <f>Q196 / (0.83 - 0.02 - 0.006)</f>
        <v/>
      </c>
      <c r="K196" s="152">
        <f>Q196 / (0.85 - 0.02 - 0.006)</f>
        <v/>
      </c>
      <c r="L196" s="152">
        <f>K196-N196</f>
        <v/>
      </c>
      <c r="M196" s="79">
        <f>L196/K196</f>
        <v/>
      </c>
      <c r="N196" s="153">
        <f>O196+P196+Q196</f>
        <v/>
      </c>
      <c r="O196" s="153">
        <f>K196*0.006</f>
        <v/>
      </c>
      <c r="P196" s="153">
        <f>K196*0.02</f>
        <v/>
      </c>
      <c r="Q196" s="153">
        <f>SUM(R196:T196)</f>
        <v/>
      </c>
      <c r="R196" s="153" t="n">
        <v>700</v>
      </c>
      <c r="S196" s="153" t="n">
        <v>280</v>
      </c>
      <c r="T196" s="151">
        <f>SUM(U196:W196)</f>
        <v/>
      </c>
      <c r="U196" s="153" t="n">
        <v>4100</v>
      </c>
      <c r="V196" s="153" t="n">
        <v>390</v>
      </c>
      <c r="W196" s="153">
        <f>SUM(X196:AS196)</f>
        <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f>H196</f>
        <v/>
      </c>
      <c r="AZ196" s="153">
        <f>BB196/(1-BA196)</f>
        <v/>
      </c>
      <c r="BA196" s="85" t="n">
        <v>0.15</v>
      </c>
      <c r="BB196" s="153">
        <f>K196*0.96</f>
        <v/>
      </c>
      <c r="BC196" s="10" t="inlineStr">
        <is>
          <t>840659847455</t>
        </is>
      </c>
      <c r="BD196" s="10" t="inlineStr">
        <is>
          <t>https://item.taobao.com/item.htm?id=840659847455</t>
        </is>
      </c>
      <c r="BE196" s="10" t="n"/>
      <c r="BF196" s="153">
        <f>H196</f>
        <v/>
      </c>
      <c r="BG196" s="85">
        <f>BH196/BF196</f>
        <v/>
      </c>
      <c r="BH196" s="152">
        <f>I196</f>
        <v/>
      </c>
      <c r="BI196" s="85">
        <f>1-12%</f>
        <v/>
      </c>
      <c r="BJ196" s="85">
        <f>BK196/(BF196-BF196*(1-BI196))</f>
        <v/>
      </c>
      <c r="BK196" s="152">
        <f>BM196/(1-BL196)</f>
        <v/>
      </c>
      <c r="BL196" s="85" t="n">
        <v>0.01</v>
      </c>
      <c r="BM196" s="152">
        <f>J196</f>
        <v/>
      </c>
      <c r="BN196" s="152">
        <f>IF(BK196&gt;=1500,BK196-150,IF(BK196&gt;=800,BK196-80,IF(BK196&gt;=500,BK196-50,IF(BK196&gt;=200,BK196-20,BK196))))</f>
        <v/>
      </c>
      <c r="BO196" s="85">
        <f>1-12%</f>
        <v/>
      </c>
      <c r="BP196" s="85">
        <f>BQ196/(BF196-BF196*(1-BO196))</f>
        <v/>
      </c>
      <c r="BQ196" s="152">
        <f>BS196/(1-BR196)</f>
        <v/>
      </c>
      <c r="BR196" s="85" t="n">
        <v>0</v>
      </c>
      <c r="BS196" s="152">
        <f>K196</f>
        <v/>
      </c>
      <c r="BT196" s="152">
        <f>IF(BQ196&gt;=1500,BQ196-150,IF(BQ196&gt;=800,BQ196-80,IF(BQ196&gt;=500,BQ196-50,IF(BQ196&gt;=200,BQ196-20,BQ196))))</f>
        <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f>Q197/0.4</f>
        <v/>
      </c>
      <c r="H197" s="149">
        <f>G197*0.75</f>
        <v/>
      </c>
      <c r="I197" s="149">
        <f>Q197 / (0.84 - 0.02 - 0.006)</f>
        <v/>
      </c>
      <c r="J197" s="149">
        <f>Q197 / (0.83 - 0.02 - 0.006)</f>
        <v/>
      </c>
      <c r="K197" s="149">
        <f>Q197 / (0.85 - 0.02 - 0.006)</f>
        <v/>
      </c>
      <c r="L197" s="149">
        <f>K197-N197</f>
        <v/>
      </c>
      <c r="M197" s="79">
        <f>L197/K197</f>
        <v/>
      </c>
      <c r="N197" s="150">
        <f>O197+P197+Q197</f>
        <v/>
      </c>
      <c r="O197" s="150">
        <f>K197*0.006</f>
        <v/>
      </c>
      <c r="P197" s="150">
        <f>K197*0.02</f>
        <v/>
      </c>
      <c r="Q197" s="150">
        <f>SUM(R197:T197)</f>
        <v/>
      </c>
      <c r="R197" s="150" t="n">
        <v>700</v>
      </c>
      <c r="S197" s="150" t="n">
        <v>250</v>
      </c>
      <c r="T197" s="151">
        <f>SUM(U197:W197)</f>
        <v/>
      </c>
      <c r="U197" s="150" t="n">
        <v>4000</v>
      </c>
      <c r="V197" s="150" t="n">
        <v>380</v>
      </c>
      <c r="W197" s="150">
        <f>SUM(X197:AS197)</f>
        <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f>H197</f>
        <v/>
      </c>
      <c r="AZ197" s="150">
        <f>BB197/(1-BA197)</f>
        <v/>
      </c>
      <c r="BA197" s="82" t="n">
        <v>0.15</v>
      </c>
      <c r="BB197" s="150">
        <f>K197*0.96</f>
        <v/>
      </c>
      <c r="BC197" s="7" t="inlineStr">
        <is>
          <t>840659847455</t>
        </is>
      </c>
      <c r="BD197" s="7" t="inlineStr">
        <is>
          <t>https://item.taobao.com/item.htm?id=840659847455</t>
        </is>
      </c>
      <c r="BE197" s="7" t="n"/>
      <c r="BF197" s="150">
        <f>H197</f>
        <v/>
      </c>
      <c r="BG197" s="82">
        <f>BH197/BF197</f>
        <v/>
      </c>
      <c r="BH197" s="149">
        <f>I197</f>
        <v/>
      </c>
      <c r="BI197" s="82">
        <f>1-12%</f>
        <v/>
      </c>
      <c r="BJ197" s="82">
        <f>BK197/(BF197-BF197*(1-BI197))</f>
        <v/>
      </c>
      <c r="BK197" s="149">
        <f>BM197/(1-BL197)</f>
        <v/>
      </c>
      <c r="BL197" s="82" t="n">
        <v>0.01</v>
      </c>
      <c r="BM197" s="149">
        <f>J197</f>
        <v/>
      </c>
      <c r="BN197" s="149">
        <f>IF(BK197&gt;=1500,BK197-150,IF(BK197&gt;=800,BK197-80,IF(BK197&gt;=500,BK197-50,IF(BK197&gt;=200,BK197-20,BK197))))</f>
        <v/>
      </c>
      <c r="BO197" s="82">
        <f>1-12%</f>
        <v/>
      </c>
      <c r="BP197" s="82">
        <f>BQ197/(BF197-BF197*(1-BO197))</f>
        <v/>
      </c>
      <c r="BQ197" s="149">
        <f>BS197/(1-BR197)</f>
        <v/>
      </c>
      <c r="BR197" s="82" t="n">
        <v>0</v>
      </c>
      <c r="BS197" s="149">
        <f>K197</f>
        <v/>
      </c>
      <c r="BT197" s="149">
        <f>IF(BQ197&gt;=1500,BQ197-150,IF(BQ197&gt;=800,BQ197-80,IF(BQ197&gt;=500,BQ197-50,IF(BQ197&gt;=200,BQ197-20,BQ197))))</f>
        <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f>Q198/0.4</f>
        <v/>
      </c>
      <c r="H198" s="152">
        <f>G198*0.75</f>
        <v/>
      </c>
      <c r="I198" s="152">
        <f>Q198 / (0.84 - 0.02 - 0.006)</f>
        <v/>
      </c>
      <c r="J198" s="152">
        <f>Q198 / (0.83 - 0.02 - 0.006)</f>
        <v/>
      </c>
      <c r="K198" s="152">
        <f>Q198 / (0.85 - 0.02 - 0.006)</f>
        <v/>
      </c>
      <c r="L198" s="152">
        <f>K198-N198</f>
        <v/>
      </c>
      <c r="M198" s="79">
        <f>L198/K198</f>
        <v/>
      </c>
      <c r="N198" s="153">
        <f>O198+P198+Q198</f>
        <v/>
      </c>
      <c r="O198" s="153">
        <f>K198*0.006</f>
        <v/>
      </c>
      <c r="P198" s="153">
        <f>K198*0.02</f>
        <v/>
      </c>
      <c r="Q198" s="153">
        <f>SUM(R198:T198)</f>
        <v/>
      </c>
      <c r="R198" s="153" t="n">
        <v>500</v>
      </c>
      <c r="S198" s="153" t="n">
        <v>180</v>
      </c>
      <c r="T198" s="151">
        <f>SUM(U198:W198)</f>
        <v/>
      </c>
      <c r="U198" s="153" t="n">
        <v>3700</v>
      </c>
      <c r="V198" s="153" t="n">
        <v>370</v>
      </c>
      <c r="W198" s="153">
        <f>SUM(X198:AS198)</f>
        <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f>H198</f>
        <v/>
      </c>
      <c r="AZ198" s="153">
        <f>BB198/(1-BA198)</f>
        <v/>
      </c>
      <c r="BA198" s="85" t="n">
        <v>0.15</v>
      </c>
      <c r="BB198" s="153">
        <f>K198*0.96</f>
        <v/>
      </c>
      <c r="BC198" s="10" t="inlineStr">
        <is>
          <t>840659847455</t>
        </is>
      </c>
      <c r="BD198" s="10" t="inlineStr">
        <is>
          <t>https://item.taobao.com/item.htm?id=840659847455</t>
        </is>
      </c>
      <c r="BE198" s="10" t="n"/>
      <c r="BF198" s="153">
        <f>H198</f>
        <v/>
      </c>
      <c r="BG198" s="85">
        <f>BH198/BF198</f>
        <v/>
      </c>
      <c r="BH198" s="152">
        <f>I198</f>
        <v/>
      </c>
      <c r="BI198" s="85">
        <f>1-12%</f>
        <v/>
      </c>
      <c r="BJ198" s="85">
        <f>BK198/(BF198-BF198*(1-BI198))</f>
        <v/>
      </c>
      <c r="BK198" s="152">
        <f>BM198/(1-BL198)</f>
        <v/>
      </c>
      <c r="BL198" s="85" t="n">
        <v>0.01</v>
      </c>
      <c r="BM198" s="152">
        <f>J198</f>
        <v/>
      </c>
      <c r="BN198" s="152">
        <f>IF(BK198&gt;=1500,BK198-150,IF(BK198&gt;=800,BK198-80,IF(BK198&gt;=500,BK198-50,IF(BK198&gt;=200,BK198-20,BK198))))</f>
        <v/>
      </c>
      <c r="BO198" s="85">
        <f>1-12%</f>
        <v/>
      </c>
      <c r="BP198" s="85">
        <f>BQ198/(BF198-BF198*(1-BO198))</f>
        <v/>
      </c>
      <c r="BQ198" s="152">
        <f>BS198/(1-BR198)</f>
        <v/>
      </c>
      <c r="BR198" s="85" t="n">
        <v>0</v>
      </c>
      <c r="BS198" s="152">
        <f>K198</f>
        <v/>
      </c>
      <c r="BT198" s="152">
        <f>IF(BQ198&gt;=1500,BQ198-150,IF(BQ198&gt;=800,BQ198-80,IF(BQ198&gt;=500,BQ198-50,IF(BQ198&gt;=200,BQ198-20,BQ198))))</f>
        <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f>Q199/0.4</f>
        <v/>
      </c>
      <c r="H199" s="149">
        <f>G199*0.75</f>
        <v/>
      </c>
      <c r="I199" s="149">
        <f>Q199 / (0.84 - 0.02 - 0.006)</f>
        <v/>
      </c>
      <c r="J199" s="149">
        <f>Q199 / (0.83 - 0.02 - 0.006)</f>
        <v/>
      </c>
      <c r="K199" s="149">
        <f>Q199 / (0.85 - 0.02 - 0.006)</f>
        <v/>
      </c>
      <c r="L199" s="149">
        <f>K199-N199</f>
        <v/>
      </c>
      <c r="M199" s="79">
        <f>L199/K199</f>
        <v/>
      </c>
      <c r="N199" s="150">
        <f>O199+P199+Q199</f>
        <v/>
      </c>
      <c r="O199" s="150">
        <f>K199*0.006</f>
        <v/>
      </c>
      <c r="P199" s="150">
        <f>K199*0.02</f>
        <v/>
      </c>
      <c r="Q199" s="150">
        <f>SUM(R199:T199)</f>
        <v/>
      </c>
      <c r="R199" s="150" t="n">
        <v>500</v>
      </c>
      <c r="S199" s="150" t="n">
        <v>150</v>
      </c>
      <c r="T199" s="151">
        <f>SUM(U199:W199)</f>
        <v/>
      </c>
      <c r="U199" s="150" t="n">
        <v>3400</v>
      </c>
      <c r="V199" s="150" t="n">
        <v>300</v>
      </c>
      <c r="W199" s="150">
        <f>SUM(X199:AS199)</f>
        <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f>H199</f>
        <v/>
      </c>
      <c r="AZ199" s="150">
        <f>BB199/(1-BA199)</f>
        <v/>
      </c>
      <c r="BA199" s="82" t="n">
        <v>0.15</v>
      </c>
      <c r="BB199" s="150">
        <f>K199*0.96</f>
        <v/>
      </c>
      <c r="BC199" s="7" t="inlineStr">
        <is>
          <t>840659847455</t>
        </is>
      </c>
      <c r="BD199" s="7" t="inlineStr">
        <is>
          <t>https://item.taobao.com/item.htm?id=840659847455</t>
        </is>
      </c>
      <c r="BE199" s="7" t="n"/>
      <c r="BF199" s="150">
        <f>H199</f>
        <v/>
      </c>
      <c r="BG199" s="82">
        <f>BH199/BF199</f>
        <v/>
      </c>
      <c r="BH199" s="149">
        <f>I199</f>
        <v/>
      </c>
      <c r="BI199" s="82">
        <f>1-12%</f>
        <v/>
      </c>
      <c r="BJ199" s="82">
        <f>BK199/(BF199-BF199*(1-BI199))</f>
        <v/>
      </c>
      <c r="BK199" s="149">
        <f>BM199/(1-BL199)</f>
        <v/>
      </c>
      <c r="BL199" s="82" t="n">
        <v>0.01</v>
      </c>
      <c r="BM199" s="149">
        <f>J199</f>
        <v/>
      </c>
      <c r="BN199" s="149">
        <f>IF(BK199&gt;=1500,BK199-150,IF(BK199&gt;=800,BK199-80,IF(BK199&gt;=500,BK199-50,IF(BK199&gt;=200,BK199-20,BK199))))</f>
        <v/>
      </c>
      <c r="BO199" s="82">
        <f>1-12%</f>
        <v/>
      </c>
      <c r="BP199" s="82">
        <f>BQ199/(BF199-BF199*(1-BO199))</f>
        <v/>
      </c>
      <c r="BQ199" s="149">
        <f>BS199/(1-BR199)</f>
        <v/>
      </c>
      <c r="BR199" s="82" t="n">
        <v>0</v>
      </c>
      <c r="BS199" s="149">
        <f>K199</f>
        <v/>
      </c>
      <c r="BT199" s="149">
        <f>IF(BQ199&gt;=1500,BQ199-150,IF(BQ199&gt;=800,BQ199-80,IF(BQ199&gt;=500,BQ199-50,IF(BQ199&gt;=200,BQ199-20,BQ199))))</f>
        <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f>Q200/0.4</f>
        <v/>
      </c>
      <c r="H200" s="152">
        <f>G200*0.75</f>
        <v/>
      </c>
      <c r="I200" s="152">
        <f>Q200 / (0.73 - 0.02 - 0.006)</f>
        <v/>
      </c>
      <c r="J200" s="152">
        <f>Q200 / (0.74 - 0.02 - 0.006)</f>
        <v/>
      </c>
      <c r="K200" s="152">
        <f>Q200 / (0.76 - 0.02 - 0.006)</f>
        <v/>
      </c>
      <c r="L200" s="152">
        <f>K200-N200</f>
        <v/>
      </c>
      <c r="M200" s="79">
        <f>L200/K200</f>
        <v/>
      </c>
      <c r="N200" s="153">
        <f>O200+P200+Q200</f>
        <v/>
      </c>
      <c r="O200" s="153">
        <f>K200*0.006</f>
        <v/>
      </c>
      <c r="P200" s="153">
        <f>K200*0.02</f>
        <v/>
      </c>
      <c r="Q200" s="153">
        <f>SUM(R200:T200)</f>
        <v/>
      </c>
      <c r="R200" s="153" t="n">
        <v>800</v>
      </c>
      <c r="S200" s="153" t="n">
        <v>280</v>
      </c>
      <c r="T200" s="151">
        <f>SUM(U200:W200)</f>
        <v/>
      </c>
      <c r="U200" s="153" t="n">
        <v>5300</v>
      </c>
      <c r="V200" s="153" t="n">
        <v>470</v>
      </c>
      <c r="W200" s="153">
        <f>SUM(X200:AS200)</f>
        <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f>H200</f>
        <v/>
      </c>
      <c r="AZ200" s="153">
        <f>BB200/(1-BA200)</f>
        <v/>
      </c>
      <c r="BA200" s="85" t="n">
        <v>0.15</v>
      </c>
      <c r="BB200" s="153">
        <f>K200*0.96</f>
        <v/>
      </c>
      <c r="BC200" s="10" t="inlineStr">
        <is>
          <t>837902729785</t>
        </is>
      </c>
      <c r="BD200" s="10" t="inlineStr">
        <is>
          <t>https://item.taobao.com/item.htm?id=837902729785</t>
        </is>
      </c>
      <c r="BE200" s="10" t="n"/>
      <c r="BF200" s="153">
        <f>H200</f>
        <v/>
      </c>
      <c r="BG200" s="85">
        <f>BH200/BF200</f>
        <v/>
      </c>
      <c r="BH200" s="152">
        <f>I200</f>
        <v/>
      </c>
      <c r="BI200" s="85">
        <f>1-12%</f>
        <v/>
      </c>
      <c r="BJ200" s="85">
        <f>BK200/(BF200-BF200*(1-BI200))</f>
        <v/>
      </c>
      <c r="BK200" s="152">
        <f>BM200/(1-BL200)</f>
        <v/>
      </c>
      <c r="BL200" s="85" t="n">
        <v>0.01</v>
      </c>
      <c r="BM200" s="152">
        <f>J200</f>
        <v/>
      </c>
      <c r="BN200" s="152">
        <f>IF(BK200&gt;=1500,BK200-150,IF(BK200&gt;=800,BK200-80,IF(BK200&gt;=500,BK200-50,IF(BK200&gt;=200,BK200-20,BK200))))</f>
        <v/>
      </c>
      <c r="BO200" s="85">
        <f>1-12%</f>
        <v/>
      </c>
      <c r="BP200" s="85">
        <f>BQ200/(BF200-BF200*(1-BO200))</f>
        <v/>
      </c>
      <c r="BQ200" s="152">
        <f>BS200/(1-BR200)</f>
        <v/>
      </c>
      <c r="BR200" s="85" t="n">
        <v>0</v>
      </c>
      <c r="BS200" s="152">
        <f>K200</f>
        <v/>
      </c>
      <c r="BT200" s="152">
        <f>IF(BQ200&gt;=1500,BQ200-150,IF(BQ200&gt;=800,BQ200-80,IF(BQ200&gt;=500,BQ200-50,IF(BQ200&gt;=200,BQ200-20,BQ200))))</f>
        <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f>Q201/0.4</f>
        <v/>
      </c>
      <c r="H201" s="149">
        <f>G201*0.75</f>
        <v/>
      </c>
      <c r="I201" s="149">
        <f>Q201 / (0.73 - 0.02 - 0.006)</f>
        <v/>
      </c>
      <c r="J201" s="149">
        <f>Q201 / (0.74 - 0.02 - 0.006)</f>
        <v/>
      </c>
      <c r="K201" s="149">
        <f>Q201 / (0.76 - 0.02 - 0.006)</f>
        <v/>
      </c>
      <c r="L201" s="149">
        <f>K201-N201</f>
        <v/>
      </c>
      <c r="M201" s="79">
        <f>L201/K201</f>
        <v/>
      </c>
      <c r="N201" s="150">
        <f>O201+P201+Q201</f>
        <v/>
      </c>
      <c r="O201" s="150">
        <f>K201*0.006</f>
        <v/>
      </c>
      <c r="P201" s="150">
        <f>K201*0.02</f>
        <v/>
      </c>
      <c r="Q201" s="150">
        <f>SUM(R201:T201)</f>
        <v/>
      </c>
      <c r="R201" s="150" t="n">
        <v>750</v>
      </c>
      <c r="S201" s="150" t="n">
        <v>250</v>
      </c>
      <c r="T201" s="151">
        <f>SUM(U201:W201)</f>
        <v/>
      </c>
      <c r="U201" s="150" t="n">
        <v>5200</v>
      </c>
      <c r="V201" s="150" t="n">
        <v>450</v>
      </c>
      <c r="W201" s="150">
        <f>SUM(X201:AS201)</f>
        <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f>H201</f>
        <v/>
      </c>
      <c r="AZ201" s="150">
        <f>BB201/(1-BA201)</f>
        <v/>
      </c>
      <c r="BA201" s="82" t="n">
        <v>0.15</v>
      </c>
      <c r="BB201" s="150">
        <f>K201*0.96</f>
        <v/>
      </c>
      <c r="BC201" s="7" t="inlineStr">
        <is>
          <t>837902729785</t>
        </is>
      </c>
      <c r="BD201" s="7" t="inlineStr">
        <is>
          <t>https://item.taobao.com/item.htm?id=837902729785</t>
        </is>
      </c>
      <c r="BE201" s="7" t="n"/>
      <c r="BF201" s="150">
        <f>H201</f>
        <v/>
      </c>
      <c r="BG201" s="82">
        <f>BH201/BF201</f>
        <v/>
      </c>
      <c r="BH201" s="149">
        <f>I201</f>
        <v/>
      </c>
      <c r="BI201" s="82">
        <f>1-12%</f>
        <v/>
      </c>
      <c r="BJ201" s="82">
        <f>BK201/(BF201-BF201*(1-BI201))</f>
        <v/>
      </c>
      <c r="BK201" s="149">
        <f>BM201/(1-BL201)</f>
        <v/>
      </c>
      <c r="BL201" s="82" t="n">
        <v>0.01</v>
      </c>
      <c r="BM201" s="149">
        <f>J201</f>
        <v/>
      </c>
      <c r="BN201" s="149">
        <f>IF(BK201&gt;=1500,BK201-150,IF(BK201&gt;=800,BK201-80,IF(BK201&gt;=500,BK201-50,IF(BK201&gt;=200,BK201-20,BK201))))</f>
        <v/>
      </c>
      <c r="BO201" s="82">
        <f>1-12%</f>
        <v/>
      </c>
      <c r="BP201" s="82">
        <f>BQ201/(BF201-BF201*(1-BO201))</f>
        <v/>
      </c>
      <c r="BQ201" s="149">
        <f>BS201/(1-BR201)</f>
        <v/>
      </c>
      <c r="BR201" s="82" t="n">
        <v>0</v>
      </c>
      <c r="BS201" s="149">
        <f>K201</f>
        <v/>
      </c>
      <c r="BT201" s="149">
        <f>IF(BQ201&gt;=1500,BQ201-150,IF(BQ201&gt;=800,BQ201-80,IF(BQ201&gt;=500,BQ201-50,IF(BQ201&gt;=200,BQ201-20,BQ201))))</f>
        <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f>Q202/0.4</f>
        <v/>
      </c>
      <c r="H202" s="152">
        <f>G202*0.75</f>
        <v/>
      </c>
      <c r="I202" s="152">
        <f>Q202 / (0.73 - 0.02 - 0.006)</f>
        <v/>
      </c>
      <c r="J202" s="152">
        <f>Q202 / (0.74 - 0.02 - 0.006)</f>
        <v/>
      </c>
      <c r="K202" s="152">
        <f>Q202 / (0.76 - 0.02 - 0.006)</f>
        <v/>
      </c>
      <c r="L202" s="152">
        <f>K202-N202</f>
        <v/>
      </c>
      <c r="M202" s="79">
        <f>L202/K202</f>
        <v/>
      </c>
      <c r="N202" s="153">
        <f>O202+P202+Q202</f>
        <v/>
      </c>
      <c r="O202" s="153">
        <f>K202*0.006</f>
        <v/>
      </c>
      <c r="P202" s="153">
        <f>K202*0.02</f>
        <v/>
      </c>
      <c r="Q202" s="153">
        <f>SUM(R202:T202)</f>
        <v/>
      </c>
      <c r="R202" s="153" t="n">
        <v>700</v>
      </c>
      <c r="S202" s="153" t="n">
        <v>180</v>
      </c>
      <c r="T202" s="151">
        <f>SUM(U202:W202)</f>
        <v/>
      </c>
      <c r="U202" s="153" t="n">
        <v>5000</v>
      </c>
      <c r="V202" s="153" t="n">
        <v>430</v>
      </c>
      <c r="W202" s="153">
        <f>SUM(X202:AS202)</f>
        <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f>H202</f>
        <v/>
      </c>
      <c r="AZ202" s="153">
        <f>BB202/(1-BA202)</f>
        <v/>
      </c>
      <c r="BA202" s="85" t="n">
        <v>0.15</v>
      </c>
      <c r="BB202" s="153">
        <f>K202*0.96</f>
        <v/>
      </c>
      <c r="BC202" s="10" t="inlineStr">
        <is>
          <t>837902729785</t>
        </is>
      </c>
      <c r="BD202" s="10" t="inlineStr">
        <is>
          <t>https://item.taobao.com/item.htm?id=837902729785</t>
        </is>
      </c>
      <c r="BE202" s="10" t="n"/>
      <c r="BF202" s="153">
        <f>H202</f>
        <v/>
      </c>
      <c r="BG202" s="85">
        <f>BH202/BF202</f>
        <v/>
      </c>
      <c r="BH202" s="152">
        <f>I202</f>
        <v/>
      </c>
      <c r="BI202" s="85">
        <f>1-12%</f>
        <v/>
      </c>
      <c r="BJ202" s="85">
        <f>BK202/(BF202-BF202*(1-BI202))</f>
        <v/>
      </c>
      <c r="BK202" s="152">
        <f>BM202/(1-BL202)</f>
        <v/>
      </c>
      <c r="BL202" s="85" t="n">
        <v>0.01</v>
      </c>
      <c r="BM202" s="152">
        <f>J202</f>
        <v/>
      </c>
      <c r="BN202" s="152">
        <f>IF(BK202&gt;=1500,BK202-150,IF(BK202&gt;=800,BK202-80,IF(BK202&gt;=500,BK202-50,IF(BK202&gt;=200,BK202-20,BK202))))</f>
        <v/>
      </c>
      <c r="BO202" s="85">
        <f>1-12%</f>
        <v/>
      </c>
      <c r="BP202" s="85">
        <f>BQ202/(BF202-BF202*(1-BO202))</f>
        <v/>
      </c>
      <c r="BQ202" s="152">
        <f>BS202/(1-BR202)</f>
        <v/>
      </c>
      <c r="BR202" s="85" t="n">
        <v>0</v>
      </c>
      <c r="BS202" s="152">
        <f>K202</f>
        <v/>
      </c>
      <c r="BT202" s="152">
        <f>IF(BQ202&gt;=1500,BQ202-150,IF(BQ202&gt;=800,BQ202-80,IF(BQ202&gt;=500,BQ202-50,IF(BQ202&gt;=200,BQ202-20,BQ202))))</f>
        <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f>Q203/0.4</f>
        <v/>
      </c>
      <c r="H203" s="149">
        <f>G203*0.75</f>
        <v/>
      </c>
      <c r="I203" s="149">
        <f>Q203 / (0.73 - 0.02 - 0.006)</f>
        <v/>
      </c>
      <c r="J203" s="149">
        <f>Q203 / (0.74 - 0.02 - 0.006)</f>
        <v/>
      </c>
      <c r="K203" s="149">
        <f>Q203 / (0.79 - 0.02 - 0.006)</f>
        <v/>
      </c>
      <c r="L203" s="149">
        <f>K203-N203</f>
        <v/>
      </c>
      <c r="M203" s="79">
        <f>L203/K203</f>
        <v/>
      </c>
      <c r="N203" s="150">
        <f>O203+P203+Q203</f>
        <v/>
      </c>
      <c r="O203" s="150">
        <f>K203*0.006</f>
        <v/>
      </c>
      <c r="P203" s="150">
        <f>K203*0.02</f>
        <v/>
      </c>
      <c r="Q203" s="150">
        <f>SUM(R203:T203)</f>
        <v/>
      </c>
      <c r="R203" s="150" t="n">
        <v>700</v>
      </c>
      <c r="S203" s="150" t="n">
        <v>150</v>
      </c>
      <c r="T203" s="151">
        <f>SUM(U203:W203)</f>
        <v/>
      </c>
      <c r="U203" s="150" t="n">
        <v>5000</v>
      </c>
      <c r="V203" s="150" t="n">
        <v>360</v>
      </c>
      <c r="W203" s="150">
        <f>SUM(X203:AS203)</f>
        <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f>H203</f>
        <v/>
      </c>
      <c r="AZ203" s="150">
        <f>BB203/(1-BA203)</f>
        <v/>
      </c>
      <c r="BA203" s="82" t="n">
        <v>0.15</v>
      </c>
      <c r="BB203" s="150">
        <f>K203*0.96</f>
        <v/>
      </c>
      <c r="BC203" s="7" t="inlineStr">
        <is>
          <t>837902729785</t>
        </is>
      </c>
      <c r="BD203" s="7" t="inlineStr">
        <is>
          <t>https://item.taobao.com/item.htm?id=837902729785</t>
        </is>
      </c>
      <c r="BE203" s="7" t="n"/>
      <c r="BF203" s="150">
        <f>H203</f>
        <v/>
      </c>
      <c r="BG203" s="82">
        <f>BH203/BF203</f>
        <v/>
      </c>
      <c r="BH203" s="149">
        <f>I203</f>
        <v/>
      </c>
      <c r="BI203" s="82">
        <f>1-12%</f>
        <v/>
      </c>
      <c r="BJ203" s="82">
        <f>BK203/(BF203-BF203*(1-BI203))</f>
        <v/>
      </c>
      <c r="BK203" s="149">
        <f>BM203/(1-BL203)</f>
        <v/>
      </c>
      <c r="BL203" s="82" t="n">
        <v>0.01</v>
      </c>
      <c r="BM203" s="149">
        <f>J203</f>
        <v/>
      </c>
      <c r="BN203" s="149">
        <f>IF(BK203&gt;=1500,BK203-150,IF(BK203&gt;=800,BK203-80,IF(BK203&gt;=500,BK203-50,IF(BK203&gt;=200,BK203-20,BK203))))</f>
        <v/>
      </c>
      <c r="BO203" s="82">
        <f>1-12%</f>
        <v/>
      </c>
      <c r="BP203" s="82">
        <f>BQ203/(BF203-BF203*(1-BO203))</f>
        <v/>
      </c>
      <c r="BQ203" s="149">
        <f>BS203/(1-BR203)</f>
        <v/>
      </c>
      <c r="BR203" s="82" t="n">
        <v>0</v>
      </c>
      <c r="BS203" s="149">
        <f>K203</f>
        <v/>
      </c>
      <c r="BT203" s="149">
        <f>IF(BQ203&gt;=1500,BQ203-150,IF(BQ203&gt;=800,BQ203-80,IF(BQ203&gt;=500,BQ203-50,IF(BQ203&gt;=200,BQ203-20,BQ203))))</f>
        <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f>Q204/0.4</f>
        <v/>
      </c>
      <c r="H204" s="152">
        <f>G204*0.75</f>
        <v/>
      </c>
      <c r="I204" s="152">
        <f>Q204 / (0.73 - 0.02 - 0.006)</f>
        <v/>
      </c>
      <c r="J204" s="152">
        <f>Q204 / (0.74 - 0.02 - 0.006)</f>
        <v/>
      </c>
      <c r="K204" s="152">
        <f>Q204 / (0.76 - 0.02 - 0.006)</f>
        <v/>
      </c>
      <c r="L204" s="152">
        <f>K204-N204</f>
        <v/>
      </c>
      <c r="M204" s="79">
        <f>L204/K204</f>
        <v/>
      </c>
      <c r="N204" s="153">
        <f>O204+P204+Q204</f>
        <v/>
      </c>
      <c r="O204" s="153">
        <f>K204*0.006</f>
        <v/>
      </c>
      <c r="P204" s="153">
        <f>K204*0.02</f>
        <v/>
      </c>
      <c r="Q204" s="153">
        <f>SUM(R204:T204)</f>
        <v/>
      </c>
      <c r="R204" s="153" t="n">
        <v>800</v>
      </c>
      <c r="S204" s="153" t="n">
        <v>280</v>
      </c>
      <c r="T204" s="151">
        <f>SUM(U204:W204)</f>
        <v/>
      </c>
      <c r="U204" s="153" t="n">
        <v>5200</v>
      </c>
      <c r="V204" s="153" t="n">
        <v>470</v>
      </c>
      <c r="W204" s="153">
        <f>SUM(X204:AS204)</f>
        <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f>H204</f>
        <v/>
      </c>
      <c r="AZ204" s="153">
        <f>BB204/(1-BA204)</f>
        <v/>
      </c>
      <c r="BA204" s="85" t="n">
        <v>0.15</v>
      </c>
      <c r="BB204" s="153">
        <f>K204*0.96</f>
        <v/>
      </c>
      <c r="BC204" s="10" t="inlineStr">
        <is>
          <t>837902729785</t>
        </is>
      </c>
      <c r="BD204" s="10" t="inlineStr">
        <is>
          <t>https://item.taobao.com/item.htm?id=837902729785</t>
        </is>
      </c>
      <c r="BE204" s="10" t="n"/>
      <c r="BF204" s="153">
        <f>H204</f>
        <v/>
      </c>
      <c r="BG204" s="85">
        <f>BH204/BF204</f>
        <v/>
      </c>
      <c r="BH204" s="152">
        <f>I204</f>
        <v/>
      </c>
      <c r="BI204" s="85">
        <f>1-12%</f>
        <v/>
      </c>
      <c r="BJ204" s="85">
        <f>BK204/(BF204-BF204*(1-BI204))</f>
        <v/>
      </c>
      <c r="BK204" s="152">
        <f>BM204/(1-BL204)</f>
        <v/>
      </c>
      <c r="BL204" s="85" t="n">
        <v>0.01</v>
      </c>
      <c r="BM204" s="152">
        <f>J204</f>
        <v/>
      </c>
      <c r="BN204" s="152">
        <f>IF(BK204&gt;=1500,BK204-150,IF(BK204&gt;=800,BK204-80,IF(BK204&gt;=500,BK204-50,IF(BK204&gt;=200,BK204-20,BK204))))</f>
        <v/>
      </c>
      <c r="BO204" s="85">
        <f>1-12%</f>
        <v/>
      </c>
      <c r="BP204" s="85">
        <f>BQ204/(BF204-BF204*(1-BO204))</f>
        <v/>
      </c>
      <c r="BQ204" s="152">
        <f>BS204/(1-BR204)</f>
        <v/>
      </c>
      <c r="BR204" s="85" t="n">
        <v>0</v>
      </c>
      <c r="BS204" s="152">
        <f>K204</f>
        <v/>
      </c>
      <c r="BT204" s="152">
        <f>IF(BQ204&gt;=1500,BQ204-150,IF(BQ204&gt;=800,BQ204-80,IF(BQ204&gt;=500,BQ204-50,IF(BQ204&gt;=200,BQ204-20,BQ204))))</f>
        <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f>Q205/0.4</f>
        <v/>
      </c>
      <c r="H205" s="149">
        <f>G205*0.75</f>
        <v/>
      </c>
      <c r="I205" s="149">
        <f>Q205 / (0.73 - 0.02 - 0.006)</f>
        <v/>
      </c>
      <c r="J205" s="149">
        <f>Q205 / (0.74 - 0.02 - 0.006)</f>
        <v/>
      </c>
      <c r="K205" s="149">
        <f>Q205 / (0.76 - 0.02 - 0.006)</f>
        <v/>
      </c>
      <c r="L205" s="149">
        <f>K205-N205</f>
        <v/>
      </c>
      <c r="M205" s="79">
        <f>L205/K205</f>
        <v/>
      </c>
      <c r="N205" s="150">
        <f>O205+P205+Q205</f>
        <v/>
      </c>
      <c r="O205" s="150">
        <f>K205*0.006</f>
        <v/>
      </c>
      <c r="P205" s="150">
        <f>K205*0.02</f>
        <v/>
      </c>
      <c r="Q205" s="150">
        <f>SUM(R205:T205)</f>
        <v/>
      </c>
      <c r="R205" s="150" t="n">
        <v>750</v>
      </c>
      <c r="S205" s="150" t="n">
        <v>250</v>
      </c>
      <c r="T205" s="151">
        <f>SUM(U205:W205)</f>
        <v/>
      </c>
      <c r="U205" s="150" t="n">
        <v>5100</v>
      </c>
      <c r="V205" s="150" t="n">
        <v>450</v>
      </c>
      <c r="W205" s="150">
        <f>SUM(X205:AS205)</f>
        <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f>H205</f>
        <v/>
      </c>
      <c r="AZ205" s="150">
        <f>BB205/(1-BA205)</f>
        <v/>
      </c>
      <c r="BA205" s="82" t="n">
        <v>0.15</v>
      </c>
      <c r="BB205" s="150">
        <f>K205*0.96</f>
        <v/>
      </c>
      <c r="BC205" s="7" t="inlineStr">
        <is>
          <t>837902729785</t>
        </is>
      </c>
      <c r="BD205" s="7" t="inlineStr">
        <is>
          <t>https://item.taobao.com/item.htm?id=837902729785</t>
        </is>
      </c>
      <c r="BE205" s="7" t="n"/>
      <c r="BF205" s="150">
        <f>H205</f>
        <v/>
      </c>
      <c r="BG205" s="82">
        <f>BH205/BF205</f>
        <v/>
      </c>
      <c r="BH205" s="149">
        <f>I205</f>
        <v/>
      </c>
      <c r="BI205" s="82">
        <f>1-12%</f>
        <v/>
      </c>
      <c r="BJ205" s="82">
        <f>BK205/(BF205-BF205*(1-BI205))</f>
        <v/>
      </c>
      <c r="BK205" s="149">
        <f>BM205/(1-BL205)</f>
        <v/>
      </c>
      <c r="BL205" s="82" t="n">
        <v>0.01</v>
      </c>
      <c r="BM205" s="149">
        <f>J205</f>
        <v/>
      </c>
      <c r="BN205" s="149">
        <f>IF(BK205&gt;=1500,BK205-150,IF(BK205&gt;=800,BK205-80,IF(BK205&gt;=500,BK205-50,IF(BK205&gt;=200,BK205-20,BK205))))</f>
        <v/>
      </c>
      <c r="BO205" s="82">
        <f>1-12%</f>
        <v/>
      </c>
      <c r="BP205" s="82">
        <f>BQ205/(BF205-BF205*(1-BO205))</f>
        <v/>
      </c>
      <c r="BQ205" s="149">
        <f>BS205/(1-BR205)</f>
        <v/>
      </c>
      <c r="BR205" s="82" t="n">
        <v>0</v>
      </c>
      <c r="BS205" s="149">
        <f>K205</f>
        <v/>
      </c>
      <c r="BT205" s="149">
        <f>IF(BQ205&gt;=1500,BQ205-150,IF(BQ205&gt;=800,BQ205-80,IF(BQ205&gt;=500,BQ205-50,IF(BQ205&gt;=200,BQ205-20,BQ205))))</f>
        <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f>Q206/0.4</f>
        <v/>
      </c>
      <c r="H206" s="152">
        <f>G206*0.75</f>
        <v/>
      </c>
      <c r="I206" s="152">
        <f>Q206 / (0.73 - 0.02 - 0.006)</f>
        <v/>
      </c>
      <c r="J206" s="152">
        <f>Q206 / (0.74 - 0.02 - 0.006)</f>
        <v/>
      </c>
      <c r="K206" s="152">
        <f>Q206 / (0.76 - 0.02 - 0.006)</f>
        <v/>
      </c>
      <c r="L206" s="152">
        <f>K206-N206</f>
        <v/>
      </c>
      <c r="M206" s="79">
        <f>L206/K206</f>
        <v/>
      </c>
      <c r="N206" s="153">
        <f>O206+P206+Q206</f>
        <v/>
      </c>
      <c r="O206" s="153">
        <f>K206*0.006</f>
        <v/>
      </c>
      <c r="P206" s="153">
        <f>K206*0.02</f>
        <v/>
      </c>
      <c r="Q206" s="153">
        <f>SUM(R206:T206)</f>
        <v/>
      </c>
      <c r="R206" s="153" t="n">
        <v>700</v>
      </c>
      <c r="S206" s="153" t="n">
        <v>180</v>
      </c>
      <c r="T206" s="151">
        <f>SUM(U206:W206)</f>
        <v/>
      </c>
      <c r="U206" s="153" t="n">
        <v>4800</v>
      </c>
      <c r="V206" s="153" t="n">
        <v>430</v>
      </c>
      <c r="W206" s="153">
        <f>SUM(X206:AS206)</f>
        <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f>H206</f>
        <v/>
      </c>
      <c r="AZ206" s="153">
        <f>BB206/(1-BA206)</f>
        <v/>
      </c>
      <c r="BA206" s="85" t="n">
        <v>0.15</v>
      </c>
      <c r="BB206" s="153">
        <f>K206*0.96</f>
        <v/>
      </c>
      <c r="BC206" s="10" t="inlineStr">
        <is>
          <t>837902729785</t>
        </is>
      </c>
      <c r="BD206" s="10" t="inlineStr">
        <is>
          <t>https://item.taobao.com/item.htm?id=837902729785</t>
        </is>
      </c>
      <c r="BE206" s="10" t="n"/>
      <c r="BF206" s="153">
        <f>H206</f>
        <v/>
      </c>
      <c r="BG206" s="85">
        <f>BH206/BF206</f>
        <v/>
      </c>
      <c r="BH206" s="152">
        <f>I206</f>
        <v/>
      </c>
      <c r="BI206" s="85">
        <f>1-12%</f>
        <v/>
      </c>
      <c r="BJ206" s="85">
        <f>BK206/(BF206-BF206*(1-BI206))</f>
        <v/>
      </c>
      <c r="BK206" s="152">
        <f>BM206/(1-BL206)</f>
        <v/>
      </c>
      <c r="BL206" s="85" t="n">
        <v>0.01</v>
      </c>
      <c r="BM206" s="152">
        <f>J206</f>
        <v/>
      </c>
      <c r="BN206" s="152">
        <f>IF(BK206&gt;=1500,BK206-150,IF(BK206&gt;=800,BK206-80,IF(BK206&gt;=500,BK206-50,IF(BK206&gt;=200,BK206-20,BK206))))</f>
        <v/>
      </c>
      <c r="BO206" s="85">
        <f>1-12%</f>
        <v/>
      </c>
      <c r="BP206" s="85">
        <f>BQ206/(BF206-BF206*(1-BO206))</f>
        <v/>
      </c>
      <c r="BQ206" s="152">
        <f>BS206/(1-BR206)</f>
        <v/>
      </c>
      <c r="BR206" s="85" t="n">
        <v>0</v>
      </c>
      <c r="BS206" s="152">
        <f>K206</f>
        <v/>
      </c>
      <c r="BT206" s="152">
        <f>IF(BQ206&gt;=1500,BQ206-150,IF(BQ206&gt;=800,BQ206-80,IF(BQ206&gt;=500,BQ206-50,IF(BQ206&gt;=200,BQ206-20,BQ206))))</f>
        <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f>Q207/0.4</f>
        <v/>
      </c>
      <c r="H207" s="149">
        <f>G207*0.75</f>
        <v/>
      </c>
      <c r="I207" s="149">
        <f>Q207 / (0.73 - 0.02 - 0.006)</f>
        <v/>
      </c>
      <c r="J207" s="149">
        <f>Q207 / (0.74 - 0.02 - 0.006)</f>
        <v/>
      </c>
      <c r="K207" s="149">
        <f>Q207 / (0.78 - 0.02 - 0.006)</f>
        <v/>
      </c>
      <c r="L207" s="149">
        <f>K207-N207</f>
        <v/>
      </c>
      <c r="M207" s="79">
        <f>L207/K207</f>
        <v/>
      </c>
      <c r="N207" s="150">
        <f>O207+P207+Q207</f>
        <v/>
      </c>
      <c r="O207" s="150">
        <f>K207*0.006</f>
        <v/>
      </c>
      <c r="P207" s="150">
        <f>K207*0.02</f>
        <v/>
      </c>
      <c r="Q207" s="150">
        <f>SUM(R207:T207)</f>
        <v/>
      </c>
      <c r="R207" s="150" t="n">
        <v>700</v>
      </c>
      <c r="S207" s="150" t="n">
        <v>150</v>
      </c>
      <c r="T207" s="151">
        <f>SUM(U207:W207)</f>
        <v/>
      </c>
      <c r="U207" s="150" t="n">
        <v>4800</v>
      </c>
      <c r="V207" s="150" t="n">
        <v>360</v>
      </c>
      <c r="W207" s="150">
        <f>SUM(X207:AS207)</f>
        <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f>H207</f>
        <v/>
      </c>
      <c r="AZ207" s="150">
        <f>BB207/(1-BA207)</f>
        <v/>
      </c>
      <c r="BA207" s="82" t="n">
        <v>0.15</v>
      </c>
      <c r="BB207" s="150">
        <f>K207*0.96</f>
        <v/>
      </c>
      <c r="BC207" s="7" t="inlineStr">
        <is>
          <t>837902729785</t>
        </is>
      </c>
      <c r="BD207" s="7" t="inlineStr">
        <is>
          <t>https://item.taobao.com/item.htm?id=837902729785</t>
        </is>
      </c>
      <c r="BE207" s="7" t="n"/>
      <c r="BF207" s="150">
        <f>H207</f>
        <v/>
      </c>
      <c r="BG207" s="82">
        <f>BH207/BF207</f>
        <v/>
      </c>
      <c r="BH207" s="149">
        <f>I207</f>
        <v/>
      </c>
      <c r="BI207" s="82">
        <f>1-12%</f>
        <v/>
      </c>
      <c r="BJ207" s="82">
        <f>BK207/(BF207-BF207*(1-BI207))</f>
        <v/>
      </c>
      <c r="BK207" s="149">
        <f>BM207/(1-BL207)</f>
        <v/>
      </c>
      <c r="BL207" s="82" t="n">
        <v>0.01</v>
      </c>
      <c r="BM207" s="149">
        <f>J207</f>
        <v/>
      </c>
      <c r="BN207" s="149">
        <f>IF(BK207&gt;=1500,BK207-150,IF(BK207&gt;=800,BK207-80,IF(BK207&gt;=500,BK207-50,IF(BK207&gt;=200,BK207-20,BK207))))</f>
        <v/>
      </c>
      <c r="BO207" s="82">
        <f>1-12%</f>
        <v/>
      </c>
      <c r="BP207" s="82">
        <f>BQ207/(BF207-BF207*(1-BO207))</f>
        <v/>
      </c>
      <c r="BQ207" s="149">
        <f>BS207/(1-BR207)</f>
        <v/>
      </c>
      <c r="BR207" s="82" t="n">
        <v>0</v>
      </c>
      <c r="BS207" s="149">
        <f>K207</f>
        <v/>
      </c>
      <c r="BT207" s="149">
        <f>IF(BQ207&gt;=1500,BQ207-150,IF(BQ207&gt;=800,BQ207-80,IF(BQ207&gt;=500,BQ207-50,IF(BQ207&gt;=200,BQ207-20,BQ207))))</f>
        <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f>Q208/0.4</f>
        <v/>
      </c>
      <c r="H208" s="152">
        <f>G208*0.75</f>
        <v/>
      </c>
      <c r="I208" s="152">
        <f>Q208 / (0.73 - 0.02 - 0.006)</f>
        <v/>
      </c>
      <c r="J208" s="152">
        <f>Q208 / (0.74 - 0.02 - 0.006)</f>
        <v/>
      </c>
      <c r="K208" s="152">
        <f>Q208 / (0.76 - 0.02 - 0.006)</f>
        <v/>
      </c>
      <c r="L208" s="152">
        <f>K208-N208</f>
        <v/>
      </c>
      <c r="M208" s="79">
        <f>L208/K208</f>
        <v/>
      </c>
      <c r="N208" s="153">
        <f>O208+P208+Q208</f>
        <v/>
      </c>
      <c r="O208" s="153">
        <f>K208*0.006</f>
        <v/>
      </c>
      <c r="P208" s="153">
        <f>K208*0.02</f>
        <v/>
      </c>
      <c r="Q208" s="153">
        <f>SUM(R208:T208)</f>
        <v/>
      </c>
      <c r="R208" s="153" t="n">
        <v>800</v>
      </c>
      <c r="S208" s="153" t="n">
        <v>280</v>
      </c>
      <c r="T208" s="151">
        <f>SUM(U208:W208)</f>
        <v/>
      </c>
      <c r="U208" s="153" t="n">
        <v>5400</v>
      </c>
      <c r="V208" s="153" t="n">
        <v>470</v>
      </c>
      <c r="W208" s="153">
        <f>SUM(X208:AS208)</f>
        <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f>H208</f>
        <v/>
      </c>
      <c r="AZ208" s="153">
        <f>BB208/(1-BA208)</f>
        <v/>
      </c>
      <c r="BA208" s="85" t="n">
        <v>0.15</v>
      </c>
      <c r="BB208" s="153">
        <f>K208*0.96</f>
        <v/>
      </c>
      <c r="BC208" s="10" t="inlineStr">
        <is>
          <t>837902729785</t>
        </is>
      </c>
      <c r="BD208" s="10" t="inlineStr">
        <is>
          <t>https://item.taobao.com/item.htm?id=837902729785</t>
        </is>
      </c>
      <c r="BE208" s="10" t="n"/>
      <c r="BF208" s="153">
        <f>H208</f>
        <v/>
      </c>
      <c r="BG208" s="85">
        <f>BH208/BF208</f>
        <v/>
      </c>
      <c r="BH208" s="152">
        <f>I208</f>
        <v/>
      </c>
      <c r="BI208" s="85">
        <f>1-12%</f>
        <v/>
      </c>
      <c r="BJ208" s="85">
        <f>BK208/(BF208-BF208*(1-BI208))</f>
        <v/>
      </c>
      <c r="BK208" s="152">
        <f>BM208/(1-BL208)</f>
        <v/>
      </c>
      <c r="BL208" s="85" t="n">
        <v>0.01</v>
      </c>
      <c r="BM208" s="152">
        <f>J208</f>
        <v/>
      </c>
      <c r="BN208" s="152">
        <f>IF(BK208&gt;=1500,BK208-150,IF(BK208&gt;=800,BK208-80,IF(BK208&gt;=500,BK208-50,IF(BK208&gt;=200,BK208-20,BK208))))</f>
        <v/>
      </c>
      <c r="BO208" s="85">
        <f>1-12%</f>
        <v/>
      </c>
      <c r="BP208" s="85">
        <f>BQ208/(BF208-BF208*(1-BO208))</f>
        <v/>
      </c>
      <c r="BQ208" s="152">
        <f>BS208/(1-BR208)</f>
        <v/>
      </c>
      <c r="BR208" s="85" t="n">
        <v>0</v>
      </c>
      <c r="BS208" s="152">
        <f>K208</f>
        <v/>
      </c>
      <c r="BT208" s="152">
        <f>IF(BQ208&gt;=1500,BQ208-150,IF(BQ208&gt;=800,BQ208-80,IF(BQ208&gt;=500,BQ208-50,IF(BQ208&gt;=200,BQ208-20,BQ208))))</f>
        <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f>Q209/0.4</f>
        <v/>
      </c>
      <c r="H209" s="149">
        <f>G209*0.75</f>
        <v/>
      </c>
      <c r="I209" s="149">
        <f>Q209 / (0.73 - 0.02 - 0.006)</f>
        <v/>
      </c>
      <c r="J209" s="149">
        <f>Q209 / (0.74 - 0.02 - 0.006)</f>
        <v/>
      </c>
      <c r="K209" s="149">
        <f>Q209 / (0.76 - 0.02 - 0.006)</f>
        <v/>
      </c>
      <c r="L209" s="149">
        <f>K209-N209</f>
        <v/>
      </c>
      <c r="M209" s="79">
        <f>L209/K209</f>
        <v/>
      </c>
      <c r="N209" s="150">
        <f>O209+P209+Q209</f>
        <v/>
      </c>
      <c r="O209" s="150">
        <f>K209*0.006</f>
        <v/>
      </c>
      <c r="P209" s="150">
        <f>K209*0.02</f>
        <v/>
      </c>
      <c r="Q209" s="150">
        <f>SUM(R209:T209)</f>
        <v/>
      </c>
      <c r="R209" s="150" t="n">
        <v>750</v>
      </c>
      <c r="S209" s="150" t="n">
        <v>250</v>
      </c>
      <c r="T209" s="151">
        <f>SUM(U209:W209)</f>
        <v/>
      </c>
      <c r="U209" s="150" t="n">
        <v>5300</v>
      </c>
      <c r="V209" s="150" t="n">
        <v>450</v>
      </c>
      <c r="W209" s="150">
        <f>SUM(X209:AS209)</f>
        <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f>H209</f>
        <v/>
      </c>
      <c r="AZ209" s="150">
        <f>BB209/(1-BA209)</f>
        <v/>
      </c>
      <c r="BA209" s="82" t="n">
        <v>0.15</v>
      </c>
      <c r="BB209" s="150">
        <f>K209*0.96</f>
        <v/>
      </c>
      <c r="BC209" s="7" t="inlineStr">
        <is>
          <t>837902729785</t>
        </is>
      </c>
      <c r="BD209" s="7" t="inlineStr">
        <is>
          <t>https://item.taobao.com/item.htm?id=837902729785</t>
        </is>
      </c>
      <c r="BE209" s="7" t="n"/>
      <c r="BF209" s="150">
        <f>H209</f>
        <v/>
      </c>
      <c r="BG209" s="82">
        <f>BH209/BF209</f>
        <v/>
      </c>
      <c r="BH209" s="149">
        <f>I209</f>
        <v/>
      </c>
      <c r="BI209" s="82">
        <f>1-12%</f>
        <v/>
      </c>
      <c r="BJ209" s="82">
        <f>BK209/(BF209-BF209*(1-BI209))</f>
        <v/>
      </c>
      <c r="BK209" s="149">
        <f>BM209/(1-BL209)</f>
        <v/>
      </c>
      <c r="BL209" s="82" t="n">
        <v>0.01</v>
      </c>
      <c r="BM209" s="149">
        <f>J209</f>
        <v/>
      </c>
      <c r="BN209" s="149">
        <f>IF(BK209&gt;=1500,BK209-150,IF(BK209&gt;=800,BK209-80,IF(BK209&gt;=500,BK209-50,IF(BK209&gt;=200,BK209-20,BK209))))</f>
        <v/>
      </c>
      <c r="BO209" s="82">
        <f>1-12%</f>
        <v/>
      </c>
      <c r="BP209" s="82">
        <f>BQ209/(BF209-BF209*(1-BO209))</f>
        <v/>
      </c>
      <c r="BQ209" s="149">
        <f>BS209/(1-BR209)</f>
        <v/>
      </c>
      <c r="BR209" s="82" t="n">
        <v>0</v>
      </c>
      <c r="BS209" s="149">
        <f>K209</f>
        <v/>
      </c>
      <c r="BT209" s="149">
        <f>IF(BQ209&gt;=1500,BQ209-150,IF(BQ209&gt;=800,BQ209-80,IF(BQ209&gt;=500,BQ209-50,IF(BQ209&gt;=200,BQ209-20,BQ209))))</f>
        <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f>Q210/0.4</f>
        <v/>
      </c>
      <c r="H210" s="152">
        <f>G210*0.75</f>
        <v/>
      </c>
      <c r="I210" s="152">
        <f>Q210 / (0.73 - 0.02 - 0.006)</f>
        <v/>
      </c>
      <c r="J210" s="152">
        <f>Q210 / (0.74 - 0.02 - 0.006)</f>
        <v/>
      </c>
      <c r="K210" s="152">
        <f>Q210 / (0.76 - 0.02 - 0.006)</f>
        <v/>
      </c>
      <c r="L210" s="152">
        <f>K210-N210</f>
        <v/>
      </c>
      <c r="M210" s="79">
        <f>L210/K210</f>
        <v/>
      </c>
      <c r="N210" s="153">
        <f>O210+P210+Q210</f>
        <v/>
      </c>
      <c r="O210" s="153">
        <f>K210*0.006</f>
        <v/>
      </c>
      <c r="P210" s="153">
        <f>K210*0.02</f>
        <v/>
      </c>
      <c r="Q210" s="153">
        <f>SUM(R210:T210)</f>
        <v/>
      </c>
      <c r="R210" s="153" t="n">
        <v>700</v>
      </c>
      <c r="S210" s="153" t="n">
        <v>180</v>
      </c>
      <c r="T210" s="151">
        <f>SUM(U210:W210)</f>
        <v/>
      </c>
      <c r="U210" s="153" t="n">
        <v>5200</v>
      </c>
      <c r="V210" s="153" t="n">
        <v>430</v>
      </c>
      <c r="W210" s="153">
        <f>SUM(X210:AS210)</f>
        <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f>H210</f>
        <v/>
      </c>
      <c r="AZ210" s="153">
        <f>BB210/(1-BA210)</f>
        <v/>
      </c>
      <c r="BA210" s="85" t="n">
        <v>0.15</v>
      </c>
      <c r="BB210" s="153">
        <f>K210*0.96</f>
        <v/>
      </c>
      <c r="BC210" s="10" t="inlineStr">
        <is>
          <t>837902729785</t>
        </is>
      </c>
      <c r="BD210" s="10" t="inlineStr">
        <is>
          <t>https://item.taobao.com/item.htm?id=837902729785</t>
        </is>
      </c>
      <c r="BE210" s="10" t="n"/>
      <c r="BF210" s="153">
        <f>H210</f>
        <v/>
      </c>
      <c r="BG210" s="85">
        <f>BH210/BF210</f>
        <v/>
      </c>
      <c r="BH210" s="152">
        <f>I210</f>
        <v/>
      </c>
      <c r="BI210" s="85">
        <f>1-12%</f>
        <v/>
      </c>
      <c r="BJ210" s="85">
        <f>BK210/(BF210-BF210*(1-BI210))</f>
        <v/>
      </c>
      <c r="BK210" s="152">
        <f>BM210/(1-BL210)</f>
        <v/>
      </c>
      <c r="BL210" s="85" t="n">
        <v>0.01</v>
      </c>
      <c r="BM210" s="152">
        <f>J210</f>
        <v/>
      </c>
      <c r="BN210" s="152">
        <f>IF(BK210&gt;=1500,BK210-150,IF(BK210&gt;=800,BK210-80,IF(BK210&gt;=500,BK210-50,IF(BK210&gt;=200,BK210-20,BK210))))</f>
        <v/>
      </c>
      <c r="BO210" s="85">
        <f>1-12%</f>
        <v/>
      </c>
      <c r="BP210" s="85">
        <f>BQ210/(BF210-BF210*(1-BO210))</f>
        <v/>
      </c>
      <c r="BQ210" s="152">
        <f>BS210/(1-BR210)</f>
        <v/>
      </c>
      <c r="BR210" s="85" t="n">
        <v>0</v>
      </c>
      <c r="BS210" s="152">
        <f>K210</f>
        <v/>
      </c>
      <c r="BT210" s="152">
        <f>IF(BQ210&gt;=1500,BQ210-150,IF(BQ210&gt;=800,BQ210-80,IF(BQ210&gt;=500,BQ210-50,IF(BQ210&gt;=200,BQ210-20,BQ210))))</f>
        <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f>Q211/0.4</f>
        <v/>
      </c>
      <c r="H211" s="149">
        <f>G211*0.75</f>
        <v/>
      </c>
      <c r="I211" s="149">
        <f>Q211 / (0.73 - 0.02 - 0.006)</f>
        <v/>
      </c>
      <c r="J211" s="149">
        <f>Q211 / (0.74 - 0.02 - 0.006)</f>
        <v/>
      </c>
      <c r="K211" s="149">
        <f>Q211 / (0.8 - 0.02 - 0.006)</f>
        <v/>
      </c>
      <c r="L211" s="149">
        <f>K211-N211</f>
        <v/>
      </c>
      <c r="M211" s="79">
        <f>L211/K211</f>
        <v/>
      </c>
      <c r="N211" s="150">
        <f>O211+P211+Q211</f>
        <v/>
      </c>
      <c r="O211" s="150">
        <f>K211*0.006</f>
        <v/>
      </c>
      <c r="P211" s="150">
        <f>K211*0.02</f>
        <v/>
      </c>
      <c r="Q211" s="150">
        <f>SUM(R211:T211)</f>
        <v/>
      </c>
      <c r="R211" s="150" t="n">
        <v>700</v>
      </c>
      <c r="S211" s="150" t="n">
        <v>150</v>
      </c>
      <c r="T211" s="151">
        <f>SUM(U211:W211)</f>
        <v/>
      </c>
      <c r="U211" s="150" t="n">
        <v>5100</v>
      </c>
      <c r="V211" s="150" t="n">
        <v>360</v>
      </c>
      <c r="W211" s="150">
        <f>SUM(X211:AS211)</f>
        <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f>H211</f>
        <v/>
      </c>
      <c r="AZ211" s="150">
        <f>BB211/(1-BA211)</f>
        <v/>
      </c>
      <c r="BA211" s="82" t="n">
        <v>0.15</v>
      </c>
      <c r="BB211" s="150">
        <f>K211*0.96</f>
        <v/>
      </c>
      <c r="BC211" s="7" t="inlineStr">
        <is>
          <t>837902729785</t>
        </is>
      </c>
      <c r="BD211" s="7" t="inlineStr">
        <is>
          <t>https://item.taobao.com/item.htm?id=837902729785</t>
        </is>
      </c>
      <c r="BE211" s="7" t="n"/>
      <c r="BF211" s="150">
        <f>H211</f>
        <v/>
      </c>
      <c r="BG211" s="82">
        <f>BH211/BF211</f>
        <v/>
      </c>
      <c r="BH211" s="149">
        <f>I211</f>
        <v/>
      </c>
      <c r="BI211" s="82">
        <f>1-12%</f>
        <v/>
      </c>
      <c r="BJ211" s="82">
        <f>BK211/(BF211-BF211*(1-BI211))</f>
        <v/>
      </c>
      <c r="BK211" s="149">
        <f>BM211/(1-BL211)</f>
        <v/>
      </c>
      <c r="BL211" s="82" t="n">
        <v>0.01</v>
      </c>
      <c r="BM211" s="149">
        <f>J211</f>
        <v/>
      </c>
      <c r="BN211" s="149">
        <f>IF(BK211&gt;=1500,BK211-150,IF(BK211&gt;=800,BK211-80,IF(BK211&gt;=500,BK211-50,IF(BK211&gt;=200,BK211-20,BK211))))</f>
        <v/>
      </c>
      <c r="BO211" s="82">
        <f>1-12%</f>
        <v/>
      </c>
      <c r="BP211" s="82">
        <f>BQ211/(BF211-BF211*(1-BO211))</f>
        <v/>
      </c>
      <c r="BQ211" s="149">
        <f>BS211/(1-BR211)</f>
        <v/>
      </c>
      <c r="BR211" s="82" t="n">
        <v>0</v>
      </c>
      <c r="BS211" s="149">
        <f>K211</f>
        <v/>
      </c>
      <c r="BT211" s="149">
        <f>IF(BQ211&gt;=1500,BQ211-150,IF(BQ211&gt;=800,BQ211-80,IF(BQ211&gt;=500,BQ211-50,IF(BQ211&gt;=200,BQ211-20,BQ211))))</f>
        <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f>Q212/0.4</f>
        <v/>
      </c>
      <c r="H212" s="152">
        <f>G212*0.75</f>
        <v/>
      </c>
      <c r="I212" s="152">
        <f>Q212 / (0.73 - 0.02 - 0.006)</f>
        <v/>
      </c>
      <c r="J212" s="152">
        <f>Q212 / (0.74 - 0.02 - 0.006)</f>
        <v/>
      </c>
      <c r="K212" s="152">
        <f>Q212 / (0.8 - 0.02 - 0.006)</f>
        <v/>
      </c>
      <c r="L212" s="152">
        <f>K212-N212</f>
        <v/>
      </c>
      <c r="M212" s="79">
        <f>L212/K212</f>
        <v/>
      </c>
      <c r="N212" s="153">
        <f>O212+P212+Q212</f>
        <v/>
      </c>
      <c r="O212" s="153">
        <f>K212*0.006</f>
        <v/>
      </c>
      <c r="P212" s="153">
        <f>K212*0.02</f>
        <v/>
      </c>
      <c r="Q212" s="153">
        <f>SUM(R212:T212)</f>
        <v/>
      </c>
      <c r="R212" s="153" t="n">
        <v>700</v>
      </c>
      <c r="S212" s="153" t="n">
        <v>180</v>
      </c>
      <c r="T212" s="151">
        <f>SUM(U212:W212)</f>
        <v/>
      </c>
      <c r="U212" s="153" t="n">
        <v>5000</v>
      </c>
      <c r="V212" s="153" t="n">
        <v>470</v>
      </c>
      <c r="W212" s="153">
        <f>SUM(X212:AS212)</f>
        <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f>H212</f>
        <v/>
      </c>
      <c r="AZ212" s="153">
        <f>BB212/(1-BA212)</f>
        <v/>
      </c>
      <c r="BA212" s="85" t="n">
        <v>0.15</v>
      </c>
      <c r="BB212" s="153">
        <f>K212*0.96</f>
        <v/>
      </c>
      <c r="BC212" s="10" t="inlineStr">
        <is>
          <t>837902729785</t>
        </is>
      </c>
      <c r="BD212" s="10" t="inlineStr">
        <is>
          <t>https://item.taobao.com/item.htm?id=837902729785</t>
        </is>
      </c>
      <c r="BE212" s="10" t="n"/>
      <c r="BF212" s="153">
        <f>H212</f>
        <v/>
      </c>
      <c r="BG212" s="85">
        <f>BH212/BF212</f>
        <v/>
      </c>
      <c r="BH212" s="152">
        <f>I212</f>
        <v/>
      </c>
      <c r="BI212" s="85">
        <f>1-12%</f>
        <v/>
      </c>
      <c r="BJ212" s="85">
        <f>BK212/(BF212-BF212*(1-BI212))</f>
        <v/>
      </c>
      <c r="BK212" s="152">
        <f>BM212/(1-BL212)</f>
        <v/>
      </c>
      <c r="BL212" s="85" t="n">
        <v>0.01</v>
      </c>
      <c r="BM212" s="152">
        <f>J212</f>
        <v/>
      </c>
      <c r="BN212" s="152">
        <f>IF(BK212&gt;=1500,BK212-150,IF(BK212&gt;=800,BK212-80,IF(BK212&gt;=500,BK212-50,IF(BK212&gt;=200,BK212-20,BK212))))</f>
        <v/>
      </c>
      <c r="BO212" s="85">
        <f>1-12%</f>
        <v/>
      </c>
      <c r="BP212" s="85">
        <f>BQ212/(BF212-BF212*(1-BO212))</f>
        <v/>
      </c>
      <c r="BQ212" s="152">
        <f>BS212/(1-BR212)</f>
        <v/>
      </c>
      <c r="BR212" s="85" t="n">
        <v>0</v>
      </c>
      <c r="BS212" s="152">
        <f>K212</f>
        <v/>
      </c>
      <c r="BT212" s="152">
        <f>IF(BQ212&gt;=1500,BQ212-150,IF(BQ212&gt;=800,BQ212-80,IF(BQ212&gt;=500,BQ212-50,IF(BQ212&gt;=200,BQ212-20,BQ212))))</f>
        <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f>Q213/0.4</f>
        <v/>
      </c>
      <c r="H213" s="149">
        <f>G213*0.75</f>
        <v/>
      </c>
      <c r="I213" s="149">
        <f>Q213 / (0.73 - 0.02 - 0.006)</f>
        <v/>
      </c>
      <c r="J213" s="149">
        <f>Q213 / (0.74 - 0.02 - 0.006)</f>
        <v/>
      </c>
      <c r="K213" s="149">
        <f>Q213 / (0.8 - 0.02 - 0.006)</f>
        <v/>
      </c>
      <c r="L213" s="149">
        <f>K213-N213</f>
        <v/>
      </c>
      <c r="M213" s="79">
        <f>L213/K213</f>
        <v/>
      </c>
      <c r="N213" s="150">
        <f>O213+P213+Q213</f>
        <v/>
      </c>
      <c r="O213" s="150">
        <f>K213*0.006</f>
        <v/>
      </c>
      <c r="P213" s="150">
        <f>K213*0.02</f>
        <v/>
      </c>
      <c r="Q213" s="150">
        <f>SUM(R213:T213)</f>
        <v/>
      </c>
      <c r="R213" s="150" t="n">
        <v>700</v>
      </c>
      <c r="S213" s="150" t="n">
        <v>150</v>
      </c>
      <c r="T213" s="151">
        <f>SUM(U213:W213)</f>
        <v/>
      </c>
      <c r="U213" s="150" t="n">
        <v>4900</v>
      </c>
      <c r="V213" s="150" t="n">
        <v>450</v>
      </c>
      <c r="W213" s="150">
        <f>SUM(X213:AS213)</f>
        <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f>H213</f>
        <v/>
      </c>
      <c r="AZ213" s="150">
        <f>BB213/(1-BA213)</f>
        <v/>
      </c>
      <c r="BA213" s="82" t="n">
        <v>0.15</v>
      </c>
      <c r="BB213" s="150">
        <f>K213*0.96</f>
        <v/>
      </c>
      <c r="BC213" s="7" t="inlineStr">
        <is>
          <t>837902729785</t>
        </is>
      </c>
      <c r="BD213" s="7" t="inlineStr">
        <is>
          <t>https://item.taobao.com/item.htm?id=837902729785</t>
        </is>
      </c>
      <c r="BE213" s="7" t="n"/>
      <c r="BF213" s="150">
        <f>H213</f>
        <v/>
      </c>
      <c r="BG213" s="82">
        <f>BH213/BF213</f>
        <v/>
      </c>
      <c r="BH213" s="149">
        <f>I213</f>
        <v/>
      </c>
      <c r="BI213" s="82">
        <f>1-12%</f>
        <v/>
      </c>
      <c r="BJ213" s="82">
        <f>BK213/(BF213-BF213*(1-BI213))</f>
        <v/>
      </c>
      <c r="BK213" s="149">
        <f>BM213/(1-BL213)</f>
        <v/>
      </c>
      <c r="BL213" s="82" t="n">
        <v>0.01</v>
      </c>
      <c r="BM213" s="149">
        <f>J213</f>
        <v/>
      </c>
      <c r="BN213" s="149">
        <f>IF(BK213&gt;=1500,BK213-150,IF(BK213&gt;=800,BK213-80,IF(BK213&gt;=500,BK213-50,IF(BK213&gt;=200,BK213-20,BK213))))</f>
        <v/>
      </c>
      <c r="BO213" s="82">
        <f>1-12%</f>
        <v/>
      </c>
      <c r="BP213" s="82">
        <f>BQ213/(BF213-BF213*(1-BO213))</f>
        <v/>
      </c>
      <c r="BQ213" s="149">
        <f>BS213/(1-BR213)</f>
        <v/>
      </c>
      <c r="BR213" s="82" t="n">
        <v>0</v>
      </c>
      <c r="BS213" s="149">
        <f>K213</f>
        <v/>
      </c>
      <c r="BT213" s="149">
        <f>IF(BQ213&gt;=1500,BQ213-150,IF(BQ213&gt;=800,BQ213-80,IF(BQ213&gt;=500,BQ213-50,IF(BQ213&gt;=200,BQ213-20,BQ213))))</f>
        <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f>Q214/0.4</f>
        <v/>
      </c>
      <c r="H214" s="152">
        <f>G214*0.75</f>
        <v/>
      </c>
      <c r="I214" s="152">
        <f>Q214 / (0.73 - 0.02 - 0.006)</f>
        <v/>
      </c>
      <c r="J214" s="152">
        <f>Q214 / (0.74 - 0.02 - 0.006)</f>
        <v/>
      </c>
      <c r="K214" s="152">
        <f>Q214 / (0.8 - 0.02 - 0.006)</f>
        <v/>
      </c>
      <c r="L214" s="152">
        <f>K214-N214</f>
        <v/>
      </c>
      <c r="M214" s="79">
        <f>L214/K214</f>
        <v/>
      </c>
      <c r="N214" s="153">
        <f>O214+P214+Q214</f>
        <v/>
      </c>
      <c r="O214" s="153">
        <f>K214*0.006</f>
        <v/>
      </c>
      <c r="P214" s="153">
        <f>K214*0.02</f>
        <v/>
      </c>
      <c r="Q214" s="153">
        <f>SUM(R214:T214)</f>
        <v/>
      </c>
      <c r="R214" s="153" t="n">
        <v>700</v>
      </c>
      <c r="S214" s="153" t="n">
        <v>180</v>
      </c>
      <c r="T214" s="151">
        <f>SUM(U214:W214)</f>
        <v/>
      </c>
      <c r="U214" s="153" t="n">
        <v>4800</v>
      </c>
      <c r="V214" s="153" t="n">
        <v>430</v>
      </c>
      <c r="W214" s="153">
        <f>SUM(X214:AS214)</f>
        <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f>H214</f>
        <v/>
      </c>
      <c r="AZ214" s="153">
        <f>BB214/(1-BA214)</f>
        <v/>
      </c>
      <c r="BA214" s="85" t="n">
        <v>0.15</v>
      </c>
      <c r="BB214" s="153">
        <f>K214*0.96</f>
        <v/>
      </c>
      <c r="BC214" s="10" t="inlineStr">
        <is>
          <t>837902729785</t>
        </is>
      </c>
      <c r="BD214" s="10" t="inlineStr">
        <is>
          <t>https://item.taobao.com/item.htm?id=837902729785</t>
        </is>
      </c>
      <c r="BE214" s="10" t="n"/>
      <c r="BF214" s="153">
        <f>H214</f>
        <v/>
      </c>
      <c r="BG214" s="85">
        <f>BH214/BF214</f>
        <v/>
      </c>
      <c r="BH214" s="152">
        <f>I214</f>
        <v/>
      </c>
      <c r="BI214" s="85">
        <f>1-12%</f>
        <v/>
      </c>
      <c r="BJ214" s="85">
        <f>BK214/(BF214-BF214*(1-BI214))</f>
        <v/>
      </c>
      <c r="BK214" s="152">
        <f>BM214/(1-BL214)</f>
        <v/>
      </c>
      <c r="BL214" s="85" t="n">
        <v>0.01</v>
      </c>
      <c r="BM214" s="152">
        <f>J214</f>
        <v/>
      </c>
      <c r="BN214" s="152">
        <f>IF(BK214&gt;=1500,BK214-150,IF(BK214&gt;=800,BK214-80,IF(BK214&gt;=500,BK214-50,IF(BK214&gt;=200,BK214-20,BK214))))</f>
        <v/>
      </c>
      <c r="BO214" s="85">
        <f>1-12%</f>
        <v/>
      </c>
      <c r="BP214" s="85">
        <f>BQ214/(BF214-BF214*(1-BO214))</f>
        <v/>
      </c>
      <c r="BQ214" s="152">
        <f>BS214/(1-BR214)</f>
        <v/>
      </c>
      <c r="BR214" s="85" t="n">
        <v>0</v>
      </c>
      <c r="BS214" s="152">
        <f>K214</f>
        <v/>
      </c>
      <c r="BT214" s="152">
        <f>IF(BQ214&gt;=1500,BQ214-150,IF(BQ214&gt;=800,BQ214-80,IF(BQ214&gt;=500,BQ214-50,IF(BQ214&gt;=200,BQ214-20,BQ214))))</f>
        <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f>Q215/0.4</f>
        <v/>
      </c>
      <c r="H215" s="149">
        <f>G215*0.75</f>
        <v/>
      </c>
      <c r="I215" s="149">
        <f>Q215 / (0.75 - 0.02 - 0.006)</f>
        <v/>
      </c>
      <c r="J215" s="149">
        <f>Q215 / (0.77 - 0.02 - 0.006)</f>
        <v/>
      </c>
      <c r="K215" s="149">
        <f>Q215 / (0.795 - 0.02 - 0.006)</f>
        <v/>
      </c>
      <c r="L215" s="149">
        <f>K215-N215</f>
        <v/>
      </c>
      <c r="M215" s="79">
        <f>L215/K215</f>
        <v/>
      </c>
      <c r="N215" s="150">
        <f>O215+P215+Q215</f>
        <v/>
      </c>
      <c r="O215" s="150">
        <f>K215*0.006</f>
        <v/>
      </c>
      <c r="P215" s="150">
        <f>K215*0.02</f>
        <v/>
      </c>
      <c r="Q215" s="150">
        <f>SUM(R215:T215)</f>
        <v/>
      </c>
      <c r="R215" s="150" t="n">
        <v>280</v>
      </c>
      <c r="S215" s="150" t="n">
        <v>80</v>
      </c>
      <c r="T215" s="151">
        <f>SUM(U215:W215)</f>
        <v/>
      </c>
      <c r="U215" s="150" t="n">
        <v>1210</v>
      </c>
      <c r="V215" s="150" t="n">
        <v>170</v>
      </c>
      <c r="W215" s="150">
        <f>SUM(X215:AS215)</f>
        <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f>H215</f>
        <v/>
      </c>
      <c r="AZ215" s="150">
        <f>BB215/(1-BA215)</f>
        <v/>
      </c>
      <c r="BA215" s="82" t="n">
        <v>0.15</v>
      </c>
      <c r="BB215" s="150">
        <f>K215*0.96</f>
        <v/>
      </c>
      <c r="BC215" s="7" t="inlineStr">
        <is>
          <t>841201084787</t>
        </is>
      </c>
      <c r="BD215" s="7" t="inlineStr">
        <is>
          <t>https://item.taobao.com/item.htm?id=841201084787</t>
        </is>
      </c>
      <c r="BE215" s="7" t="n"/>
      <c r="BF215" s="150">
        <f>H215</f>
        <v/>
      </c>
      <c r="BG215" s="82">
        <f>BH215/BF215</f>
        <v/>
      </c>
      <c r="BH215" s="149">
        <f>I215</f>
        <v/>
      </c>
      <c r="BI215" s="82">
        <f>1-12%</f>
        <v/>
      </c>
      <c r="BJ215" s="82">
        <f>BK215/(BF215-BF215*(1-BI215))</f>
        <v/>
      </c>
      <c r="BK215" s="149">
        <f>BM215/(1-BL215)</f>
        <v/>
      </c>
      <c r="BL215" s="82" t="n">
        <v>0.01</v>
      </c>
      <c r="BM215" s="149">
        <f>J215</f>
        <v/>
      </c>
      <c r="BN215" s="149">
        <f>IF(BK215&gt;=1500,BK215-150,IF(BK215&gt;=800,BK215-80,IF(BK215&gt;=500,BK215-50,IF(BK215&gt;=200,BK215-20,BK215))))</f>
        <v/>
      </c>
      <c r="BO215" s="82">
        <f>1-12%</f>
        <v/>
      </c>
      <c r="BP215" s="82">
        <f>BQ215/(BF215-BF215*(1-BO215))</f>
        <v/>
      </c>
      <c r="BQ215" s="149">
        <f>BS215/(1-BR215)</f>
        <v/>
      </c>
      <c r="BR215" s="82" t="n">
        <v>0</v>
      </c>
      <c r="BS215" s="149">
        <f>K215</f>
        <v/>
      </c>
      <c r="BT215" s="149">
        <f>IF(BQ215&gt;=1500,BQ215-150,IF(BQ215&gt;=800,BQ215-80,IF(BQ215&gt;=500,BQ215-50,IF(BQ215&gt;=200,BQ215-20,BQ215))))</f>
        <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f>Q216/0.4</f>
        <v/>
      </c>
      <c r="H216" s="152">
        <f>G216*0.75</f>
        <v/>
      </c>
      <c r="I216" s="152">
        <f>Q216 / (0.75 - 0.02 - 0.006)</f>
        <v/>
      </c>
      <c r="J216" s="152">
        <f>Q216 / (0.77 - 0.02 - 0.006)</f>
        <v/>
      </c>
      <c r="K216" s="152">
        <f>Q216 / (0.795 - 0.02 - 0.006)</f>
        <v/>
      </c>
      <c r="L216" s="152">
        <f>K216-N216</f>
        <v/>
      </c>
      <c r="M216" s="79">
        <f>L216/K216</f>
        <v/>
      </c>
      <c r="N216" s="153">
        <f>O216+P216+Q216</f>
        <v/>
      </c>
      <c r="O216" s="153">
        <f>K216*0.006</f>
        <v/>
      </c>
      <c r="P216" s="153">
        <f>K216*0.02</f>
        <v/>
      </c>
      <c r="Q216" s="153">
        <f>SUM(R216:T216)</f>
        <v/>
      </c>
      <c r="R216" s="153" t="n">
        <v>280</v>
      </c>
      <c r="S216" s="153" t="n">
        <v>80</v>
      </c>
      <c r="T216" s="151">
        <f>SUM(U216:W216)</f>
        <v/>
      </c>
      <c r="U216" s="153" t="n">
        <v>1250</v>
      </c>
      <c r="V216" s="153" t="n">
        <v>170</v>
      </c>
      <c r="W216" s="153">
        <f>SUM(X216:AS216)</f>
        <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f>H216</f>
        <v/>
      </c>
      <c r="AZ216" s="153">
        <f>BB216/(1-BA216)</f>
        <v/>
      </c>
      <c r="BA216" s="85" t="n">
        <v>0.15</v>
      </c>
      <c r="BB216" s="153">
        <f>K216*0.96</f>
        <v/>
      </c>
      <c r="BC216" s="10" t="inlineStr">
        <is>
          <t>841201084787</t>
        </is>
      </c>
      <c r="BD216" s="10" t="inlineStr">
        <is>
          <t>https://item.taobao.com/item.htm?id=841201084787</t>
        </is>
      </c>
      <c r="BE216" s="10" t="n"/>
      <c r="BF216" s="153">
        <f>H216</f>
        <v/>
      </c>
      <c r="BG216" s="85">
        <f>BH216/BF216</f>
        <v/>
      </c>
      <c r="BH216" s="152">
        <f>I216</f>
        <v/>
      </c>
      <c r="BI216" s="85">
        <f>1-12%</f>
        <v/>
      </c>
      <c r="BJ216" s="85">
        <f>BK216/(BF216-BF216*(1-BI216))</f>
        <v/>
      </c>
      <c r="BK216" s="152">
        <f>BM216/(1-BL216)</f>
        <v/>
      </c>
      <c r="BL216" s="85" t="n">
        <v>0.01</v>
      </c>
      <c r="BM216" s="152">
        <f>J216</f>
        <v/>
      </c>
      <c r="BN216" s="152">
        <f>IF(BK216&gt;=1500,BK216-150,IF(BK216&gt;=800,BK216-80,IF(BK216&gt;=500,BK216-50,IF(BK216&gt;=200,BK216-20,BK216))))</f>
        <v/>
      </c>
      <c r="BO216" s="85">
        <f>1-12%</f>
        <v/>
      </c>
      <c r="BP216" s="85">
        <f>BQ216/(BF216-BF216*(1-BO216))</f>
        <v/>
      </c>
      <c r="BQ216" s="152">
        <f>BS216/(1-BR216)</f>
        <v/>
      </c>
      <c r="BR216" s="85" t="n">
        <v>0</v>
      </c>
      <c r="BS216" s="152">
        <f>K216</f>
        <v/>
      </c>
      <c r="BT216" s="152">
        <f>IF(BQ216&gt;=1500,BQ216-150,IF(BQ216&gt;=800,BQ216-80,IF(BQ216&gt;=500,BQ216-50,IF(BQ216&gt;=200,BQ216-20,BQ216))))</f>
        <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f>Q217/0.4</f>
        <v/>
      </c>
      <c r="H217" s="149">
        <f>G217*0.75</f>
        <v/>
      </c>
      <c r="I217" s="149">
        <f>Q217 / (0.75 - 0.02 - 0.006)</f>
        <v/>
      </c>
      <c r="J217" s="149">
        <f>Q217 / (0.77 - 0.02 - 0.006)</f>
        <v/>
      </c>
      <c r="K217" s="149">
        <f>Q217 / (0.795 - 0.02 - 0.006)</f>
        <v/>
      </c>
      <c r="L217" s="149">
        <f>K217-N217</f>
        <v/>
      </c>
      <c r="M217" s="79">
        <f>L217/K217</f>
        <v/>
      </c>
      <c r="N217" s="150">
        <f>O217+P217+Q217</f>
        <v/>
      </c>
      <c r="O217" s="150">
        <f>K217*0.006</f>
        <v/>
      </c>
      <c r="P217" s="150">
        <f>K217*0.02</f>
        <v/>
      </c>
      <c r="Q217" s="150">
        <f>SUM(R217:T217)</f>
        <v/>
      </c>
      <c r="R217" s="150" t="n">
        <v>280</v>
      </c>
      <c r="S217" s="150" t="n">
        <v>80</v>
      </c>
      <c r="T217" s="151">
        <f>SUM(U217:W217)</f>
        <v/>
      </c>
      <c r="U217" s="150" t="n">
        <v>1300</v>
      </c>
      <c r="V217" s="150" t="n">
        <v>180</v>
      </c>
      <c r="W217" s="150">
        <f>SUM(X217:AS217)</f>
        <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f>H217</f>
        <v/>
      </c>
      <c r="AZ217" s="150">
        <f>BB217/(1-BA217)</f>
        <v/>
      </c>
      <c r="BA217" s="82" t="n">
        <v>0.15</v>
      </c>
      <c r="BB217" s="150">
        <f>K217*0.96</f>
        <v/>
      </c>
      <c r="BC217" s="7" t="inlineStr">
        <is>
          <t>841201084787</t>
        </is>
      </c>
      <c r="BD217" s="7" t="inlineStr">
        <is>
          <t>https://item.taobao.com/item.htm?id=841201084787</t>
        </is>
      </c>
      <c r="BE217" s="7" t="n"/>
      <c r="BF217" s="150">
        <f>H217</f>
        <v/>
      </c>
      <c r="BG217" s="82">
        <f>BH217/BF217</f>
        <v/>
      </c>
      <c r="BH217" s="149">
        <f>I217</f>
        <v/>
      </c>
      <c r="BI217" s="82">
        <f>1-12%</f>
        <v/>
      </c>
      <c r="BJ217" s="82">
        <f>BK217/(BF217-BF217*(1-BI217))</f>
        <v/>
      </c>
      <c r="BK217" s="149">
        <f>BM217/(1-BL217)</f>
        <v/>
      </c>
      <c r="BL217" s="82" t="n">
        <v>0.01</v>
      </c>
      <c r="BM217" s="149">
        <f>J217</f>
        <v/>
      </c>
      <c r="BN217" s="149">
        <f>IF(BK217&gt;=1500,BK217-150,IF(BK217&gt;=800,BK217-80,IF(BK217&gt;=500,BK217-50,IF(BK217&gt;=200,BK217-20,BK217))))</f>
        <v/>
      </c>
      <c r="BO217" s="82">
        <f>1-12%</f>
        <v/>
      </c>
      <c r="BP217" s="82">
        <f>BQ217/(BF217-BF217*(1-BO217))</f>
        <v/>
      </c>
      <c r="BQ217" s="149">
        <f>BS217/(1-BR217)</f>
        <v/>
      </c>
      <c r="BR217" s="82" t="n">
        <v>0</v>
      </c>
      <c r="BS217" s="149">
        <f>K217</f>
        <v/>
      </c>
      <c r="BT217" s="149">
        <f>IF(BQ217&gt;=1500,BQ217-150,IF(BQ217&gt;=800,BQ217-80,IF(BQ217&gt;=500,BQ217-50,IF(BQ217&gt;=200,BQ217-20,BQ217))))</f>
        <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f>Q218/0.4</f>
        <v/>
      </c>
      <c r="H218" s="152">
        <f>G218*0.75</f>
        <v/>
      </c>
      <c r="I218" s="152">
        <f>Q218 / (0.75 - 0.02 - 0.006)</f>
        <v/>
      </c>
      <c r="J218" s="152">
        <f>Q218 / (0.77 - 0.02 - 0.006)</f>
        <v/>
      </c>
      <c r="K218" s="152">
        <f>Q218 / (0.795 - 0.02 - 0.006)</f>
        <v/>
      </c>
      <c r="L218" s="152">
        <f>K218-N218</f>
        <v/>
      </c>
      <c r="M218" s="79">
        <f>L218/K218</f>
        <v/>
      </c>
      <c r="N218" s="153">
        <f>O218+P218+Q218</f>
        <v/>
      </c>
      <c r="O218" s="153">
        <f>K218*0.006</f>
        <v/>
      </c>
      <c r="P218" s="153">
        <f>K218*0.02</f>
        <v/>
      </c>
      <c r="Q218" s="153">
        <f>SUM(R218:T218)</f>
        <v/>
      </c>
      <c r="R218" s="153" t="n">
        <v>300</v>
      </c>
      <c r="S218" s="153" t="n">
        <v>80</v>
      </c>
      <c r="T218" s="151">
        <f>SUM(U218:W218)</f>
        <v/>
      </c>
      <c r="U218" s="153" t="n">
        <v>1350</v>
      </c>
      <c r="V218" s="153" t="n">
        <v>180</v>
      </c>
      <c r="W218" s="153">
        <f>SUM(X218:AS218)</f>
        <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f>H218</f>
        <v/>
      </c>
      <c r="AZ218" s="153">
        <f>BB218/(1-BA218)</f>
        <v/>
      </c>
      <c r="BA218" s="85" t="n">
        <v>0.15</v>
      </c>
      <c r="BB218" s="153">
        <f>K218*0.96</f>
        <v/>
      </c>
      <c r="BC218" s="10" t="inlineStr">
        <is>
          <t>841201084787</t>
        </is>
      </c>
      <c r="BD218" s="10" t="inlineStr">
        <is>
          <t>https://item.taobao.com/item.htm?id=841201084787</t>
        </is>
      </c>
      <c r="BE218" s="10" t="n"/>
      <c r="BF218" s="153">
        <f>H218</f>
        <v/>
      </c>
      <c r="BG218" s="85">
        <f>BH218/BF218</f>
        <v/>
      </c>
      <c r="BH218" s="152">
        <f>I218</f>
        <v/>
      </c>
      <c r="BI218" s="85">
        <f>1-12%</f>
        <v/>
      </c>
      <c r="BJ218" s="85">
        <f>BK218/(BF218-BF218*(1-BI218))</f>
        <v/>
      </c>
      <c r="BK218" s="152">
        <f>BM218/(1-BL218)</f>
        <v/>
      </c>
      <c r="BL218" s="85" t="n">
        <v>0.01</v>
      </c>
      <c r="BM218" s="152">
        <f>J218</f>
        <v/>
      </c>
      <c r="BN218" s="152">
        <f>IF(BK218&gt;=1500,BK218-150,IF(BK218&gt;=800,BK218-80,IF(BK218&gt;=500,BK218-50,IF(BK218&gt;=200,BK218-20,BK218))))</f>
        <v/>
      </c>
      <c r="BO218" s="85">
        <f>1-12%</f>
        <v/>
      </c>
      <c r="BP218" s="85">
        <f>BQ218/(BF218-BF218*(1-BO218))</f>
        <v/>
      </c>
      <c r="BQ218" s="152">
        <f>BS218/(1-BR218)</f>
        <v/>
      </c>
      <c r="BR218" s="85" t="n">
        <v>0</v>
      </c>
      <c r="BS218" s="152">
        <f>K218</f>
        <v/>
      </c>
      <c r="BT218" s="152">
        <f>IF(BQ218&gt;=1500,BQ218-150,IF(BQ218&gt;=800,BQ218-80,IF(BQ218&gt;=500,BQ218-50,IF(BQ218&gt;=200,BQ218-20,BQ218))))</f>
        <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f>Q219/0.4</f>
        <v/>
      </c>
      <c r="H219" s="149">
        <f>G219*0.75</f>
        <v/>
      </c>
      <c r="I219" s="149">
        <f>Q219 / (0.75 - 0.02 - 0.006)</f>
        <v/>
      </c>
      <c r="J219" s="149">
        <f>Q219 / (0.77 - 0.02 - 0.006)</f>
        <v/>
      </c>
      <c r="K219" s="149">
        <f>Q219 / (0.81 - 0.02 - 0.006)</f>
        <v/>
      </c>
      <c r="L219" s="149">
        <f>K219-N219</f>
        <v/>
      </c>
      <c r="M219" s="79">
        <f>L219/K219</f>
        <v/>
      </c>
      <c r="N219" s="150">
        <f>O219+P219+Q219</f>
        <v/>
      </c>
      <c r="O219" s="150">
        <f>K219*0.006</f>
        <v/>
      </c>
      <c r="P219" s="150">
        <f>K219*0.02</f>
        <v/>
      </c>
      <c r="Q219" s="150">
        <f>SUM(R219:T219)</f>
        <v/>
      </c>
      <c r="R219" s="150" t="n">
        <v>300</v>
      </c>
      <c r="S219" s="150" t="n">
        <v>80</v>
      </c>
      <c r="T219" s="151">
        <f>SUM(U219:W219)</f>
        <v/>
      </c>
      <c r="U219" s="150" t="n">
        <v>1400</v>
      </c>
      <c r="V219" s="150" t="n">
        <v>120</v>
      </c>
      <c r="W219" s="150">
        <f>SUM(X219:AS219)</f>
        <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f>H219</f>
        <v/>
      </c>
      <c r="AZ219" s="150">
        <f>BB219/(1-BA219)</f>
        <v/>
      </c>
      <c r="BA219" s="82" t="n">
        <v>0.15</v>
      </c>
      <c r="BB219" s="150">
        <f>K219*0.96</f>
        <v/>
      </c>
      <c r="BC219" s="7" t="inlineStr">
        <is>
          <t>841201084787</t>
        </is>
      </c>
      <c r="BD219" s="7" t="inlineStr">
        <is>
          <t>https://item.taobao.com/item.htm?id=841201084787</t>
        </is>
      </c>
      <c r="BE219" s="7" t="n"/>
      <c r="BF219" s="150">
        <f>H219</f>
        <v/>
      </c>
      <c r="BG219" s="82">
        <f>BH219/BF219</f>
        <v/>
      </c>
      <c r="BH219" s="149">
        <f>I219</f>
        <v/>
      </c>
      <c r="BI219" s="82">
        <f>1-12%</f>
        <v/>
      </c>
      <c r="BJ219" s="82">
        <f>BK219/(BF219-BF219*(1-BI219))</f>
        <v/>
      </c>
      <c r="BK219" s="149">
        <f>BM219/(1-BL219)</f>
        <v/>
      </c>
      <c r="BL219" s="82" t="n">
        <v>0.01</v>
      </c>
      <c r="BM219" s="149">
        <f>J219</f>
        <v/>
      </c>
      <c r="BN219" s="149">
        <f>IF(BK219&gt;=1500,BK219-150,IF(BK219&gt;=800,BK219-80,IF(BK219&gt;=500,BK219-50,IF(BK219&gt;=200,BK219-20,BK219))))</f>
        <v/>
      </c>
      <c r="BO219" s="82">
        <f>1-12%</f>
        <v/>
      </c>
      <c r="BP219" s="82">
        <f>BQ219/(BF219-BF219*(1-BO219))</f>
        <v/>
      </c>
      <c r="BQ219" s="149">
        <f>BS219/(1-BR219)</f>
        <v/>
      </c>
      <c r="BR219" s="82" t="n">
        <v>0</v>
      </c>
      <c r="BS219" s="149">
        <f>K219</f>
        <v/>
      </c>
      <c r="BT219" s="149">
        <f>IF(BQ219&gt;=1500,BQ219-150,IF(BQ219&gt;=800,BQ219-80,IF(BQ219&gt;=500,BQ219-50,IF(BQ219&gt;=200,BQ219-20,BQ219))))</f>
        <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f>Q220/0.4</f>
        <v/>
      </c>
      <c r="H220" s="152">
        <f>G220*0.75</f>
        <v/>
      </c>
      <c r="I220" s="152">
        <f>Q220 / (0.8 - 0.02 - 0.006)</f>
        <v/>
      </c>
      <c r="J220" s="152">
        <f>Q220 / (0.81 - 0.02 - 0.006)</f>
        <v/>
      </c>
      <c r="K220" s="152">
        <f>Q220 / (0.85 - 0.02 - 0.006)</f>
        <v/>
      </c>
      <c r="L220" s="152">
        <f>K220-N220</f>
        <v/>
      </c>
      <c r="M220" s="79">
        <f>L220/K220</f>
        <v/>
      </c>
      <c r="N220" s="153">
        <f>O220+P220+Q220</f>
        <v/>
      </c>
      <c r="O220" s="153">
        <f>K220*0.006</f>
        <v/>
      </c>
      <c r="P220" s="153">
        <f>K220*0.02</f>
        <v/>
      </c>
      <c r="Q220" s="153">
        <f>SUM(R220:T220)</f>
        <v/>
      </c>
      <c r="R220" s="153" t="n">
        <v>150</v>
      </c>
      <c r="S220" s="153" t="n">
        <v>50</v>
      </c>
      <c r="T220" s="151">
        <f>SUM(U220:W220)</f>
        <v/>
      </c>
      <c r="U220" s="153" t="n">
        <v>470</v>
      </c>
      <c r="V220" s="153" t="n">
        <v>80</v>
      </c>
      <c r="W220" s="153">
        <f>SUM(X220:AS220)</f>
        <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f>H220</f>
        <v/>
      </c>
      <c r="AZ220" s="153">
        <f>BB220/(1-BA220)</f>
        <v/>
      </c>
      <c r="BA220" s="85" t="n">
        <v>0.15</v>
      </c>
      <c r="BB220" s="153">
        <f>K220*0.96</f>
        <v/>
      </c>
      <c r="BC220" s="10" t="inlineStr">
        <is>
          <t>840301943626</t>
        </is>
      </c>
      <c r="BD220" s="10" t="inlineStr">
        <is>
          <t>https://item.taobao.com/item.htm?id=840301943626</t>
        </is>
      </c>
      <c r="BE220" s="10" t="n"/>
      <c r="BF220" s="153">
        <f>H220</f>
        <v/>
      </c>
      <c r="BG220" s="85">
        <f>BH220/BF220</f>
        <v/>
      </c>
      <c r="BH220" s="152">
        <f>I220</f>
        <v/>
      </c>
      <c r="BI220" s="85">
        <f>1-12%</f>
        <v/>
      </c>
      <c r="BJ220" s="85">
        <f>BK220/(BF220-BF220*(1-BI220))</f>
        <v/>
      </c>
      <c r="BK220" s="152">
        <f>BM220/(1-BL220)</f>
        <v/>
      </c>
      <c r="BL220" s="85" t="n">
        <v>0.01</v>
      </c>
      <c r="BM220" s="152">
        <f>J220</f>
        <v/>
      </c>
      <c r="BN220" s="152">
        <f>IF(BK220&gt;=1500,BK220-150,IF(BK220&gt;=800,BK220-80,IF(BK220&gt;=500,BK220-50,IF(BK220&gt;=200,BK220-20,BK220))))</f>
        <v/>
      </c>
      <c r="BO220" s="85">
        <f>1-12%</f>
        <v/>
      </c>
      <c r="BP220" s="85">
        <f>BQ220/(BF220-BF220*(1-BO220))</f>
        <v/>
      </c>
      <c r="BQ220" s="152">
        <f>BS220/(1-BR220)</f>
        <v/>
      </c>
      <c r="BR220" s="85" t="n">
        <v>0</v>
      </c>
      <c r="BS220" s="152">
        <f>K220</f>
        <v/>
      </c>
      <c r="BT220" s="152">
        <f>IF(BQ220&gt;=1500,BQ220-150,IF(BQ220&gt;=800,BQ220-80,IF(BQ220&gt;=500,BQ220-50,IF(BQ220&gt;=200,BQ220-20,BQ220))))</f>
        <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f>Q221/0.4</f>
        <v/>
      </c>
      <c r="H221" s="149">
        <f>G221*0.75</f>
        <v/>
      </c>
      <c r="I221" s="149">
        <f>Q221 / (0.8 - 0.02 - 0.006)</f>
        <v/>
      </c>
      <c r="J221" s="149">
        <f>Q221 / (0.81 - 0.02 - 0.006)</f>
        <v/>
      </c>
      <c r="K221" s="149">
        <f>Q221 / (0.85 - 0.02 - 0.006)</f>
        <v/>
      </c>
      <c r="L221" s="149">
        <f>K221-N221</f>
        <v/>
      </c>
      <c r="M221" s="79">
        <f>L221/K221</f>
        <v/>
      </c>
      <c r="N221" s="150">
        <f>O221+P221+Q221</f>
        <v/>
      </c>
      <c r="O221" s="150">
        <f>K221*0.006</f>
        <v/>
      </c>
      <c r="P221" s="150">
        <f>K221*0.02</f>
        <v/>
      </c>
      <c r="Q221" s="150">
        <f>SUM(R221:T221)</f>
        <v/>
      </c>
      <c r="R221" s="150" t="n">
        <v>100</v>
      </c>
      <c r="S221" s="150" t="n">
        <v>50</v>
      </c>
      <c r="T221" s="151">
        <f>SUM(U221:W221)</f>
        <v/>
      </c>
      <c r="U221" s="150" t="n">
        <v>550</v>
      </c>
      <c r="V221" s="150" t="n">
        <v>80</v>
      </c>
      <c r="W221" s="150">
        <f>SUM(X221:AS221)</f>
        <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f>H221</f>
        <v/>
      </c>
      <c r="AZ221" s="150">
        <f>BB221/(1-BA221)</f>
        <v/>
      </c>
      <c r="BA221" s="82" t="n">
        <v>0.15</v>
      </c>
      <c r="BB221" s="150">
        <f>K221*0.96</f>
        <v/>
      </c>
      <c r="BC221" s="7" t="inlineStr">
        <is>
          <t>840301943626</t>
        </is>
      </c>
      <c r="BD221" s="7" t="inlineStr">
        <is>
          <t>https://item.taobao.com/item.htm?id=840301943626</t>
        </is>
      </c>
      <c r="BE221" s="7" t="n"/>
      <c r="BF221" s="150">
        <f>H221</f>
        <v/>
      </c>
      <c r="BG221" s="82">
        <f>BH221/BF221</f>
        <v/>
      </c>
      <c r="BH221" s="149">
        <f>I221</f>
        <v/>
      </c>
      <c r="BI221" s="82">
        <f>1-12%</f>
        <v/>
      </c>
      <c r="BJ221" s="82">
        <f>BK221/(BF221-BF221*(1-BI221))</f>
        <v/>
      </c>
      <c r="BK221" s="149">
        <f>BM221/(1-BL221)</f>
        <v/>
      </c>
      <c r="BL221" s="82" t="n">
        <v>0.01</v>
      </c>
      <c r="BM221" s="149">
        <f>J221</f>
        <v/>
      </c>
      <c r="BN221" s="149">
        <f>IF(BK221&gt;=1500,BK221-150,IF(BK221&gt;=800,BK221-80,IF(BK221&gt;=500,BK221-50,IF(BK221&gt;=200,BK221-20,BK221))))</f>
        <v/>
      </c>
      <c r="BO221" s="82">
        <f>1-12%</f>
        <v/>
      </c>
      <c r="BP221" s="82">
        <f>BQ221/(BF221-BF221*(1-BO221))</f>
        <v/>
      </c>
      <c r="BQ221" s="149">
        <f>BS221/(1-BR221)</f>
        <v/>
      </c>
      <c r="BR221" s="82" t="n">
        <v>0</v>
      </c>
      <c r="BS221" s="149">
        <f>K221</f>
        <v/>
      </c>
      <c r="BT221" s="149">
        <f>IF(BQ221&gt;=1500,BQ221-150,IF(BQ221&gt;=800,BQ221-80,IF(BQ221&gt;=500,BQ221-50,IF(BQ221&gt;=200,BQ221-20,BQ221))))</f>
        <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f>Q222/0.4</f>
        <v/>
      </c>
      <c r="H222" s="152">
        <f>G222*0.75</f>
        <v/>
      </c>
      <c r="I222" s="152">
        <f>Q222 / (0.8 - 0.02 - 0.006)</f>
        <v/>
      </c>
      <c r="J222" s="152">
        <f>Q222 / (0.81 - 0.02 - 0.006)</f>
        <v/>
      </c>
      <c r="K222" s="152">
        <f>Q222 / (0.85 - 0.02 - 0.006)</f>
        <v/>
      </c>
      <c r="L222" s="152">
        <f>K222-N222</f>
        <v/>
      </c>
      <c r="M222" s="79">
        <f>L222/K222</f>
        <v/>
      </c>
      <c r="N222" s="153">
        <f>O222+P222+Q222</f>
        <v/>
      </c>
      <c r="O222" s="153">
        <f>K222*0.006</f>
        <v/>
      </c>
      <c r="P222" s="153">
        <f>K222*0.02</f>
        <v/>
      </c>
      <c r="Q222" s="153">
        <f>SUM(R222:T222)</f>
        <v/>
      </c>
      <c r="R222" s="153" t="n">
        <v>200</v>
      </c>
      <c r="S222" s="153" t="n">
        <v>50</v>
      </c>
      <c r="T222" s="151">
        <f>SUM(U222:W222)</f>
        <v/>
      </c>
      <c r="U222" s="153" t="n">
        <v>350</v>
      </c>
      <c r="V222" s="153" t="n">
        <v>50</v>
      </c>
      <c r="W222" s="153">
        <f>SUM(X222:AS222)</f>
        <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f>H222</f>
        <v/>
      </c>
      <c r="AZ222" s="153">
        <f>BB222/(1-BA222)</f>
        <v/>
      </c>
      <c r="BA222" s="85" t="n">
        <v>0.15</v>
      </c>
      <c r="BB222" s="153">
        <f>K222*0.96</f>
        <v/>
      </c>
      <c r="BC222" s="10" t="inlineStr">
        <is>
          <t>840301943626</t>
        </is>
      </c>
      <c r="BD222" s="10" t="inlineStr">
        <is>
          <t>https://item.taobao.com/item.htm?id=840301943626</t>
        </is>
      </c>
      <c r="BE222" s="10" t="n"/>
      <c r="BF222" s="153">
        <f>H222</f>
        <v/>
      </c>
      <c r="BG222" s="85">
        <f>BH222/BF222</f>
        <v/>
      </c>
      <c r="BH222" s="152">
        <f>I222</f>
        <v/>
      </c>
      <c r="BI222" s="85">
        <f>1-12%</f>
        <v/>
      </c>
      <c r="BJ222" s="85">
        <f>BK222/(BF222-BF222*(1-BI222))</f>
        <v/>
      </c>
      <c r="BK222" s="152">
        <f>BM222/(1-BL222)</f>
        <v/>
      </c>
      <c r="BL222" s="85" t="n">
        <v>0.01</v>
      </c>
      <c r="BM222" s="152">
        <f>J222</f>
        <v/>
      </c>
      <c r="BN222" s="152">
        <f>IF(BK222&gt;=1500,BK222-150,IF(BK222&gt;=800,BK222-80,IF(BK222&gt;=500,BK222-50,IF(BK222&gt;=200,BK222-20,BK222))))</f>
        <v/>
      </c>
      <c r="BO222" s="85">
        <f>1-12%</f>
        <v/>
      </c>
      <c r="BP222" s="85">
        <f>BQ222/(BF222-BF222*(1-BO222))</f>
        <v/>
      </c>
      <c r="BQ222" s="152">
        <f>BS222/(1-BR222)</f>
        <v/>
      </c>
      <c r="BR222" s="85" t="n">
        <v>0</v>
      </c>
      <c r="BS222" s="152">
        <f>K222</f>
        <v/>
      </c>
      <c r="BT222" s="152">
        <f>IF(BQ222&gt;=1500,BQ222-150,IF(BQ222&gt;=800,BQ222-80,IF(BQ222&gt;=500,BQ222-50,IF(BQ222&gt;=200,BQ222-20,BQ222))))</f>
        <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f>Q223/0.4</f>
        <v/>
      </c>
      <c r="H223" s="149">
        <f>G223*0.75</f>
        <v/>
      </c>
      <c r="I223" s="149">
        <f>Q223 / (0.8 - 0.02 - 0.006)</f>
        <v/>
      </c>
      <c r="J223" s="149">
        <f>Q223 / (0.81 - 0.02 - 0.006)</f>
        <v/>
      </c>
      <c r="K223" s="149">
        <f>Q223 / (0.85 - 0.02 - 0.006)</f>
        <v/>
      </c>
      <c r="L223" s="149">
        <f>K223-N223</f>
        <v/>
      </c>
      <c r="M223" s="79">
        <f>L223/K223</f>
        <v/>
      </c>
      <c r="N223" s="150">
        <f>O223+P223+Q223</f>
        <v/>
      </c>
      <c r="O223" s="150">
        <f>K223*0.006</f>
        <v/>
      </c>
      <c r="P223" s="150">
        <f>K223*0.02</f>
        <v/>
      </c>
      <c r="Q223" s="150">
        <f>SUM(R223:T223)</f>
        <v/>
      </c>
      <c r="R223" s="150" t="n">
        <v>250</v>
      </c>
      <c r="S223" s="150" t="n">
        <v>50</v>
      </c>
      <c r="T223" s="151">
        <f>SUM(U223:W223)</f>
        <v/>
      </c>
      <c r="U223" s="150" t="n">
        <v>730</v>
      </c>
      <c r="V223" s="150" t="n">
        <v>100</v>
      </c>
      <c r="W223" s="150">
        <f>SUM(X223:AS223)</f>
        <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f>H223</f>
        <v/>
      </c>
      <c r="AZ223" s="150">
        <f>BB223/(1-BA223)</f>
        <v/>
      </c>
      <c r="BA223" s="82" t="n">
        <v>0.15</v>
      </c>
      <c r="BB223" s="150">
        <f>K223*0.96</f>
        <v/>
      </c>
      <c r="BC223" s="7" t="inlineStr">
        <is>
          <t>840301943626</t>
        </is>
      </c>
      <c r="BD223" s="7" t="inlineStr">
        <is>
          <t>https://item.taobao.com/item.htm?id=840301943626</t>
        </is>
      </c>
      <c r="BE223" s="7" t="n"/>
      <c r="BF223" s="150">
        <f>H223</f>
        <v/>
      </c>
      <c r="BG223" s="82">
        <f>BH223/BF223</f>
        <v/>
      </c>
      <c r="BH223" s="149">
        <f>I223</f>
        <v/>
      </c>
      <c r="BI223" s="82">
        <f>1-12%</f>
        <v/>
      </c>
      <c r="BJ223" s="82">
        <f>BK223/(BF223-BF223*(1-BI223))</f>
        <v/>
      </c>
      <c r="BK223" s="149">
        <f>BM223/(1-BL223)</f>
        <v/>
      </c>
      <c r="BL223" s="82" t="n">
        <v>0.01</v>
      </c>
      <c r="BM223" s="149">
        <f>J223</f>
        <v/>
      </c>
      <c r="BN223" s="149">
        <f>IF(BK223&gt;=1500,BK223-150,IF(BK223&gt;=800,BK223-80,IF(BK223&gt;=500,BK223-50,IF(BK223&gt;=200,BK223-20,BK223))))</f>
        <v/>
      </c>
      <c r="BO223" s="82">
        <f>1-12%</f>
        <v/>
      </c>
      <c r="BP223" s="82">
        <f>BQ223/(BF223-BF223*(1-BO223))</f>
        <v/>
      </c>
      <c r="BQ223" s="149">
        <f>BS223/(1-BR223)</f>
        <v/>
      </c>
      <c r="BR223" s="82" t="n">
        <v>0</v>
      </c>
      <c r="BS223" s="149">
        <f>K223</f>
        <v/>
      </c>
      <c r="BT223" s="149">
        <f>IF(BQ223&gt;=1500,BQ223-150,IF(BQ223&gt;=800,BQ223-80,IF(BQ223&gt;=500,BQ223-50,IF(BQ223&gt;=200,BQ223-20,BQ223))))</f>
        <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f>Q224/0.4</f>
        <v/>
      </c>
      <c r="H224" s="152">
        <f>G224*0.75</f>
        <v/>
      </c>
      <c r="I224" s="152">
        <f>Q224 / (0.8 - 0.02 - 0.006)</f>
        <v/>
      </c>
      <c r="J224" s="152">
        <f>Q224 / (0.81 - 0.02 - 0.006)</f>
        <v/>
      </c>
      <c r="K224" s="152">
        <f>Q224 / (0.85 - 0.02 - 0.006)</f>
        <v/>
      </c>
      <c r="L224" s="152">
        <f>K224-N224</f>
        <v/>
      </c>
      <c r="M224" s="79">
        <f>L224/K224</f>
        <v/>
      </c>
      <c r="N224" s="153">
        <f>O224+P224+Q224</f>
        <v/>
      </c>
      <c r="O224" s="153">
        <f>K224*0.006</f>
        <v/>
      </c>
      <c r="P224" s="153">
        <f>K224*0.02</f>
        <v/>
      </c>
      <c r="Q224" s="153">
        <f>SUM(R224:T224)</f>
        <v/>
      </c>
      <c r="R224" s="153" t="n">
        <v>300</v>
      </c>
      <c r="S224" s="153" t="n">
        <v>50</v>
      </c>
      <c r="T224" s="151">
        <f>SUM(U224:W224)</f>
        <v/>
      </c>
      <c r="U224" s="153" t="n">
        <v>1350</v>
      </c>
      <c r="V224" s="153" t="n">
        <v>110</v>
      </c>
      <c r="W224" s="153">
        <f>SUM(X224:AS224)</f>
        <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f>H224</f>
        <v/>
      </c>
      <c r="AZ224" s="153">
        <f>BB224/(1-BA224)</f>
        <v/>
      </c>
      <c r="BA224" s="85" t="n">
        <v>0.15</v>
      </c>
      <c r="BB224" s="153">
        <f>K224*0.96</f>
        <v/>
      </c>
      <c r="BC224" s="10" t="inlineStr">
        <is>
          <t>840301943626</t>
        </is>
      </c>
      <c r="BD224" s="10" t="inlineStr">
        <is>
          <t>https://item.taobao.com/item.htm?id=840301943626</t>
        </is>
      </c>
      <c r="BE224" s="10" t="n"/>
      <c r="BF224" s="153">
        <f>H224</f>
        <v/>
      </c>
      <c r="BG224" s="85">
        <f>BH224/BF224</f>
        <v/>
      </c>
      <c r="BH224" s="152">
        <f>I224</f>
        <v/>
      </c>
      <c r="BI224" s="85">
        <f>1-12%</f>
        <v/>
      </c>
      <c r="BJ224" s="85">
        <f>BK224/(BF224-BF224*(1-BI224))</f>
        <v/>
      </c>
      <c r="BK224" s="152">
        <f>BM224/(1-BL224)</f>
        <v/>
      </c>
      <c r="BL224" s="85" t="n">
        <v>0.01</v>
      </c>
      <c r="BM224" s="152">
        <f>J224</f>
        <v/>
      </c>
      <c r="BN224" s="152">
        <f>IF(BK224&gt;=1500,BK224-150,IF(BK224&gt;=800,BK224-80,IF(BK224&gt;=500,BK224-50,IF(BK224&gt;=200,BK224-20,BK224))))</f>
        <v/>
      </c>
      <c r="BO224" s="85">
        <f>1-12%</f>
        <v/>
      </c>
      <c r="BP224" s="85">
        <f>BQ224/(BF224-BF224*(1-BO224))</f>
        <v/>
      </c>
      <c r="BQ224" s="152">
        <f>BS224/(1-BR224)</f>
        <v/>
      </c>
      <c r="BR224" s="85" t="n">
        <v>0</v>
      </c>
      <c r="BS224" s="152">
        <f>K224</f>
        <v/>
      </c>
      <c r="BT224" s="152">
        <f>IF(BQ224&gt;=1500,BQ224-150,IF(BQ224&gt;=800,BQ224-80,IF(BQ224&gt;=500,BQ224-50,IF(BQ224&gt;=200,BQ224-20,BQ224))))</f>
        <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f>Q225/0.4</f>
        <v/>
      </c>
      <c r="H225" s="149">
        <f>G225*0.75</f>
        <v/>
      </c>
      <c r="I225" s="149">
        <f>Q225 / (0.8 - 0.02 - 0.006)</f>
        <v/>
      </c>
      <c r="J225" s="149">
        <f>Q225 / (0.81 - 0.02 - 0.006)</f>
        <v/>
      </c>
      <c r="K225" s="149">
        <f>Q225 / (0.85 - 0.02 - 0.006)</f>
        <v/>
      </c>
      <c r="L225" s="149">
        <f>K225-N225</f>
        <v/>
      </c>
      <c r="M225" s="79">
        <f>L225/K225</f>
        <v/>
      </c>
      <c r="N225" s="150">
        <f>O225+P225+Q225</f>
        <v/>
      </c>
      <c r="O225" s="150">
        <f>K225*0.006</f>
        <v/>
      </c>
      <c r="P225" s="150">
        <f>K225*0.02</f>
        <v/>
      </c>
      <c r="Q225" s="150">
        <f>SUM(R225:T225)</f>
        <v/>
      </c>
      <c r="R225" s="150" t="n">
        <v>300</v>
      </c>
      <c r="S225" s="150" t="n">
        <v>50</v>
      </c>
      <c r="T225" s="151">
        <f>SUM(U225:W225)</f>
        <v/>
      </c>
      <c r="U225" s="150" t="n">
        <v>1560</v>
      </c>
      <c r="V225" s="150" t="n">
        <v>130</v>
      </c>
      <c r="W225" s="150">
        <f>SUM(X225:AS225)</f>
        <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f>H225</f>
        <v/>
      </c>
      <c r="AZ225" s="150">
        <f>BB225/(1-BA225)</f>
        <v/>
      </c>
      <c r="BA225" s="82" t="n">
        <v>0.15</v>
      </c>
      <c r="BB225" s="150">
        <f>K225*0.96</f>
        <v/>
      </c>
      <c r="BC225" s="7" t="inlineStr">
        <is>
          <t>840301943626</t>
        </is>
      </c>
      <c r="BD225" s="7" t="inlineStr">
        <is>
          <t>https://item.taobao.com/item.htm?id=840301943626</t>
        </is>
      </c>
      <c r="BE225" s="7" t="n"/>
      <c r="BF225" s="150">
        <f>H225</f>
        <v/>
      </c>
      <c r="BG225" s="82">
        <f>BH225/BF225</f>
        <v/>
      </c>
      <c r="BH225" s="149">
        <f>I225</f>
        <v/>
      </c>
      <c r="BI225" s="82">
        <f>1-12%</f>
        <v/>
      </c>
      <c r="BJ225" s="82">
        <f>BK225/(BF225-BF225*(1-BI225))</f>
        <v/>
      </c>
      <c r="BK225" s="149">
        <f>BM225/(1-BL225)</f>
        <v/>
      </c>
      <c r="BL225" s="82" t="n">
        <v>0.01</v>
      </c>
      <c r="BM225" s="149">
        <f>J225</f>
        <v/>
      </c>
      <c r="BN225" s="149">
        <f>IF(BK225&gt;=1500,BK225-150,IF(BK225&gt;=800,BK225-80,IF(BK225&gt;=500,BK225-50,IF(BK225&gt;=200,BK225-20,BK225))))</f>
        <v/>
      </c>
      <c r="BO225" s="82">
        <f>1-12%</f>
        <v/>
      </c>
      <c r="BP225" s="82">
        <f>BQ225/(BF225-BF225*(1-BO225))</f>
        <v/>
      </c>
      <c r="BQ225" s="149">
        <f>BS225/(1-BR225)</f>
        <v/>
      </c>
      <c r="BR225" s="82" t="n">
        <v>0</v>
      </c>
      <c r="BS225" s="149">
        <f>K225</f>
        <v/>
      </c>
      <c r="BT225" s="149">
        <f>IF(BQ225&gt;=1500,BQ225-150,IF(BQ225&gt;=800,BQ225-80,IF(BQ225&gt;=500,BQ225-50,IF(BQ225&gt;=200,BQ225-20,BQ225))))</f>
        <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f>Q226/0.4</f>
        <v/>
      </c>
      <c r="H226" s="152">
        <f>G226*0.75</f>
        <v/>
      </c>
      <c r="I226" s="152">
        <f>Q226 / (0.8 - 0.02 - 0.006)</f>
        <v/>
      </c>
      <c r="J226" s="152">
        <f>Q226 / (0.81 - 0.02 - 0.006)</f>
        <v/>
      </c>
      <c r="K226" s="152">
        <f>Q226 / (0.85 - 0.02 - 0.006)</f>
        <v/>
      </c>
      <c r="L226" s="152">
        <f>K226-N226</f>
        <v/>
      </c>
      <c r="M226" s="79">
        <f>L226/K226</f>
        <v/>
      </c>
      <c r="N226" s="153">
        <f>O226+P226+Q226</f>
        <v/>
      </c>
      <c r="O226" s="153">
        <f>K226*0.006</f>
        <v/>
      </c>
      <c r="P226" s="153">
        <f>K226*0.02</f>
        <v/>
      </c>
      <c r="Q226" s="153">
        <f>SUM(R226:T226)</f>
        <v/>
      </c>
      <c r="R226" s="153" t="n">
        <v>300</v>
      </c>
      <c r="S226" s="153" t="n">
        <v>50</v>
      </c>
      <c r="T226" s="151">
        <f>SUM(U226:W226)</f>
        <v/>
      </c>
      <c r="U226" s="153" t="n">
        <v>1700</v>
      </c>
      <c r="V226" s="153" t="n">
        <v>130</v>
      </c>
      <c r="W226" s="153">
        <f>SUM(X226:AS226)</f>
        <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f>H226</f>
        <v/>
      </c>
      <c r="AZ226" s="153">
        <f>BB226/(1-BA226)</f>
        <v/>
      </c>
      <c r="BA226" s="85" t="n">
        <v>0.15</v>
      </c>
      <c r="BB226" s="153">
        <f>K226*0.96</f>
        <v/>
      </c>
      <c r="BC226" s="10" t="inlineStr">
        <is>
          <t>840301943626</t>
        </is>
      </c>
      <c r="BD226" s="10" t="inlineStr">
        <is>
          <t>https://item.taobao.com/item.htm?id=840301943626</t>
        </is>
      </c>
      <c r="BE226" s="10" t="n"/>
      <c r="BF226" s="153">
        <f>H226</f>
        <v/>
      </c>
      <c r="BG226" s="85">
        <f>BH226/BF226</f>
        <v/>
      </c>
      <c r="BH226" s="152">
        <f>I226</f>
        <v/>
      </c>
      <c r="BI226" s="85">
        <f>1-12%</f>
        <v/>
      </c>
      <c r="BJ226" s="85">
        <f>BK226/(BF226-BF226*(1-BI226))</f>
        <v/>
      </c>
      <c r="BK226" s="152">
        <f>BM226/(1-BL226)</f>
        <v/>
      </c>
      <c r="BL226" s="85" t="n">
        <v>0.01</v>
      </c>
      <c r="BM226" s="152">
        <f>J226</f>
        <v/>
      </c>
      <c r="BN226" s="152">
        <f>IF(BK226&gt;=1500,BK226-150,IF(BK226&gt;=800,BK226-80,IF(BK226&gt;=500,BK226-50,IF(BK226&gt;=200,BK226-20,BK226))))</f>
        <v/>
      </c>
      <c r="BO226" s="85">
        <f>1-12%</f>
        <v/>
      </c>
      <c r="BP226" s="85">
        <f>BQ226/(BF226-BF226*(1-BO226))</f>
        <v/>
      </c>
      <c r="BQ226" s="152">
        <f>BS226/(1-BR226)</f>
        <v/>
      </c>
      <c r="BR226" s="85" t="n">
        <v>0</v>
      </c>
      <c r="BS226" s="152">
        <f>K226</f>
        <v/>
      </c>
      <c r="BT226" s="152">
        <f>IF(BQ226&gt;=1500,BQ226-150,IF(BQ226&gt;=800,BQ226-80,IF(BQ226&gt;=500,BQ226-50,IF(BQ226&gt;=200,BQ226-20,BQ226))))</f>
        <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f>Q227/0.4</f>
        <v/>
      </c>
      <c r="H227" s="149">
        <f>G227*0.75</f>
        <v/>
      </c>
      <c r="I227" s="149">
        <f>Q227 / (0.8 - 0.02 - 0.006)</f>
        <v/>
      </c>
      <c r="J227" s="149">
        <f>Q227 / (0.81 - 0.02 - 0.006)</f>
        <v/>
      </c>
      <c r="K227" s="149">
        <f>Q227 / (0.85 - 0.02 - 0.006)</f>
        <v/>
      </c>
      <c r="L227" s="149">
        <f>K227-N227</f>
        <v/>
      </c>
      <c r="M227" s="79">
        <f>L227/K227</f>
        <v/>
      </c>
      <c r="N227" s="150">
        <f>O227+P227+Q227</f>
        <v/>
      </c>
      <c r="O227" s="150">
        <f>K227*0.006</f>
        <v/>
      </c>
      <c r="P227" s="150">
        <f>K227*0.02</f>
        <v/>
      </c>
      <c r="Q227" s="150">
        <f>SUM(R227:T227)</f>
        <v/>
      </c>
      <c r="R227" s="150" t="n">
        <v>300</v>
      </c>
      <c r="S227" s="150" t="n">
        <v>50</v>
      </c>
      <c r="T227" s="151">
        <f>SUM(U227:W227)</f>
        <v/>
      </c>
      <c r="U227" s="150" t="n">
        <v>1700</v>
      </c>
      <c r="V227" s="150" t="n">
        <v>130</v>
      </c>
      <c r="W227" s="150">
        <f>SUM(X227:AS227)</f>
        <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f>H227</f>
        <v/>
      </c>
      <c r="AZ227" s="150">
        <f>BB227/(1-BA227)</f>
        <v/>
      </c>
      <c r="BA227" s="82" t="n">
        <v>0.15</v>
      </c>
      <c r="BB227" s="150">
        <f>K227*0.96</f>
        <v/>
      </c>
      <c r="BC227" s="7" t="inlineStr">
        <is>
          <t>840301943626</t>
        </is>
      </c>
      <c r="BD227" s="7" t="inlineStr">
        <is>
          <t>https://item.taobao.com/item.htm?id=840301943626</t>
        </is>
      </c>
      <c r="BE227" s="7" t="n"/>
      <c r="BF227" s="150">
        <f>H227</f>
        <v/>
      </c>
      <c r="BG227" s="82">
        <f>BH227/BF227</f>
        <v/>
      </c>
      <c r="BH227" s="149">
        <f>I227</f>
        <v/>
      </c>
      <c r="BI227" s="82">
        <f>1-12%</f>
        <v/>
      </c>
      <c r="BJ227" s="82">
        <f>BK227/(BF227-BF227*(1-BI227))</f>
        <v/>
      </c>
      <c r="BK227" s="149">
        <f>BM227/(1-BL227)</f>
        <v/>
      </c>
      <c r="BL227" s="82" t="n">
        <v>0.01</v>
      </c>
      <c r="BM227" s="149">
        <f>J227</f>
        <v/>
      </c>
      <c r="BN227" s="149">
        <f>IF(BK227&gt;=1500,BK227-150,IF(BK227&gt;=800,BK227-80,IF(BK227&gt;=500,BK227-50,IF(BK227&gt;=200,BK227-20,BK227))))</f>
        <v/>
      </c>
      <c r="BO227" s="82">
        <f>1-12%</f>
        <v/>
      </c>
      <c r="BP227" s="82">
        <f>BQ227/(BF227-BF227*(1-BO227))</f>
        <v/>
      </c>
      <c r="BQ227" s="149">
        <f>BS227/(1-BR227)</f>
        <v/>
      </c>
      <c r="BR227" s="82" t="n">
        <v>0</v>
      </c>
      <c r="BS227" s="149">
        <f>K227</f>
        <v/>
      </c>
      <c r="BT227" s="149">
        <f>IF(BQ227&gt;=1500,BQ227-150,IF(BQ227&gt;=800,BQ227-80,IF(BQ227&gt;=500,BQ227-50,IF(BQ227&gt;=200,BQ227-20,BQ227))))</f>
        <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f>Q228/0.4</f>
        <v/>
      </c>
      <c r="H228" s="152">
        <f>G228*0.75</f>
        <v/>
      </c>
      <c r="I228" s="152">
        <f>Q228 / (0.8 - 0.02 - 0.006)</f>
        <v/>
      </c>
      <c r="J228" s="152">
        <f>Q228 / (0.81 - 0.02 - 0.006)</f>
        <v/>
      </c>
      <c r="K228" s="152">
        <f>Q228 / (0.85 - 0.02 - 0.006)</f>
        <v/>
      </c>
      <c r="L228" s="152">
        <f>K228-N228</f>
        <v/>
      </c>
      <c r="M228" s="79">
        <f>L228/K228</f>
        <v/>
      </c>
      <c r="N228" s="153">
        <f>O228+P228+Q228</f>
        <v/>
      </c>
      <c r="O228" s="153">
        <f>K228*0.006</f>
        <v/>
      </c>
      <c r="P228" s="153">
        <f>K228*0.02</f>
        <v/>
      </c>
      <c r="Q228" s="153">
        <f>SUM(R228:T228)</f>
        <v/>
      </c>
      <c r="R228" s="153" t="n">
        <v>300</v>
      </c>
      <c r="S228" s="153" t="n">
        <v>50</v>
      </c>
      <c r="T228" s="151">
        <f>SUM(U228:W228)</f>
        <v/>
      </c>
      <c r="U228" s="153" t="n">
        <v>1700</v>
      </c>
      <c r="V228" s="153" t="n">
        <v>130</v>
      </c>
      <c r="W228" s="153">
        <f>SUM(X228:AS228)</f>
        <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f>H228</f>
        <v/>
      </c>
      <c r="AZ228" s="153">
        <f>BB228/(1-BA228)</f>
        <v/>
      </c>
      <c r="BA228" s="85" t="n">
        <v>0.15</v>
      </c>
      <c r="BB228" s="153">
        <f>K228*0.96</f>
        <v/>
      </c>
      <c r="BC228" s="10" t="inlineStr">
        <is>
          <t>840301943626</t>
        </is>
      </c>
      <c r="BD228" s="10" t="inlineStr">
        <is>
          <t>https://item.taobao.com/item.htm?id=840301943626</t>
        </is>
      </c>
      <c r="BE228" s="10" t="n"/>
      <c r="BF228" s="153">
        <f>H228</f>
        <v/>
      </c>
      <c r="BG228" s="85">
        <f>BH228/BF228</f>
        <v/>
      </c>
      <c r="BH228" s="152">
        <f>I228</f>
        <v/>
      </c>
      <c r="BI228" s="85">
        <f>1-12%</f>
        <v/>
      </c>
      <c r="BJ228" s="85">
        <f>BK228/(BF228-BF228*(1-BI228))</f>
        <v/>
      </c>
      <c r="BK228" s="152">
        <f>BM228/(1-BL228)</f>
        <v/>
      </c>
      <c r="BL228" s="85" t="n">
        <v>0.01</v>
      </c>
      <c r="BM228" s="152">
        <f>J228</f>
        <v/>
      </c>
      <c r="BN228" s="152">
        <f>IF(BK228&gt;=1500,BK228-150,IF(BK228&gt;=800,BK228-80,IF(BK228&gt;=500,BK228-50,IF(BK228&gt;=200,BK228-20,BK228))))</f>
        <v/>
      </c>
      <c r="BO228" s="85">
        <f>1-12%</f>
        <v/>
      </c>
      <c r="BP228" s="85">
        <f>BQ228/(BF228-BF228*(1-BO228))</f>
        <v/>
      </c>
      <c r="BQ228" s="152">
        <f>BS228/(1-BR228)</f>
        <v/>
      </c>
      <c r="BR228" s="85" t="n">
        <v>0</v>
      </c>
      <c r="BS228" s="152">
        <f>K228</f>
        <v/>
      </c>
      <c r="BT228" s="152">
        <f>IF(BQ228&gt;=1500,BQ228-150,IF(BQ228&gt;=800,BQ228-80,IF(BQ228&gt;=500,BQ228-50,IF(BQ228&gt;=200,BQ228-20,BQ228))))</f>
        <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f>Q229/0.4</f>
        <v/>
      </c>
      <c r="H229" s="149">
        <f>G229*0.75</f>
        <v/>
      </c>
      <c r="I229" s="149">
        <f>Q229 / (0.8 - 0.02 - 0.006)</f>
        <v/>
      </c>
      <c r="J229" s="149">
        <f>Q229 / (0.81 - 0.02 - 0.006)</f>
        <v/>
      </c>
      <c r="K229" s="149">
        <f>Q229 / (0.85 - 0.02 - 0.006)</f>
        <v/>
      </c>
      <c r="L229" s="149">
        <f>K229-N229</f>
        <v/>
      </c>
      <c r="M229" s="79">
        <f>L229/K229</f>
        <v/>
      </c>
      <c r="N229" s="150">
        <f>O229+P229+Q229</f>
        <v/>
      </c>
      <c r="O229" s="150">
        <f>K229*0.006</f>
        <v/>
      </c>
      <c r="P229" s="150">
        <f>K229*0.02</f>
        <v/>
      </c>
      <c r="Q229" s="150">
        <f>SUM(R229:T229)</f>
        <v/>
      </c>
      <c r="R229" s="150" t="n">
        <v>450</v>
      </c>
      <c r="S229" s="150" t="n">
        <v>200</v>
      </c>
      <c r="T229" s="151">
        <f>SUM(U229:W229)</f>
        <v/>
      </c>
      <c r="U229" s="150" t="n">
        <v>2850</v>
      </c>
      <c r="V229" s="150" t="n">
        <v>240</v>
      </c>
      <c r="W229" s="150">
        <f>SUM(X229:AS229)</f>
        <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f>H229</f>
        <v/>
      </c>
      <c r="AZ229" s="150">
        <f>BB229/(1-BA229)</f>
        <v/>
      </c>
      <c r="BA229" s="82" t="n">
        <v>0.15</v>
      </c>
      <c r="BB229" s="150">
        <f>K229*0.96</f>
        <v/>
      </c>
      <c r="BC229" s="7" t="inlineStr">
        <is>
          <t>840301943626</t>
        </is>
      </c>
      <c r="BD229" s="7" t="inlineStr">
        <is>
          <t>https://item.taobao.com/item.htm?id=840301943626</t>
        </is>
      </c>
      <c r="BE229" s="7" t="n"/>
      <c r="BF229" s="150">
        <f>H229</f>
        <v/>
      </c>
      <c r="BG229" s="82">
        <f>BH229/BF229</f>
        <v/>
      </c>
      <c r="BH229" s="149">
        <f>I229</f>
        <v/>
      </c>
      <c r="BI229" s="82">
        <f>1-12%</f>
        <v/>
      </c>
      <c r="BJ229" s="82">
        <f>BK229/(BF229-BF229*(1-BI229))</f>
        <v/>
      </c>
      <c r="BK229" s="149">
        <f>BM229/(1-BL229)</f>
        <v/>
      </c>
      <c r="BL229" s="82" t="n">
        <v>0.01</v>
      </c>
      <c r="BM229" s="149">
        <f>J229</f>
        <v/>
      </c>
      <c r="BN229" s="149">
        <f>IF(BK229&gt;=1500,BK229-150,IF(BK229&gt;=800,BK229-80,IF(BK229&gt;=500,BK229-50,IF(BK229&gt;=200,BK229-20,BK229))))</f>
        <v/>
      </c>
      <c r="BO229" s="82">
        <f>1-12%</f>
        <v/>
      </c>
      <c r="BP229" s="82">
        <f>BQ229/(BF229-BF229*(1-BO229))</f>
        <v/>
      </c>
      <c r="BQ229" s="149">
        <f>BS229/(1-BR229)</f>
        <v/>
      </c>
      <c r="BR229" s="82" t="n">
        <v>0</v>
      </c>
      <c r="BS229" s="149">
        <f>K229</f>
        <v/>
      </c>
      <c r="BT229" s="149">
        <f>IF(BQ229&gt;=1500,BQ229-150,IF(BQ229&gt;=800,BQ229-80,IF(BQ229&gt;=500,BQ229-50,IF(BQ229&gt;=200,BQ229-20,BQ229))))</f>
        <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f>Q230/0.4</f>
        <v/>
      </c>
      <c r="H230" s="152">
        <f>G230*0.75</f>
        <v/>
      </c>
      <c r="I230" s="152">
        <f>Q230 / (0.8 - 0.02 - 0.006)</f>
        <v/>
      </c>
      <c r="J230" s="152">
        <f>Q230 / (0.81 - 0.02 - 0.006)</f>
        <v/>
      </c>
      <c r="K230" s="152">
        <f>Q230 / (0.85 - 0.02 - 0.006)</f>
        <v/>
      </c>
      <c r="L230" s="152">
        <f>K230-N230</f>
        <v/>
      </c>
      <c r="M230" s="79">
        <f>L230/K230</f>
        <v/>
      </c>
      <c r="N230" s="153">
        <f>O230+P230+Q230</f>
        <v/>
      </c>
      <c r="O230" s="153">
        <f>K230*0.006</f>
        <v/>
      </c>
      <c r="P230" s="153">
        <f>K230*0.02</f>
        <v/>
      </c>
      <c r="Q230" s="153">
        <f>SUM(R230:T230)</f>
        <v/>
      </c>
      <c r="R230" s="153" t="n">
        <v>450</v>
      </c>
      <c r="S230" s="153" t="n">
        <v>160</v>
      </c>
      <c r="T230" s="151">
        <f>SUM(U230:W230)</f>
        <v/>
      </c>
      <c r="U230" s="153" t="n">
        <v>2230</v>
      </c>
      <c r="V230" s="153" t="n">
        <v>240</v>
      </c>
      <c r="W230" s="153">
        <f>SUM(X230:AS230)</f>
        <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f>H230</f>
        <v/>
      </c>
      <c r="AZ230" s="153">
        <f>BB230/(1-BA230)</f>
        <v/>
      </c>
      <c r="BA230" s="85" t="n">
        <v>0.15</v>
      </c>
      <c r="BB230" s="153">
        <f>K230*0.96</f>
        <v/>
      </c>
      <c r="BC230" s="10" t="inlineStr">
        <is>
          <t>840301943626</t>
        </is>
      </c>
      <c r="BD230" s="10" t="inlineStr">
        <is>
          <t>https://item.taobao.com/item.htm?id=840301943626</t>
        </is>
      </c>
      <c r="BE230" s="10" t="n"/>
      <c r="BF230" s="153">
        <f>H230</f>
        <v/>
      </c>
      <c r="BG230" s="85">
        <f>BH230/BF230</f>
        <v/>
      </c>
      <c r="BH230" s="152">
        <f>I230</f>
        <v/>
      </c>
      <c r="BI230" s="85">
        <f>1-12%</f>
        <v/>
      </c>
      <c r="BJ230" s="85">
        <f>BK230/(BF230-BF230*(1-BI230))</f>
        <v/>
      </c>
      <c r="BK230" s="152">
        <f>BM230/(1-BL230)</f>
        <v/>
      </c>
      <c r="BL230" s="85" t="n">
        <v>0.01</v>
      </c>
      <c r="BM230" s="152">
        <f>J230</f>
        <v/>
      </c>
      <c r="BN230" s="152">
        <f>IF(BK230&gt;=1500,BK230-150,IF(BK230&gt;=800,BK230-80,IF(BK230&gt;=500,BK230-50,IF(BK230&gt;=200,BK230-20,BK230))))</f>
        <v/>
      </c>
      <c r="BO230" s="85">
        <f>1-12%</f>
        <v/>
      </c>
      <c r="BP230" s="85">
        <f>BQ230/(BF230-BF230*(1-BO230))</f>
        <v/>
      </c>
      <c r="BQ230" s="152">
        <f>BS230/(1-BR230)</f>
        <v/>
      </c>
      <c r="BR230" s="85" t="n">
        <v>0</v>
      </c>
      <c r="BS230" s="152">
        <f>K230</f>
        <v/>
      </c>
      <c r="BT230" s="152">
        <f>IF(BQ230&gt;=1500,BQ230-150,IF(BQ230&gt;=800,BQ230-80,IF(BQ230&gt;=500,BQ230-50,IF(BQ230&gt;=200,BQ230-20,BQ230))))</f>
        <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f>Q231/0.4</f>
        <v/>
      </c>
      <c r="H231" s="149">
        <f>G231*0.75</f>
        <v/>
      </c>
      <c r="I231" s="149">
        <f>Q231 / (0.8 - 0.02 - 0.006)</f>
        <v/>
      </c>
      <c r="J231" s="149">
        <f>Q231 / (0.81 - 0.02 - 0.006)</f>
        <v/>
      </c>
      <c r="K231" s="149">
        <f>Q231 / (0.9 - 0.02 - 0.006)</f>
        <v/>
      </c>
      <c r="L231" s="149">
        <f>K231-N231</f>
        <v/>
      </c>
      <c r="M231" s="79">
        <f>L231/K231</f>
        <v/>
      </c>
      <c r="N231" s="150">
        <f>O231+P231+Q231</f>
        <v/>
      </c>
      <c r="O231" s="150">
        <f>K231*0.006</f>
        <v/>
      </c>
      <c r="P231" s="150">
        <f>K231*0.02</f>
        <v/>
      </c>
      <c r="Q231" s="150">
        <f>SUM(R231:T231)</f>
        <v/>
      </c>
      <c r="R231" s="150" t="n">
        <v>150</v>
      </c>
      <c r="S231" s="150" t="n">
        <v>50</v>
      </c>
      <c r="T231" s="151">
        <f>SUM(U231:W231)</f>
        <v/>
      </c>
      <c r="U231" s="150" t="n">
        <v>1000</v>
      </c>
      <c r="V231" s="150" t="n">
        <v>80</v>
      </c>
      <c r="W231" s="150">
        <f>SUM(X231:AS231)</f>
        <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f>H231</f>
        <v/>
      </c>
      <c r="AZ231" s="150">
        <f>BB231/(1-BA231)</f>
        <v/>
      </c>
      <c r="BA231" s="82" t="n">
        <v>0.15</v>
      </c>
      <c r="BB231" s="150">
        <f>K231*0.96</f>
        <v/>
      </c>
      <c r="BC231" s="7" t="inlineStr">
        <is>
          <t>840301943626</t>
        </is>
      </c>
      <c r="BD231" s="7" t="inlineStr">
        <is>
          <t>https://item.taobao.com/item.htm?id=840301943626</t>
        </is>
      </c>
      <c r="BE231" s="7" t="n"/>
      <c r="BF231" s="150">
        <f>H231</f>
        <v/>
      </c>
      <c r="BG231" s="82">
        <f>BH231/BF231</f>
        <v/>
      </c>
      <c r="BH231" s="149">
        <f>I231</f>
        <v/>
      </c>
      <c r="BI231" s="82">
        <f>1-12%</f>
        <v/>
      </c>
      <c r="BJ231" s="82">
        <f>BK231/(BF231-BF231*(1-BI231))</f>
        <v/>
      </c>
      <c r="BK231" s="149">
        <f>BM231/(1-BL231)</f>
        <v/>
      </c>
      <c r="BL231" s="82" t="n">
        <v>0.01</v>
      </c>
      <c r="BM231" s="149">
        <f>J231</f>
        <v/>
      </c>
      <c r="BN231" s="149">
        <f>IF(BK231&gt;=1500,BK231-150,IF(BK231&gt;=800,BK231-80,IF(BK231&gt;=500,BK231-50,IF(BK231&gt;=200,BK231-20,BK231))))</f>
        <v/>
      </c>
      <c r="BO231" s="82">
        <f>1-12%</f>
        <v/>
      </c>
      <c r="BP231" s="82">
        <f>BQ231/(BF231-BF231*(1-BO231))</f>
        <v/>
      </c>
      <c r="BQ231" s="149">
        <f>BS231/(1-BR231)</f>
        <v/>
      </c>
      <c r="BR231" s="82" t="n">
        <v>0</v>
      </c>
      <c r="BS231" s="149">
        <f>K231</f>
        <v/>
      </c>
      <c r="BT231" s="149">
        <f>IF(BQ231&gt;=1500,BQ231-150,IF(BQ231&gt;=800,BQ231-80,IF(BQ231&gt;=500,BQ231-50,IF(BQ231&gt;=200,BQ231-20,BQ231))))</f>
        <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f>Q232/0.4</f>
        <v/>
      </c>
      <c r="H232" s="152">
        <f>G232*0.75</f>
        <v/>
      </c>
      <c r="I232" s="152">
        <f>Q232 / (0.87 - 0.02 - 0.006)</f>
        <v/>
      </c>
      <c r="J232" s="152">
        <f>Q232 / (0.88 - 0.02 - 0.006)</f>
        <v/>
      </c>
      <c r="K232" s="152">
        <f>Q232 / (0.87 - 0.02 - 0.006)</f>
        <v/>
      </c>
      <c r="L232" s="152">
        <f>K232-N232</f>
        <v/>
      </c>
      <c r="M232" s="79">
        <f>L232/K232</f>
        <v/>
      </c>
      <c r="N232" s="153">
        <f>O232+P232+Q232</f>
        <v/>
      </c>
      <c r="O232" s="153">
        <f>K232*0.006</f>
        <v/>
      </c>
      <c r="P232" s="153">
        <f>K232*0.02</f>
        <v/>
      </c>
      <c r="Q232" s="153">
        <f>SUM(R232:T232)</f>
        <v/>
      </c>
      <c r="R232" s="153">
        <f>IF(F232="大型",700,IF(F232="中型",300,IF(F232="小型",80,0)))</f>
        <v/>
      </c>
      <c r="S232" s="153">
        <f>IF(F232="大型",150,IF(F232="中型",100,IF(F232="小型",0,0)))</f>
        <v/>
      </c>
      <c r="T232" s="151">
        <f>SUM(U232:W232)</f>
        <v/>
      </c>
      <c r="U232" s="153" t="n">
        <v>1750</v>
      </c>
      <c r="V232" s="153" t="n">
        <v>150</v>
      </c>
      <c r="W232" s="153">
        <f>SUM(X232:AS232)</f>
        <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f>H232</f>
        <v/>
      </c>
      <c r="AZ232" s="153">
        <f>BB232/(1-BA232)</f>
        <v/>
      </c>
      <c r="BA232" s="85" t="n">
        <v>0.15</v>
      </c>
      <c r="BB232" s="153">
        <f>K232*0.96</f>
        <v/>
      </c>
      <c r="BC232" s="10" t="inlineStr">
        <is>
          <t>840643621692</t>
        </is>
      </c>
      <c r="BD232" s="10" t="inlineStr">
        <is>
          <t>https://item.taobao.com/item.htm?id=840643621692</t>
        </is>
      </c>
      <c r="BE232" s="10" t="n"/>
      <c r="BF232" s="153">
        <f>H232</f>
        <v/>
      </c>
      <c r="BG232" s="85">
        <f>BH232/BF232</f>
        <v/>
      </c>
      <c r="BH232" s="152">
        <f>I232</f>
        <v/>
      </c>
      <c r="BI232" s="85">
        <f>1-12%</f>
        <v/>
      </c>
      <c r="BJ232" s="85">
        <f>BK232/(BF232-BF232*(1-BI232))</f>
        <v/>
      </c>
      <c r="BK232" s="152">
        <f>BM232/(1-BL232)</f>
        <v/>
      </c>
      <c r="BL232" s="85" t="n">
        <v>0.01</v>
      </c>
      <c r="BM232" s="152">
        <f>J232</f>
        <v/>
      </c>
      <c r="BN232" s="152">
        <f>IF(BK232&gt;=1500,BK232-150,IF(BK232&gt;=800,BK232-80,IF(BK232&gt;=500,BK232-50,IF(BK232&gt;=200,BK232-20,BK232))))</f>
        <v/>
      </c>
      <c r="BO232" s="85">
        <f>1-12%</f>
        <v/>
      </c>
      <c r="BP232" s="85">
        <f>BQ232/(BF232-BF232*(1-BO232))</f>
        <v/>
      </c>
      <c r="BQ232" s="152">
        <f>BS232/(1-BR232)</f>
        <v/>
      </c>
      <c r="BR232" s="85" t="n">
        <v>0</v>
      </c>
      <c r="BS232" s="152">
        <f>K232</f>
        <v/>
      </c>
      <c r="BT232" s="152">
        <f>IF(BQ232&gt;=1500,BQ232-150,IF(BQ232&gt;=800,BQ232-80,IF(BQ232&gt;=500,BQ232-50,IF(BQ232&gt;=200,BQ232-20,BQ232))))</f>
        <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f>Q233/0.4</f>
        <v/>
      </c>
      <c r="H233" s="149">
        <f>G233*0.75</f>
        <v/>
      </c>
      <c r="I233" s="149">
        <f>Q233 / (0.87 - 0.02 - 0.006)</f>
        <v/>
      </c>
      <c r="J233" s="149">
        <f>Q233 / (0.88 - 0.02 - 0.006)</f>
        <v/>
      </c>
      <c r="K233" s="149">
        <f>Q233 / (0.87 - 0.02 - 0.006)</f>
        <v/>
      </c>
      <c r="L233" s="149">
        <f>K233-N233</f>
        <v/>
      </c>
      <c r="M233" s="79">
        <f>L233/K233</f>
        <v/>
      </c>
      <c r="N233" s="150">
        <f>O233+P233+Q233</f>
        <v/>
      </c>
      <c r="O233" s="150">
        <f>K233*0.006</f>
        <v/>
      </c>
      <c r="P233" s="150">
        <f>K233*0.02</f>
        <v/>
      </c>
      <c r="Q233" s="150">
        <f>SUM(R233:T233)</f>
        <v/>
      </c>
      <c r="R233" s="150">
        <f>IF(F233="大型",700,IF(F233="中型",300,IF(F233="小型",80,0)))</f>
        <v/>
      </c>
      <c r="S233" s="150">
        <f>IF(F233="大型",150,IF(F233="中型",100,IF(F233="小型",0,0)))</f>
        <v/>
      </c>
      <c r="T233" s="151">
        <f>SUM(U233:W233)</f>
        <v/>
      </c>
      <c r="U233" s="150" t="n">
        <v>1550</v>
      </c>
      <c r="V233" s="150" t="n">
        <v>150</v>
      </c>
      <c r="W233" s="150">
        <f>SUM(X233:AS233)</f>
        <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f>H233</f>
        <v/>
      </c>
      <c r="AZ233" s="150">
        <f>BB233/(1-BA233)</f>
        <v/>
      </c>
      <c r="BA233" s="82" t="n">
        <v>0.15</v>
      </c>
      <c r="BB233" s="150">
        <f>K233*0.96</f>
        <v/>
      </c>
      <c r="BC233" s="7" t="inlineStr">
        <is>
          <t>840643621692</t>
        </is>
      </c>
      <c r="BD233" s="7" t="inlineStr">
        <is>
          <t>https://item.taobao.com/item.htm?id=840643621692</t>
        </is>
      </c>
      <c r="BE233" s="7" t="n"/>
      <c r="BF233" s="150">
        <f>H233</f>
        <v/>
      </c>
      <c r="BG233" s="82">
        <f>BH233/BF233</f>
        <v/>
      </c>
      <c r="BH233" s="149">
        <f>I233</f>
        <v/>
      </c>
      <c r="BI233" s="82">
        <f>1-12%</f>
        <v/>
      </c>
      <c r="BJ233" s="82">
        <f>BK233/(BF233-BF233*(1-BI233))</f>
        <v/>
      </c>
      <c r="BK233" s="149">
        <f>BM233/(1-BL233)</f>
        <v/>
      </c>
      <c r="BL233" s="82" t="n">
        <v>0.01</v>
      </c>
      <c r="BM233" s="149">
        <f>J233</f>
        <v/>
      </c>
      <c r="BN233" s="149">
        <f>IF(BK233&gt;=1500,BK233-150,IF(BK233&gt;=800,BK233-80,IF(BK233&gt;=500,BK233-50,IF(BK233&gt;=200,BK233-20,BK233))))</f>
        <v/>
      </c>
      <c r="BO233" s="82">
        <f>1-12%</f>
        <v/>
      </c>
      <c r="BP233" s="82">
        <f>BQ233/(BF233-BF233*(1-BO233))</f>
        <v/>
      </c>
      <c r="BQ233" s="149">
        <f>BS233/(1-BR233)</f>
        <v/>
      </c>
      <c r="BR233" s="82" t="n">
        <v>0</v>
      </c>
      <c r="BS233" s="149">
        <f>K233</f>
        <v/>
      </c>
      <c r="BT233" s="149">
        <f>IF(BQ233&gt;=1500,BQ233-150,IF(BQ233&gt;=800,BQ233-80,IF(BQ233&gt;=500,BQ233-50,IF(BQ233&gt;=200,BQ233-20,BQ233))))</f>
        <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f>Q234/0.4</f>
        <v/>
      </c>
      <c r="H234" s="152">
        <f>G234*0.75</f>
        <v/>
      </c>
      <c r="I234" s="152">
        <f>Q234 / (0.87 - 0.02 - 0.006)</f>
        <v/>
      </c>
      <c r="J234" s="152">
        <f>Q234 / (0.88 - 0.02 - 0.006)</f>
        <v/>
      </c>
      <c r="K234" s="152">
        <f>Q234 / (0.87 - 0.02 - 0.006)</f>
        <v/>
      </c>
      <c r="L234" s="152">
        <f>K234-N234</f>
        <v/>
      </c>
      <c r="M234" s="79">
        <f>L234/K234</f>
        <v/>
      </c>
      <c r="N234" s="153">
        <f>O234+P234+Q234</f>
        <v/>
      </c>
      <c r="O234" s="153">
        <f>K234*0.006</f>
        <v/>
      </c>
      <c r="P234" s="153">
        <f>K234*0.02</f>
        <v/>
      </c>
      <c r="Q234" s="153">
        <f>SUM(R234:T234)</f>
        <v/>
      </c>
      <c r="R234" s="153">
        <f>IF(F234="大型",700,IF(F234="中型",300,IF(F234="小型",80,0)))</f>
        <v/>
      </c>
      <c r="S234" s="153">
        <f>IF(F234="大型",150,IF(F234="中型",100,IF(F234="小型",0,0)))</f>
        <v/>
      </c>
      <c r="T234" s="151">
        <f>SUM(U234:W234)</f>
        <v/>
      </c>
      <c r="U234" s="153" t="n">
        <v>2250</v>
      </c>
      <c r="V234" s="153" t="n">
        <v>150</v>
      </c>
      <c r="W234" s="153">
        <f>SUM(X234:AS234)</f>
        <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f>H234</f>
        <v/>
      </c>
      <c r="AZ234" s="153">
        <f>BB234/(1-BA234)</f>
        <v/>
      </c>
      <c r="BA234" s="85" t="n">
        <v>0.15</v>
      </c>
      <c r="BB234" s="153">
        <f>K234*0.96</f>
        <v/>
      </c>
      <c r="BC234" s="10" t="inlineStr">
        <is>
          <t>840643621692</t>
        </is>
      </c>
      <c r="BD234" s="10" t="inlineStr">
        <is>
          <t>https://item.taobao.com/item.htm?id=840643621692</t>
        </is>
      </c>
      <c r="BE234" s="10" t="n"/>
      <c r="BF234" s="153">
        <f>H234</f>
        <v/>
      </c>
      <c r="BG234" s="85">
        <f>BH234/BF234</f>
        <v/>
      </c>
      <c r="BH234" s="152">
        <f>I234</f>
        <v/>
      </c>
      <c r="BI234" s="85">
        <f>1-12%</f>
        <v/>
      </c>
      <c r="BJ234" s="85">
        <f>BK234/(BF234-BF234*(1-BI234))</f>
        <v/>
      </c>
      <c r="BK234" s="152">
        <f>BM234/(1-BL234)</f>
        <v/>
      </c>
      <c r="BL234" s="85" t="n">
        <v>0.01</v>
      </c>
      <c r="BM234" s="152">
        <f>J234</f>
        <v/>
      </c>
      <c r="BN234" s="152">
        <f>IF(BK234&gt;=1500,BK234-150,IF(BK234&gt;=800,BK234-80,IF(BK234&gt;=500,BK234-50,IF(BK234&gt;=200,BK234-20,BK234))))</f>
        <v/>
      </c>
      <c r="BO234" s="85">
        <f>1-12%</f>
        <v/>
      </c>
      <c r="BP234" s="85">
        <f>BQ234/(BF234-BF234*(1-BO234))</f>
        <v/>
      </c>
      <c r="BQ234" s="152">
        <f>BS234/(1-BR234)</f>
        <v/>
      </c>
      <c r="BR234" s="85" t="n">
        <v>0</v>
      </c>
      <c r="BS234" s="152">
        <f>K234</f>
        <v/>
      </c>
      <c r="BT234" s="152">
        <f>IF(BQ234&gt;=1500,BQ234-150,IF(BQ234&gt;=800,BQ234-80,IF(BQ234&gt;=500,BQ234-50,IF(BQ234&gt;=200,BQ234-20,BQ234))))</f>
        <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f>Q235/0.4</f>
        <v/>
      </c>
      <c r="H235" s="149">
        <f>G235*0.75</f>
        <v/>
      </c>
      <c r="I235" s="149">
        <f>Q235 / (0.87 - 0.02 - 0.006)</f>
        <v/>
      </c>
      <c r="J235" s="149">
        <f>Q235 / (0.88 - 0.02 - 0.006)</f>
        <v/>
      </c>
      <c r="K235" s="149">
        <f>Q235 / (0.87 - 0.02 - 0.006)</f>
        <v/>
      </c>
      <c r="L235" s="149">
        <f>K235-N235</f>
        <v/>
      </c>
      <c r="M235" s="79">
        <f>L235/K235</f>
        <v/>
      </c>
      <c r="N235" s="150">
        <f>O235+P235+Q235</f>
        <v/>
      </c>
      <c r="O235" s="150">
        <f>K235*0.006</f>
        <v/>
      </c>
      <c r="P235" s="150">
        <f>K235*0.02</f>
        <v/>
      </c>
      <c r="Q235" s="150">
        <f>SUM(R235:T235)</f>
        <v/>
      </c>
      <c r="R235" s="150">
        <f>IF(F235="大型",700,IF(F235="中型",300,IF(F235="小型",80,0)))</f>
        <v/>
      </c>
      <c r="S235" s="150">
        <f>IF(F235="大型",150,IF(F235="中型",100,IF(F235="小型",0,0)))</f>
        <v/>
      </c>
      <c r="T235" s="151">
        <f>SUM(U235:W235)</f>
        <v/>
      </c>
      <c r="U235" s="150" t="n">
        <v>1620</v>
      </c>
      <c r="V235" s="150" t="n">
        <v>200</v>
      </c>
      <c r="W235" s="150">
        <f>SUM(X235:AS235)</f>
        <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f>H235</f>
        <v/>
      </c>
      <c r="AZ235" s="150">
        <f>BB235/(1-BA235)</f>
        <v/>
      </c>
      <c r="BA235" s="82" t="n">
        <v>0.15</v>
      </c>
      <c r="BB235" s="150">
        <f>K235*0.96</f>
        <v/>
      </c>
      <c r="BC235" s="7" t="inlineStr">
        <is>
          <t>840643621692</t>
        </is>
      </c>
      <c r="BD235" s="7" t="inlineStr">
        <is>
          <t>https://item.taobao.com/item.htm?id=840643621692</t>
        </is>
      </c>
      <c r="BE235" s="7" t="n"/>
      <c r="BF235" s="150">
        <f>H235</f>
        <v/>
      </c>
      <c r="BG235" s="82">
        <f>BH235/BF235</f>
        <v/>
      </c>
      <c r="BH235" s="149">
        <f>I235</f>
        <v/>
      </c>
      <c r="BI235" s="82">
        <f>1-12%</f>
        <v/>
      </c>
      <c r="BJ235" s="82">
        <f>BK235/(BF235-BF235*(1-BI235))</f>
        <v/>
      </c>
      <c r="BK235" s="149">
        <f>BM235/(1-BL235)</f>
        <v/>
      </c>
      <c r="BL235" s="82" t="n">
        <v>0.01</v>
      </c>
      <c r="BM235" s="149">
        <f>J235</f>
        <v/>
      </c>
      <c r="BN235" s="149">
        <f>IF(BK235&gt;=1500,BK235-150,IF(BK235&gt;=800,BK235-80,IF(BK235&gt;=500,BK235-50,IF(BK235&gt;=200,BK235-20,BK235))))</f>
        <v/>
      </c>
      <c r="BO235" s="82">
        <f>1-12%</f>
        <v/>
      </c>
      <c r="BP235" s="82">
        <f>BQ235/(BF235-BF235*(1-BO235))</f>
        <v/>
      </c>
      <c r="BQ235" s="149">
        <f>BS235/(1-BR235)</f>
        <v/>
      </c>
      <c r="BR235" s="82" t="n">
        <v>0</v>
      </c>
      <c r="BS235" s="149">
        <f>K235</f>
        <v/>
      </c>
      <c r="BT235" s="149">
        <f>IF(BQ235&gt;=1500,BQ235-150,IF(BQ235&gt;=800,BQ235-80,IF(BQ235&gt;=500,BQ235-50,IF(BQ235&gt;=200,BQ235-20,BQ235))))</f>
        <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f>Q236/0.4</f>
        <v/>
      </c>
      <c r="H236" s="152">
        <f>G236*0.75</f>
        <v/>
      </c>
      <c r="I236" s="152">
        <f>Q236 / (0.87 - 0.02 - 0.006)</f>
        <v/>
      </c>
      <c r="J236" s="152">
        <f>Q236 / (0.88 - 0.02 - 0.006)</f>
        <v/>
      </c>
      <c r="K236" s="152">
        <f>Q236 / (0.87 - 0.02 - 0.006)</f>
        <v/>
      </c>
      <c r="L236" s="152">
        <f>K236-N236</f>
        <v/>
      </c>
      <c r="M236" s="79">
        <f>L236/K236</f>
        <v/>
      </c>
      <c r="N236" s="153">
        <f>O236+P236+Q236</f>
        <v/>
      </c>
      <c r="O236" s="153">
        <f>K236*0.006</f>
        <v/>
      </c>
      <c r="P236" s="153">
        <f>K236*0.02</f>
        <v/>
      </c>
      <c r="Q236" s="153">
        <f>SUM(R236:T236)</f>
        <v/>
      </c>
      <c r="R236" s="153">
        <f>IF(F236="大型",700,IF(F236="中型",300,IF(F236="小型",80,0)))</f>
        <v/>
      </c>
      <c r="S236" s="153">
        <f>IF(F236="大型",150,IF(F236="中型",100,IF(F236="小型",0,0)))</f>
        <v/>
      </c>
      <c r="T236" s="151">
        <f>SUM(U236:W236)</f>
        <v/>
      </c>
      <c r="U236" s="153" t="n">
        <v>1750</v>
      </c>
      <c r="V236" s="153" t="n">
        <v>150</v>
      </c>
      <c r="W236" s="153">
        <f>SUM(X236:AS236)</f>
        <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f>H236</f>
        <v/>
      </c>
      <c r="AZ236" s="153">
        <f>BB236/(1-BA236)</f>
        <v/>
      </c>
      <c r="BA236" s="85" t="n">
        <v>0.15</v>
      </c>
      <c r="BB236" s="153">
        <f>K236*0.96</f>
        <v/>
      </c>
      <c r="BC236" s="10" t="inlineStr">
        <is>
          <t>840643621692</t>
        </is>
      </c>
      <c r="BD236" s="10" t="inlineStr">
        <is>
          <t>https://item.taobao.com/item.htm?id=840643621692</t>
        </is>
      </c>
      <c r="BE236" s="10" t="n"/>
      <c r="BF236" s="153">
        <f>H236</f>
        <v/>
      </c>
      <c r="BG236" s="85">
        <f>BH236/BF236</f>
        <v/>
      </c>
      <c r="BH236" s="152">
        <f>I236</f>
        <v/>
      </c>
      <c r="BI236" s="85">
        <f>1-12%</f>
        <v/>
      </c>
      <c r="BJ236" s="85">
        <f>BK236/(BF236-BF236*(1-BI236))</f>
        <v/>
      </c>
      <c r="BK236" s="152">
        <f>BM236/(1-BL236)</f>
        <v/>
      </c>
      <c r="BL236" s="85" t="n">
        <v>0.01</v>
      </c>
      <c r="BM236" s="152">
        <f>J236</f>
        <v/>
      </c>
      <c r="BN236" s="152">
        <f>IF(BK236&gt;=1500,BK236-150,IF(BK236&gt;=800,BK236-80,IF(BK236&gt;=500,BK236-50,IF(BK236&gt;=200,BK236-20,BK236))))</f>
        <v/>
      </c>
      <c r="BO236" s="85">
        <f>1-12%</f>
        <v/>
      </c>
      <c r="BP236" s="85">
        <f>BQ236/(BF236-BF236*(1-BO236))</f>
        <v/>
      </c>
      <c r="BQ236" s="152">
        <f>BS236/(1-BR236)</f>
        <v/>
      </c>
      <c r="BR236" s="85" t="n">
        <v>0</v>
      </c>
      <c r="BS236" s="152">
        <f>K236</f>
        <v/>
      </c>
      <c r="BT236" s="152">
        <f>IF(BQ236&gt;=1500,BQ236-150,IF(BQ236&gt;=800,BQ236-80,IF(BQ236&gt;=500,BQ236-50,IF(BQ236&gt;=200,BQ236-20,BQ236))))</f>
        <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f>Q237/0.4</f>
        <v/>
      </c>
      <c r="H237" s="149">
        <f>G237*0.75</f>
        <v/>
      </c>
      <c r="I237" s="149">
        <f>Q237 / (0.87 - 0.02 - 0.006)</f>
        <v/>
      </c>
      <c r="J237" s="149">
        <f>Q237 / (0.88 - 0.02 - 0.006)</f>
        <v/>
      </c>
      <c r="K237" s="149">
        <f>Q237 / (0.87 - 0.02 - 0.006)</f>
        <v/>
      </c>
      <c r="L237" s="149">
        <f>K237-N237</f>
        <v/>
      </c>
      <c r="M237" s="79">
        <f>L237/K237</f>
        <v/>
      </c>
      <c r="N237" s="150">
        <f>O237+P237+Q237</f>
        <v/>
      </c>
      <c r="O237" s="150">
        <f>K237*0.006</f>
        <v/>
      </c>
      <c r="P237" s="150">
        <f>K237*0.02</f>
        <v/>
      </c>
      <c r="Q237" s="150">
        <f>SUM(R237:T237)</f>
        <v/>
      </c>
      <c r="R237" s="150">
        <f>IF(F237="大型",700,IF(F237="中型",300,IF(F237="小型",80,0)))</f>
        <v/>
      </c>
      <c r="S237" s="150">
        <f>IF(F237="大型",150,IF(F237="中型",100,IF(F237="小型",0,0)))</f>
        <v/>
      </c>
      <c r="T237" s="151">
        <f>SUM(U237:W237)</f>
        <v/>
      </c>
      <c r="U237" s="150" t="n">
        <v>1400</v>
      </c>
      <c r="V237" s="150" t="n">
        <v>150</v>
      </c>
      <c r="W237" s="150">
        <f>SUM(X237:AS237)</f>
        <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f>H237</f>
        <v/>
      </c>
      <c r="AZ237" s="150">
        <f>BB237/(1-BA237)</f>
        <v/>
      </c>
      <c r="BA237" s="82" t="n">
        <v>0.15</v>
      </c>
      <c r="BB237" s="150">
        <f>K237*0.96</f>
        <v/>
      </c>
      <c r="BC237" s="7" t="inlineStr">
        <is>
          <t>840643621692</t>
        </is>
      </c>
      <c r="BD237" s="7" t="inlineStr">
        <is>
          <t>https://item.taobao.com/item.htm?id=840643621692</t>
        </is>
      </c>
      <c r="BE237" s="7" t="n"/>
      <c r="BF237" s="150">
        <f>H237</f>
        <v/>
      </c>
      <c r="BG237" s="82">
        <f>BH237/BF237</f>
        <v/>
      </c>
      <c r="BH237" s="149">
        <f>I237</f>
        <v/>
      </c>
      <c r="BI237" s="82">
        <f>1-12%</f>
        <v/>
      </c>
      <c r="BJ237" s="82">
        <f>BK237/(BF237-BF237*(1-BI237))</f>
        <v/>
      </c>
      <c r="BK237" s="149">
        <f>BM237/(1-BL237)</f>
        <v/>
      </c>
      <c r="BL237" s="82" t="n">
        <v>0.01</v>
      </c>
      <c r="BM237" s="149">
        <f>J237</f>
        <v/>
      </c>
      <c r="BN237" s="149">
        <f>IF(BK237&gt;=1500,BK237-150,IF(BK237&gt;=800,BK237-80,IF(BK237&gt;=500,BK237-50,IF(BK237&gt;=200,BK237-20,BK237))))</f>
        <v/>
      </c>
      <c r="BO237" s="82">
        <f>1-12%</f>
        <v/>
      </c>
      <c r="BP237" s="82">
        <f>BQ237/(BF237-BF237*(1-BO237))</f>
        <v/>
      </c>
      <c r="BQ237" s="149">
        <f>BS237/(1-BR237)</f>
        <v/>
      </c>
      <c r="BR237" s="82" t="n">
        <v>0</v>
      </c>
      <c r="BS237" s="149">
        <f>K237</f>
        <v/>
      </c>
      <c r="BT237" s="149">
        <f>IF(BQ237&gt;=1500,BQ237-150,IF(BQ237&gt;=800,BQ237-80,IF(BQ237&gt;=500,BQ237-50,IF(BQ237&gt;=200,BQ237-20,BQ237))))</f>
        <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f>Q238/0.4</f>
        <v/>
      </c>
      <c r="H238" s="152">
        <f>G238*0.75</f>
        <v/>
      </c>
      <c r="I238" s="152">
        <f>Q238 / (0.87 - 0.02 - 0.006)</f>
        <v/>
      </c>
      <c r="J238" s="152">
        <f>Q238 / (0.88 - 0.02 - 0.006)</f>
        <v/>
      </c>
      <c r="K238" s="152">
        <f>Q238 / (0.87 - 0.02 - 0.006)</f>
        <v/>
      </c>
      <c r="L238" s="152">
        <f>K238-N238</f>
        <v/>
      </c>
      <c r="M238" s="79">
        <f>L238/K238</f>
        <v/>
      </c>
      <c r="N238" s="153">
        <f>O238+P238+Q238</f>
        <v/>
      </c>
      <c r="O238" s="153">
        <f>K238*0.006</f>
        <v/>
      </c>
      <c r="P238" s="153">
        <f>K238*0.02</f>
        <v/>
      </c>
      <c r="Q238" s="153">
        <f>SUM(R238:T238)</f>
        <v/>
      </c>
      <c r="R238" s="153">
        <f>IF(F238="大型",700,IF(F238="中型",300,IF(F238="小型",80,0)))</f>
        <v/>
      </c>
      <c r="S238" s="153">
        <f>IF(F238="大型",150,IF(F238="中型",100,IF(F238="小型",0,0)))</f>
        <v/>
      </c>
      <c r="T238" s="151">
        <f>SUM(U238:W238)</f>
        <v/>
      </c>
      <c r="U238" s="153" t="n">
        <v>1150</v>
      </c>
      <c r="V238" s="153" t="n">
        <v>150</v>
      </c>
      <c r="W238" s="153">
        <f>SUM(X238:AS238)</f>
        <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f>H238</f>
        <v/>
      </c>
      <c r="AZ238" s="153">
        <f>BB238/(1-BA238)</f>
        <v/>
      </c>
      <c r="BA238" s="85" t="n">
        <v>0.15</v>
      </c>
      <c r="BB238" s="153">
        <f>K238*0.96</f>
        <v/>
      </c>
      <c r="BC238" s="10" t="inlineStr">
        <is>
          <t>840643621692</t>
        </is>
      </c>
      <c r="BD238" s="10" t="inlineStr">
        <is>
          <t>https://item.taobao.com/item.htm?id=840643621692</t>
        </is>
      </c>
      <c r="BE238" s="10" t="n"/>
      <c r="BF238" s="153">
        <f>H238</f>
        <v/>
      </c>
      <c r="BG238" s="85">
        <f>BH238/BF238</f>
        <v/>
      </c>
      <c r="BH238" s="152">
        <f>I238</f>
        <v/>
      </c>
      <c r="BI238" s="85">
        <f>1-12%</f>
        <v/>
      </c>
      <c r="BJ238" s="85">
        <f>BK238/(BF238-BF238*(1-BI238))</f>
        <v/>
      </c>
      <c r="BK238" s="152">
        <f>BM238/(1-BL238)</f>
        <v/>
      </c>
      <c r="BL238" s="85" t="n">
        <v>0.01</v>
      </c>
      <c r="BM238" s="152">
        <f>J238</f>
        <v/>
      </c>
      <c r="BN238" s="152">
        <f>IF(BK238&gt;=1500,BK238-150,IF(BK238&gt;=800,BK238-80,IF(BK238&gt;=500,BK238-50,IF(BK238&gt;=200,BK238-20,BK238))))</f>
        <v/>
      </c>
      <c r="BO238" s="85">
        <f>1-12%</f>
        <v/>
      </c>
      <c r="BP238" s="85">
        <f>BQ238/(BF238-BF238*(1-BO238))</f>
        <v/>
      </c>
      <c r="BQ238" s="152">
        <f>BS238/(1-BR238)</f>
        <v/>
      </c>
      <c r="BR238" s="85" t="n">
        <v>0</v>
      </c>
      <c r="BS238" s="152">
        <f>K238</f>
        <v/>
      </c>
      <c r="BT238" s="152">
        <f>IF(BQ238&gt;=1500,BQ238-150,IF(BQ238&gt;=800,BQ238-80,IF(BQ238&gt;=500,BQ238-50,IF(BQ238&gt;=200,BQ238-20,BQ238))))</f>
        <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f>Q239/0.4</f>
        <v/>
      </c>
      <c r="H239" s="149">
        <f>G239*0.75</f>
        <v/>
      </c>
      <c r="I239" s="149">
        <f>Q239 / (0.87 - 0.02 - 0.006)</f>
        <v/>
      </c>
      <c r="J239" s="149">
        <f>Q239 / (0.88 - 0.02 - 0.006)</f>
        <v/>
      </c>
      <c r="K239" s="149">
        <f>Q239 / (0.87 - 0.02 - 0.006)</f>
        <v/>
      </c>
      <c r="L239" s="149">
        <f>K239-N239</f>
        <v/>
      </c>
      <c r="M239" s="79">
        <f>L239/K239</f>
        <v/>
      </c>
      <c r="N239" s="150">
        <f>O239+P239+Q239</f>
        <v/>
      </c>
      <c r="O239" s="150">
        <f>K239*0.006</f>
        <v/>
      </c>
      <c r="P239" s="150">
        <f>K239*0.02</f>
        <v/>
      </c>
      <c r="Q239" s="150">
        <f>SUM(R239:T239)</f>
        <v/>
      </c>
      <c r="R239" s="150">
        <f>IF(F239="大型",700,IF(F239="中型",300,IF(F239="小型",80,0)))</f>
        <v/>
      </c>
      <c r="S239" s="150">
        <f>IF(F239="大型",150,IF(F239="中型",100,IF(F239="小型",0,0)))</f>
        <v/>
      </c>
      <c r="T239" s="151">
        <f>SUM(U239:W239)</f>
        <v/>
      </c>
      <c r="U239" s="150" t="n">
        <v>1130</v>
      </c>
      <c r="V239" s="150" t="n">
        <v>150</v>
      </c>
      <c r="W239" s="150">
        <f>SUM(X239:AS239)</f>
        <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f>H239</f>
        <v/>
      </c>
      <c r="AZ239" s="150">
        <f>BB239/(1-BA239)</f>
        <v/>
      </c>
      <c r="BA239" s="82" t="n">
        <v>0.15</v>
      </c>
      <c r="BB239" s="150">
        <f>K239*0.96</f>
        <v/>
      </c>
      <c r="BC239" s="7" t="inlineStr">
        <is>
          <t>840643621692</t>
        </is>
      </c>
      <c r="BD239" s="7" t="inlineStr">
        <is>
          <t>https://item.taobao.com/item.htm?id=840643621692</t>
        </is>
      </c>
      <c r="BE239" s="7" t="n"/>
      <c r="BF239" s="150">
        <f>H239</f>
        <v/>
      </c>
      <c r="BG239" s="82">
        <f>BH239/BF239</f>
        <v/>
      </c>
      <c r="BH239" s="149">
        <f>I239</f>
        <v/>
      </c>
      <c r="BI239" s="82">
        <f>1-12%</f>
        <v/>
      </c>
      <c r="BJ239" s="82">
        <f>BK239/(BF239-BF239*(1-BI239))</f>
        <v/>
      </c>
      <c r="BK239" s="149">
        <f>BM239/(1-BL239)</f>
        <v/>
      </c>
      <c r="BL239" s="82" t="n">
        <v>0.01</v>
      </c>
      <c r="BM239" s="149">
        <f>J239</f>
        <v/>
      </c>
      <c r="BN239" s="149">
        <f>IF(BK239&gt;=1500,BK239-150,IF(BK239&gt;=800,BK239-80,IF(BK239&gt;=500,BK239-50,IF(BK239&gt;=200,BK239-20,BK239))))</f>
        <v/>
      </c>
      <c r="BO239" s="82">
        <f>1-12%</f>
        <v/>
      </c>
      <c r="BP239" s="82">
        <f>BQ239/(BF239-BF239*(1-BO239))</f>
        <v/>
      </c>
      <c r="BQ239" s="149">
        <f>BS239/(1-BR239)</f>
        <v/>
      </c>
      <c r="BR239" s="82" t="n">
        <v>0</v>
      </c>
      <c r="BS239" s="149">
        <f>K239</f>
        <v/>
      </c>
      <c r="BT239" s="149">
        <f>IF(BQ239&gt;=1500,BQ239-150,IF(BQ239&gt;=800,BQ239-80,IF(BQ239&gt;=500,BQ239-50,IF(BQ239&gt;=200,BQ239-20,BQ239))))</f>
        <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f>Q240/0.4</f>
        <v/>
      </c>
      <c r="H240" s="152">
        <f>G240*0.75</f>
        <v/>
      </c>
      <c r="I240" s="152">
        <f>Q240 / (0.87 - 0.02 - 0.006)</f>
        <v/>
      </c>
      <c r="J240" s="152">
        <f>Q240 / (0.88 - 0.02 - 0.006)</f>
        <v/>
      </c>
      <c r="K240" s="152">
        <f>Q240 / (0.87 - 0.02 - 0.006)</f>
        <v/>
      </c>
      <c r="L240" s="152">
        <f>K240-N240</f>
        <v/>
      </c>
      <c r="M240" s="79">
        <f>L240/K240</f>
        <v/>
      </c>
      <c r="N240" s="153">
        <f>O240+P240+Q240</f>
        <v/>
      </c>
      <c r="O240" s="153">
        <f>K240*0.006</f>
        <v/>
      </c>
      <c r="P240" s="153">
        <f>K240*0.02</f>
        <v/>
      </c>
      <c r="Q240" s="153">
        <f>SUM(R240:T240)</f>
        <v/>
      </c>
      <c r="R240" s="153">
        <f>IF(F240="大型",700,IF(F240="中型",300,IF(F240="小型",80,0)))</f>
        <v/>
      </c>
      <c r="S240" s="153">
        <f>IF(F240="大型",150,IF(F240="中型",100,IF(F240="小型",0,0)))</f>
        <v/>
      </c>
      <c r="T240" s="151">
        <f>SUM(U240:W240)</f>
        <v/>
      </c>
      <c r="U240" s="153" t="n">
        <v>1350</v>
      </c>
      <c r="V240" s="153" t="n">
        <v>150</v>
      </c>
      <c r="W240" s="153">
        <f>SUM(X240:AS240)</f>
        <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f>H240</f>
        <v/>
      </c>
      <c r="AZ240" s="153">
        <f>BB240/(1-BA240)</f>
        <v/>
      </c>
      <c r="BA240" s="85" t="n">
        <v>0.15</v>
      </c>
      <c r="BB240" s="153">
        <f>K240*0.96</f>
        <v/>
      </c>
      <c r="BC240" s="10" t="inlineStr">
        <is>
          <t>840643621692</t>
        </is>
      </c>
      <c r="BD240" s="10" t="inlineStr">
        <is>
          <t>https://item.taobao.com/item.htm?id=840643621692</t>
        </is>
      </c>
      <c r="BE240" s="10" t="n"/>
      <c r="BF240" s="153">
        <f>H240</f>
        <v/>
      </c>
      <c r="BG240" s="85">
        <f>BH240/BF240</f>
        <v/>
      </c>
      <c r="BH240" s="152">
        <f>I240</f>
        <v/>
      </c>
      <c r="BI240" s="85">
        <f>1-12%</f>
        <v/>
      </c>
      <c r="BJ240" s="85">
        <f>BK240/(BF240-BF240*(1-BI240))</f>
        <v/>
      </c>
      <c r="BK240" s="152">
        <f>BM240/(1-BL240)</f>
        <v/>
      </c>
      <c r="BL240" s="85" t="n">
        <v>0.01</v>
      </c>
      <c r="BM240" s="152">
        <f>J240</f>
        <v/>
      </c>
      <c r="BN240" s="152">
        <f>IF(BK240&gt;=1500,BK240-150,IF(BK240&gt;=800,BK240-80,IF(BK240&gt;=500,BK240-50,IF(BK240&gt;=200,BK240-20,BK240))))</f>
        <v/>
      </c>
      <c r="BO240" s="85">
        <f>1-12%</f>
        <v/>
      </c>
      <c r="BP240" s="85">
        <f>BQ240/(BF240-BF240*(1-BO240))</f>
        <v/>
      </c>
      <c r="BQ240" s="152">
        <f>BS240/(1-BR240)</f>
        <v/>
      </c>
      <c r="BR240" s="85" t="n">
        <v>0</v>
      </c>
      <c r="BS240" s="152">
        <f>K240</f>
        <v/>
      </c>
      <c r="BT240" s="152">
        <f>IF(BQ240&gt;=1500,BQ240-150,IF(BQ240&gt;=800,BQ240-80,IF(BQ240&gt;=500,BQ240-50,IF(BQ240&gt;=200,BQ240-20,BQ240))))</f>
        <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f>Q241/0.4</f>
        <v/>
      </c>
      <c r="H241" s="149">
        <f>G241*0.75</f>
        <v/>
      </c>
      <c r="I241" s="149">
        <f>Q241 / (0.87 - 0.02 - 0.006)</f>
        <v/>
      </c>
      <c r="J241" s="149">
        <f>Q241 / (0.88 - 0.02 - 0.006)</f>
        <v/>
      </c>
      <c r="K241" s="149">
        <f>Q241 / (0.87 - 0.02 - 0.006)</f>
        <v/>
      </c>
      <c r="L241" s="149">
        <f>K241-N241</f>
        <v/>
      </c>
      <c r="M241" s="79">
        <f>L241/K241</f>
        <v/>
      </c>
      <c r="N241" s="150">
        <f>O241+P241+Q241</f>
        <v/>
      </c>
      <c r="O241" s="150">
        <f>K241*0.006</f>
        <v/>
      </c>
      <c r="P241" s="150">
        <f>K241*0.02</f>
        <v/>
      </c>
      <c r="Q241" s="150">
        <f>SUM(R241:T241)</f>
        <v/>
      </c>
      <c r="R241" s="150" t="n">
        <v>50</v>
      </c>
      <c r="S241" s="150">
        <f>IF(F241="大型",150,IF(F241="中型",100,IF(F241="小型",0,0)))</f>
        <v/>
      </c>
      <c r="T241" s="151">
        <f>SUM(U241:W241)</f>
        <v/>
      </c>
      <c r="U241" s="150" t="n">
        <v>135</v>
      </c>
      <c r="V241" s="150" t="n">
        <v>55</v>
      </c>
      <c r="W241" s="150">
        <f>SUM(X241:AS241)</f>
        <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f>H241</f>
        <v/>
      </c>
      <c r="AZ241" s="150">
        <f>BB241/(1-BA241)</f>
        <v/>
      </c>
      <c r="BA241" s="82" t="n">
        <v>0.15</v>
      </c>
      <c r="BB241" s="150">
        <f>K241*0.96</f>
        <v/>
      </c>
      <c r="BC241" s="7" t="inlineStr">
        <is>
          <t>840643621692</t>
        </is>
      </c>
      <c r="BD241" s="7" t="inlineStr">
        <is>
          <t>https://item.taobao.com/item.htm?id=840643621692</t>
        </is>
      </c>
      <c r="BE241" s="7" t="n"/>
      <c r="BF241" s="150">
        <f>H241</f>
        <v/>
      </c>
      <c r="BG241" s="82">
        <f>BH241/BF241</f>
        <v/>
      </c>
      <c r="BH241" s="149">
        <f>I241</f>
        <v/>
      </c>
      <c r="BI241" s="82">
        <f>1-12%</f>
        <v/>
      </c>
      <c r="BJ241" s="82">
        <f>BK241/(BF241-BF241*(1-BI241))</f>
        <v/>
      </c>
      <c r="BK241" s="149">
        <f>BM241/(1-BL241)</f>
        <v/>
      </c>
      <c r="BL241" s="82" t="n">
        <v>0.01</v>
      </c>
      <c r="BM241" s="149">
        <f>J241</f>
        <v/>
      </c>
      <c r="BN241" s="149">
        <f>IF(BK241&gt;=1500,BK241-150,IF(BK241&gt;=800,BK241-80,IF(BK241&gt;=500,BK241-50,IF(BK241&gt;=200,BK241-20,BK241))))</f>
        <v/>
      </c>
      <c r="BO241" s="82">
        <f>1-12%</f>
        <v/>
      </c>
      <c r="BP241" s="82">
        <f>BQ241/(BF241-BF241*(1-BO241))</f>
        <v/>
      </c>
      <c r="BQ241" s="149">
        <f>BS241/(1-BR241)</f>
        <v/>
      </c>
      <c r="BR241" s="82" t="n">
        <v>0</v>
      </c>
      <c r="BS241" s="149">
        <f>K241</f>
        <v/>
      </c>
      <c r="BT241" s="149">
        <f>IF(BQ241&gt;=1500,BQ241-150,IF(BQ241&gt;=800,BQ241-80,IF(BQ241&gt;=500,BQ241-50,IF(BQ241&gt;=200,BQ241-20,BQ241))))</f>
        <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f>Q242/0.4</f>
        <v/>
      </c>
      <c r="H242" s="152">
        <f>G242*0.75</f>
        <v/>
      </c>
      <c r="I242" s="152">
        <f>Q242 / (0.87 - 0.02 - 0.006)</f>
        <v/>
      </c>
      <c r="J242" s="152">
        <f>Q242 / (0.88 - 0.02 - 0.006)</f>
        <v/>
      </c>
      <c r="K242" s="152">
        <f>Q242 / (0.87 - 0.02 - 0.006)</f>
        <v/>
      </c>
      <c r="L242" s="152">
        <f>K242-N242</f>
        <v/>
      </c>
      <c r="M242" s="79">
        <f>L242/K242</f>
        <v/>
      </c>
      <c r="N242" s="153">
        <f>O242+P242+Q242</f>
        <v/>
      </c>
      <c r="O242" s="153">
        <f>K242*0.006</f>
        <v/>
      </c>
      <c r="P242" s="153">
        <f>K242*0.02</f>
        <v/>
      </c>
      <c r="Q242" s="153">
        <f>SUM(R242:T242)</f>
        <v/>
      </c>
      <c r="R242" s="153" t="n">
        <v>50</v>
      </c>
      <c r="S242" s="153">
        <f>IF(F242="大型",150,IF(F242="中型",100,IF(F242="小型",0,0)))</f>
        <v/>
      </c>
      <c r="T242" s="151">
        <f>SUM(U242:W242)</f>
        <v/>
      </c>
      <c r="U242" s="153" t="n">
        <v>31</v>
      </c>
      <c r="V242" s="153" t="n">
        <v>55</v>
      </c>
      <c r="W242" s="153">
        <f>SUM(X242:AS242)</f>
        <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f>H242</f>
        <v/>
      </c>
      <c r="AZ242" s="153">
        <f>BB242/(1-BA242)</f>
        <v/>
      </c>
      <c r="BA242" s="85" t="n">
        <v>0.15</v>
      </c>
      <c r="BB242" s="153">
        <f>K242*0.96</f>
        <v/>
      </c>
      <c r="BC242" s="10" t="inlineStr">
        <is>
          <t>840643621692</t>
        </is>
      </c>
      <c r="BD242" s="10" t="inlineStr">
        <is>
          <t>https://item.taobao.com/item.htm?id=840643621692</t>
        </is>
      </c>
      <c r="BE242" s="10" t="n"/>
      <c r="BF242" s="153">
        <f>H242</f>
        <v/>
      </c>
      <c r="BG242" s="85">
        <f>BH242/BF242</f>
        <v/>
      </c>
      <c r="BH242" s="152">
        <f>I242</f>
        <v/>
      </c>
      <c r="BI242" s="85">
        <f>1-12%</f>
        <v/>
      </c>
      <c r="BJ242" s="85">
        <f>BK242/(BF242-BF242*(1-BI242))</f>
        <v/>
      </c>
      <c r="BK242" s="152">
        <f>BM242/(1-BL242)</f>
        <v/>
      </c>
      <c r="BL242" s="85" t="n">
        <v>0.01</v>
      </c>
      <c r="BM242" s="152">
        <f>J242</f>
        <v/>
      </c>
      <c r="BN242" s="152">
        <f>IF(BK242&gt;=1500,BK242-150,IF(BK242&gt;=800,BK242-80,IF(BK242&gt;=500,BK242-50,IF(BK242&gt;=200,BK242-20,BK242))))</f>
        <v/>
      </c>
      <c r="BO242" s="85">
        <f>1-12%</f>
        <v/>
      </c>
      <c r="BP242" s="85">
        <f>BQ242/(BF242-BF242*(1-BO242))</f>
        <v/>
      </c>
      <c r="BQ242" s="152">
        <f>BS242/(1-BR242)</f>
        <v/>
      </c>
      <c r="BR242" s="85" t="n">
        <v>0</v>
      </c>
      <c r="BS242" s="152">
        <f>K242</f>
        <v/>
      </c>
      <c r="BT242" s="152">
        <f>IF(BQ242&gt;=1500,BQ242-150,IF(BQ242&gt;=800,BQ242-80,IF(BQ242&gt;=500,BQ242-50,IF(BQ242&gt;=200,BQ242-20,BQ242))))</f>
        <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f>Q243/0.4</f>
        <v/>
      </c>
      <c r="H243" s="149">
        <f>G243*0.75</f>
        <v/>
      </c>
      <c r="I243" s="149">
        <f>Q243 / (0.87 - 0.02 - 0.006)</f>
        <v/>
      </c>
      <c r="J243" s="149">
        <f>Q243 / (0.88 - 0.02 - 0.006)</f>
        <v/>
      </c>
      <c r="K243" s="149">
        <f>Q243 / (0.87 - 0.02 - 0.006)</f>
        <v/>
      </c>
      <c r="L243" s="149">
        <f>K243-N243</f>
        <v/>
      </c>
      <c r="M243" s="79">
        <f>L243/K243</f>
        <v/>
      </c>
      <c r="N243" s="150">
        <f>O243+P243+Q243</f>
        <v/>
      </c>
      <c r="O243" s="150">
        <f>K243*0.006</f>
        <v/>
      </c>
      <c r="P243" s="150">
        <f>K243*0.02</f>
        <v/>
      </c>
      <c r="Q243" s="150">
        <f>SUM(R243:T243)</f>
        <v/>
      </c>
      <c r="R243" s="150" t="n">
        <v>50</v>
      </c>
      <c r="S243" s="150">
        <f>IF(F243="大型",150,IF(F243="中型",100,IF(F243="小型",0,0)))</f>
        <v/>
      </c>
      <c r="T243" s="151">
        <f>SUM(U243:W243)</f>
        <v/>
      </c>
      <c r="U243" s="150" t="n">
        <v>35</v>
      </c>
      <c r="V243" s="150" t="n">
        <v>55</v>
      </c>
      <c r="W243" s="150">
        <f>SUM(X243:AS243)</f>
        <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f>H243</f>
        <v/>
      </c>
      <c r="AZ243" s="150">
        <f>BB243/(1-BA243)</f>
        <v/>
      </c>
      <c r="BA243" s="82" t="n">
        <v>0.15</v>
      </c>
      <c r="BB243" s="150">
        <f>K243*0.96</f>
        <v/>
      </c>
      <c r="BC243" s="7" t="inlineStr">
        <is>
          <t>840643621692</t>
        </is>
      </c>
      <c r="BD243" s="7" t="inlineStr">
        <is>
          <t>https://item.taobao.com/item.htm?id=840643621692</t>
        </is>
      </c>
      <c r="BE243" s="7" t="n"/>
      <c r="BF243" s="150">
        <f>H243</f>
        <v/>
      </c>
      <c r="BG243" s="82">
        <f>BH243/BF243</f>
        <v/>
      </c>
      <c r="BH243" s="149">
        <f>I243</f>
        <v/>
      </c>
      <c r="BI243" s="82">
        <f>1-12%</f>
        <v/>
      </c>
      <c r="BJ243" s="82">
        <f>BK243/(BF243-BF243*(1-BI243))</f>
        <v/>
      </c>
      <c r="BK243" s="149">
        <f>BM243/(1-BL243)</f>
        <v/>
      </c>
      <c r="BL243" s="82" t="n">
        <v>0.01</v>
      </c>
      <c r="BM243" s="149">
        <f>J243</f>
        <v/>
      </c>
      <c r="BN243" s="149">
        <f>IF(BK243&gt;=1500,BK243-150,IF(BK243&gt;=800,BK243-80,IF(BK243&gt;=500,BK243-50,IF(BK243&gt;=200,BK243-20,BK243))))</f>
        <v/>
      </c>
      <c r="BO243" s="82">
        <f>1-12%</f>
        <v/>
      </c>
      <c r="BP243" s="82">
        <f>BQ243/(BF243-BF243*(1-BO243))</f>
        <v/>
      </c>
      <c r="BQ243" s="149">
        <f>BS243/(1-BR243)</f>
        <v/>
      </c>
      <c r="BR243" s="82" t="n">
        <v>0</v>
      </c>
      <c r="BS243" s="149">
        <f>K243</f>
        <v/>
      </c>
      <c r="BT243" s="149">
        <f>IF(BQ243&gt;=1500,BQ243-150,IF(BQ243&gt;=800,BQ243-80,IF(BQ243&gt;=500,BQ243-50,IF(BQ243&gt;=200,BQ243-20,BQ243))))</f>
        <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f>Q244/0.4</f>
        <v/>
      </c>
      <c r="H244" s="152">
        <f>G244*0.75</f>
        <v/>
      </c>
      <c r="I244" s="152">
        <f>Q244 / (0.87 - 0.02 - 0.006)</f>
        <v/>
      </c>
      <c r="J244" s="152">
        <f>Q244 / (0.88 - 0.02 - 0.006)</f>
        <v/>
      </c>
      <c r="K244" s="152">
        <f>Q244 / (0.87 - 0.02 - 0.006)</f>
        <v/>
      </c>
      <c r="L244" s="152">
        <f>K244-N244</f>
        <v/>
      </c>
      <c r="M244" s="79">
        <f>L244/K244</f>
        <v/>
      </c>
      <c r="N244" s="153">
        <f>O244+P244+Q244</f>
        <v/>
      </c>
      <c r="O244" s="153">
        <f>K244*0.006</f>
        <v/>
      </c>
      <c r="P244" s="153">
        <f>K244*0.02</f>
        <v/>
      </c>
      <c r="Q244" s="153">
        <f>SUM(R244:T244)</f>
        <v/>
      </c>
      <c r="R244" s="153" t="n">
        <v>50</v>
      </c>
      <c r="S244" s="153">
        <f>IF(F244="大型",150,IF(F244="中型",100,IF(F244="小型",0,0)))</f>
        <v/>
      </c>
      <c r="T244" s="151">
        <f>SUM(U244:W244)</f>
        <v/>
      </c>
      <c r="U244" s="153" t="n">
        <v>96</v>
      </c>
      <c r="V244" s="153" t="n">
        <v>30</v>
      </c>
      <c r="W244" s="153">
        <f>SUM(X244:AS244)</f>
        <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f>H244</f>
        <v/>
      </c>
      <c r="AZ244" s="153">
        <f>BB244/(1-BA244)</f>
        <v/>
      </c>
      <c r="BA244" s="85" t="n">
        <v>0.15</v>
      </c>
      <c r="BB244" s="153">
        <f>K244*0.96</f>
        <v/>
      </c>
      <c r="BC244" s="10" t="inlineStr">
        <is>
          <t>840643621692</t>
        </is>
      </c>
      <c r="BD244" s="10" t="inlineStr">
        <is>
          <t>https://item.taobao.com/item.htm?id=840643621692</t>
        </is>
      </c>
      <c r="BE244" s="10" t="n"/>
      <c r="BF244" s="153">
        <f>H244</f>
        <v/>
      </c>
      <c r="BG244" s="85">
        <f>BH244/BF244</f>
        <v/>
      </c>
      <c r="BH244" s="152">
        <f>I244</f>
        <v/>
      </c>
      <c r="BI244" s="85">
        <f>1-12%</f>
        <v/>
      </c>
      <c r="BJ244" s="85">
        <f>BK244/(BF244-BF244*(1-BI244))</f>
        <v/>
      </c>
      <c r="BK244" s="152">
        <f>BM244/(1-BL244)</f>
        <v/>
      </c>
      <c r="BL244" s="85" t="n">
        <v>0.01</v>
      </c>
      <c r="BM244" s="152">
        <f>J244</f>
        <v/>
      </c>
      <c r="BN244" s="152">
        <f>IF(BK244&gt;=1500,BK244-150,IF(BK244&gt;=800,BK244-80,IF(BK244&gt;=500,BK244-50,IF(BK244&gt;=200,BK244-20,BK244))))</f>
        <v/>
      </c>
      <c r="BO244" s="85">
        <f>1-12%</f>
        <v/>
      </c>
      <c r="BP244" s="85">
        <f>BQ244/(BF244-BF244*(1-BO244))</f>
        <v/>
      </c>
      <c r="BQ244" s="152">
        <f>BS244/(1-BR244)</f>
        <v/>
      </c>
      <c r="BR244" s="85" t="n">
        <v>0</v>
      </c>
      <c r="BS244" s="152">
        <f>K244</f>
        <v/>
      </c>
      <c r="BT244" s="152">
        <f>IF(BQ244&gt;=1500,BQ244-150,IF(BQ244&gt;=800,BQ244-80,IF(BQ244&gt;=500,BQ244-50,IF(BQ244&gt;=200,BQ244-20,BQ244))))</f>
        <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f>Q245/0.4</f>
        <v/>
      </c>
      <c r="H245" s="149">
        <f>G245*0.75</f>
        <v/>
      </c>
      <c r="I245" s="149">
        <f>Q245 / (0.87 - 0.02 - 0.006)</f>
        <v/>
      </c>
      <c r="J245" s="149">
        <f>Q245 / (0.88 - 0.02 - 0.006)</f>
        <v/>
      </c>
      <c r="K245" s="149">
        <f>Q245 / (0.87 - 0.02 - 0.006)</f>
        <v/>
      </c>
      <c r="L245" s="149">
        <f>K245-N245</f>
        <v/>
      </c>
      <c r="M245" s="79">
        <f>L245/K245</f>
        <v/>
      </c>
      <c r="N245" s="150">
        <f>O245+P245+Q245</f>
        <v/>
      </c>
      <c r="O245" s="150">
        <f>K245*0.006</f>
        <v/>
      </c>
      <c r="P245" s="150">
        <f>K245*0.02</f>
        <v/>
      </c>
      <c r="Q245" s="150">
        <f>SUM(R245:T245)</f>
        <v/>
      </c>
      <c r="R245" s="150" t="n">
        <v>50</v>
      </c>
      <c r="S245" s="150">
        <f>IF(F245="大型",150,IF(F245="中型",100,IF(F245="小型",0,0)))</f>
        <v/>
      </c>
      <c r="T245" s="151">
        <f>SUM(U245:W245)</f>
        <v/>
      </c>
      <c r="U245" s="150" t="n">
        <v>21</v>
      </c>
      <c r="V245" s="150" t="n">
        <v>20</v>
      </c>
      <c r="W245" s="150">
        <f>SUM(X245:AS245)</f>
        <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f>H245</f>
        <v/>
      </c>
      <c r="AZ245" s="150">
        <f>BB245/(1-BA245)</f>
        <v/>
      </c>
      <c r="BA245" s="82" t="n">
        <v>0.15</v>
      </c>
      <c r="BB245" s="150">
        <f>K245*0.96</f>
        <v/>
      </c>
      <c r="BC245" s="7" t="inlineStr">
        <is>
          <t>840643621692</t>
        </is>
      </c>
      <c r="BD245" s="7" t="inlineStr">
        <is>
          <t>https://item.taobao.com/item.htm?id=840643621692</t>
        </is>
      </c>
      <c r="BE245" s="7" t="n"/>
      <c r="BF245" s="150">
        <f>H245</f>
        <v/>
      </c>
      <c r="BG245" s="82">
        <f>BH245/BF245</f>
        <v/>
      </c>
      <c r="BH245" s="149">
        <f>I245</f>
        <v/>
      </c>
      <c r="BI245" s="82">
        <f>1-12%</f>
        <v/>
      </c>
      <c r="BJ245" s="82">
        <f>BK245/(BF245-BF245*(1-BI245))</f>
        <v/>
      </c>
      <c r="BK245" s="149">
        <f>BM245/(1-BL245)</f>
        <v/>
      </c>
      <c r="BL245" s="82" t="n">
        <v>0.01</v>
      </c>
      <c r="BM245" s="149">
        <f>J245</f>
        <v/>
      </c>
      <c r="BN245" s="149">
        <f>IF(BK245&gt;=1500,BK245-150,IF(BK245&gt;=800,BK245-80,IF(BK245&gt;=500,BK245-50,IF(BK245&gt;=200,BK245-20,BK245))))</f>
        <v/>
      </c>
      <c r="BO245" s="82">
        <f>1-12%</f>
        <v/>
      </c>
      <c r="BP245" s="82">
        <f>BQ245/(BF245-BF245*(1-BO245))</f>
        <v/>
      </c>
      <c r="BQ245" s="149">
        <f>BS245/(1-BR245)</f>
        <v/>
      </c>
      <c r="BR245" s="82" t="n">
        <v>0</v>
      </c>
      <c r="BS245" s="149">
        <f>K245</f>
        <v/>
      </c>
      <c r="BT245" s="149">
        <f>IF(BQ245&gt;=1500,BQ245-150,IF(BQ245&gt;=800,BQ245-80,IF(BQ245&gt;=500,BQ245-50,IF(BQ245&gt;=200,BQ245-20,BQ245))))</f>
        <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f>Q246/0.4</f>
        <v/>
      </c>
      <c r="H246" s="152">
        <f>G246*0.75</f>
        <v/>
      </c>
      <c r="I246" s="152">
        <f>Q246 / (0.87 - 0.02 - 0.006)</f>
        <v/>
      </c>
      <c r="J246" s="152">
        <f>Q246 / (0.88 - 0.02 - 0.006)</f>
        <v/>
      </c>
      <c r="K246" s="152">
        <f>Q246 / (0.87 - 0.02 - 0.006)</f>
        <v/>
      </c>
      <c r="L246" s="152">
        <f>K246-N246</f>
        <v/>
      </c>
      <c r="M246" s="79">
        <f>L246/K246</f>
        <v/>
      </c>
      <c r="N246" s="153">
        <f>O246+P246+Q246</f>
        <v/>
      </c>
      <c r="O246" s="153">
        <f>K246*0.006</f>
        <v/>
      </c>
      <c r="P246" s="153">
        <f>K246*0.02</f>
        <v/>
      </c>
      <c r="Q246" s="153">
        <f>SUM(R246:T246)</f>
        <v/>
      </c>
      <c r="R246" s="153" t="n">
        <v>50</v>
      </c>
      <c r="S246" s="153">
        <f>IF(F246="大型",150,IF(F246="中型",100,IF(F246="小型",0,0)))</f>
        <v/>
      </c>
      <c r="T246" s="151">
        <f>SUM(U246:W246)</f>
        <v/>
      </c>
      <c r="U246" s="153" t="n">
        <v>120</v>
      </c>
      <c r="V246" s="153" t="n">
        <v>35</v>
      </c>
      <c r="W246" s="153">
        <f>SUM(X246:AS246)</f>
        <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f>H246</f>
        <v/>
      </c>
      <c r="AZ246" s="153">
        <f>BB246/(1-BA246)</f>
        <v/>
      </c>
      <c r="BA246" s="85" t="n">
        <v>0.15</v>
      </c>
      <c r="BB246" s="153">
        <f>K246*0.96</f>
        <v/>
      </c>
      <c r="BC246" s="10" t="inlineStr">
        <is>
          <t>840643621692</t>
        </is>
      </c>
      <c r="BD246" s="10" t="inlineStr">
        <is>
          <t>https://item.taobao.com/item.htm?id=840643621692</t>
        </is>
      </c>
      <c r="BE246" s="10" t="n"/>
      <c r="BF246" s="153">
        <f>H246</f>
        <v/>
      </c>
      <c r="BG246" s="85">
        <f>BH246/BF246</f>
        <v/>
      </c>
      <c r="BH246" s="152">
        <f>I246</f>
        <v/>
      </c>
      <c r="BI246" s="85">
        <f>1-12%</f>
        <v/>
      </c>
      <c r="BJ246" s="85">
        <f>BK246/(BF246-BF246*(1-BI246))</f>
        <v/>
      </c>
      <c r="BK246" s="152">
        <f>BM246/(1-BL246)</f>
        <v/>
      </c>
      <c r="BL246" s="85" t="n">
        <v>0.01</v>
      </c>
      <c r="BM246" s="152">
        <f>J246</f>
        <v/>
      </c>
      <c r="BN246" s="152">
        <f>IF(BK246&gt;=1500,BK246-150,IF(BK246&gt;=800,BK246-80,IF(BK246&gt;=500,BK246-50,IF(BK246&gt;=200,BK246-20,BK246))))</f>
        <v/>
      </c>
      <c r="BO246" s="85">
        <f>1-12%</f>
        <v/>
      </c>
      <c r="BP246" s="85">
        <f>BQ246/(BF246-BF246*(1-BO246))</f>
        <v/>
      </c>
      <c r="BQ246" s="152">
        <f>BS246/(1-BR246)</f>
        <v/>
      </c>
      <c r="BR246" s="85" t="n">
        <v>0</v>
      </c>
      <c r="BS246" s="152">
        <f>K246</f>
        <v/>
      </c>
      <c r="BT246" s="152">
        <f>IF(BQ246&gt;=1500,BQ246-150,IF(BQ246&gt;=800,BQ246-80,IF(BQ246&gt;=500,BQ246-50,IF(BQ246&gt;=200,BQ246-20,BQ246))))</f>
        <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f>Q247/0.4</f>
        <v/>
      </c>
      <c r="H247" s="149">
        <f>G247*0.75</f>
        <v/>
      </c>
      <c r="I247" s="149">
        <f>Q247 / (0.87 - 0.02 - 0.006)</f>
        <v/>
      </c>
      <c r="J247" s="149">
        <f>Q247 / (0.88 - 0.02 - 0.006)</f>
        <v/>
      </c>
      <c r="K247" s="149">
        <f>Q247 / (0.87 - 0.02 - 0.006)</f>
        <v/>
      </c>
      <c r="L247" s="149">
        <f>K247-N247</f>
        <v/>
      </c>
      <c r="M247" s="79">
        <f>L247/K247</f>
        <v/>
      </c>
      <c r="N247" s="150">
        <f>O247+P247+Q247</f>
        <v/>
      </c>
      <c r="O247" s="150">
        <f>K247*0.006</f>
        <v/>
      </c>
      <c r="P247" s="150">
        <f>K247*0.02</f>
        <v/>
      </c>
      <c r="Q247" s="150">
        <f>SUM(R247:T247)</f>
        <v/>
      </c>
      <c r="R247" s="150" t="n">
        <v>50</v>
      </c>
      <c r="S247" s="150">
        <f>IF(F247="大型",150,IF(F247="中型",100,IF(F247="小型",0,0)))</f>
        <v/>
      </c>
      <c r="T247" s="151">
        <f>SUM(U247:W247)</f>
        <v/>
      </c>
      <c r="U247" s="150" t="n">
        <v>72</v>
      </c>
      <c r="V247" s="150" t="n">
        <v>35</v>
      </c>
      <c r="W247" s="150">
        <f>SUM(X247:AS247)</f>
        <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f>H247</f>
        <v/>
      </c>
      <c r="AZ247" s="150">
        <f>BB247/(1-BA247)</f>
        <v/>
      </c>
      <c r="BA247" s="82" t="n">
        <v>0.15</v>
      </c>
      <c r="BB247" s="150">
        <f>K247*0.96</f>
        <v/>
      </c>
      <c r="BC247" s="7" t="inlineStr">
        <is>
          <t>840643621692</t>
        </is>
      </c>
      <c r="BD247" s="7" t="inlineStr">
        <is>
          <t>https://item.taobao.com/item.htm?id=840643621692</t>
        </is>
      </c>
      <c r="BE247" s="7" t="n"/>
      <c r="BF247" s="150">
        <f>H247</f>
        <v/>
      </c>
      <c r="BG247" s="82">
        <f>BH247/BF247</f>
        <v/>
      </c>
      <c r="BH247" s="149">
        <f>I247</f>
        <v/>
      </c>
      <c r="BI247" s="82">
        <f>1-12%</f>
        <v/>
      </c>
      <c r="BJ247" s="82">
        <f>BK247/(BF247-BF247*(1-BI247))</f>
        <v/>
      </c>
      <c r="BK247" s="149">
        <f>BM247/(1-BL247)</f>
        <v/>
      </c>
      <c r="BL247" s="82" t="n">
        <v>0.01</v>
      </c>
      <c r="BM247" s="149">
        <f>J247</f>
        <v/>
      </c>
      <c r="BN247" s="149">
        <f>IF(BK247&gt;=1500,BK247-150,IF(BK247&gt;=800,BK247-80,IF(BK247&gt;=500,BK247-50,IF(BK247&gt;=200,BK247-20,BK247))))</f>
        <v/>
      </c>
      <c r="BO247" s="82">
        <f>1-12%</f>
        <v/>
      </c>
      <c r="BP247" s="82">
        <f>BQ247/(BF247-BF247*(1-BO247))</f>
        <v/>
      </c>
      <c r="BQ247" s="149">
        <f>BS247/(1-BR247)</f>
        <v/>
      </c>
      <c r="BR247" s="82" t="n">
        <v>0</v>
      </c>
      <c r="BS247" s="149">
        <f>K247</f>
        <v/>
      </c>
      <c r="BT247" s="149">
        <f>IF(BQ247&gt;=1500,BQ247-150,IF(BQ247&gt;=800,BQ247-80,IF(BQ247&gt;=500,BQ247-50,IF(BQ247&gt;=200,BQ247-20,BQ247))))</f>
        <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f>Q248/0.4</f>
        <v/>
      </c>
      <c r="H248" s="152">
        <f>G248*0.75</f>
        <v/>
      </c>
      <c r="I248" s="152">
        <f>Q248 / (0.87 - 0.02 - 0.006)</f>
        <v/>
      </c>
      <c r="J248" s="152">
        <f>Q248 / (0.88 - 0.02 - 0.006)</f>
        <v/>
      </c>
      <c r="K248" s="152">
        <f>Q248 / (0.87 - 0.02 - 0.006)</f>
        <v/>
      </c>
      <c r="L248" s="152">
        <f>K248-N248</f>
        <v/>
      </c>
      <c r="M248" s="79">
        <f>L248/K248</f>
        <v/>
      </c>
      <c r="N248" s="153">
        <f>O248+P248+Q248</f>
        <v/>
      </c>
      <c r="O248" s="153">
        <f>K248*0.006</f>
        <v/>
      </c>
      <c r="P248" s="153">
        <f>K248*0.02</f>
        <v/>
      </c>
      <c r="Q248" s="153">
        <f>SUM(R248:T248)</f>
        <v/>
      </c>
      <c r="R248" s="153" t="n">
        <v>50</v>
      </c>
      <c r="S248" s="153">
        <f>IF(F248="大型",150,IF(F248="中型",100,IF(F248="小型",0,0)))</f>
        <v/>
      </c>
      <c r="T248" s="151">
        <f>SUM(U248:W248)</f>
        <v/>
      </c>
      <c r="U248" s="153" t="n">
        <v>50</v>
      </c>
      <c r="V248" s="153" t="n">
        <v>10</v>
      </c>
      <c r="W248" s="153">
        <f>SUM(X248:AS248)</f>
        <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f>H248</f>
        <v/>
      </c>
      <c r="AZ248" s="153">
        <f>BB248/(1-BA248)</f>
        <v/>
      </c>
      <c r="BA248" s="85" t="n">
        <v>0.15</v>
      </c>
      <c r="BB248" s="153">
        <f>K248*0.96</f>
        <v/>
      </c>
      <c r="BC248" s="10" t="inlineStr">
        <is>
          <t>840643621692</t>
        </is>
      </c>
      <c r="BD248" s="10" t="inlineStr">
        <is>
          <t>https://item.taobao.com/item.htm?id=840643621692</t>
        </is>
      </c>
      <c r="BE248" s="10" t="n"/>
      <c r="BF248" s="153">
        <f>H248</f>
        <v/>
      </c>
      <c r="BG248" s="85">
        <f>BH248/BF248</f>
        <v/>
      </c>
      <c r="BH248" s="152">
        <f>I248</f>
        <v/>
      </c>
      <c r="BI248" s="85">
        <f>1-12%</f>
        <v/>
      </c>
      <c r="BJ248" s="85">
        <f>BK248/(BF248-BF248*(1-BI248))</f>
        <v/>
      </c>
      <c r="BK248" s="152">
        <f>BM248/(1-BL248)</f>
        <v/>
      </c>
      <c r="BL248" s="85" t="n">
        <v>0.01</v>
      </c>
      <c r="BM248" s="152">
        <f>J248</f>
        <v/>
      </c>
      <c r="BN248" s="152">
        <f>IF(BK248&gt;=1500,BK248-150,IF(BK248&gt;=800,BK248-80,IF(BK248&gt;=500,BK248-50,IF(BK248&gt;=200,BK248-20,BK248))))</f>
        <v/>
      </c>
      <c r="BO248" s="85">
        <f>1-12%</f>
        <v/>
      </c>
      <c r="BP248" s="85">
        <f>BQ248/(BF248-BF248*(1-BO248))</f>
        <v/>
      </c>
      <c r="BQ248" s="152">
        <f>BS248/(1-BR248)</f>
        <v/>
      </c>
      <c r="BR248" s="85" t="n">
        <v>0</v>
      </c>
      <c r="BS248" s="152">
        <f>K248</f>
        <v/>
      </c>
      <c r="BT248" s="152">
        <f>IF(BQ248&gt;=1500,BQ248-150,IF(BQ248&gt;=800,BQ248-80,IF(BQ248&gt;=500,BQ248-50,IF(BQ248&gt;=200,BQ248-20,BQ248))))</f>
        <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f>Q249/0.4</f>
        <v/>
      </c>
      <c r="H249" s="149">
        <f>G249*0.75</f>
        <v/>
      </c>
      <c r="I249" s="149">
        <f>Q249 / (0.9 - 0.02 - 0.006)</f>
        <v/>
      </c>
      <c r="J249" s="149">
        <f>Q249 / (0.92 - 0.02 - 0.006)</f>
        <v/>
      </c>
      <c r="K249" s="149">
        <f>Q249 / (0.955 - 0.02 - 0.006)</f>
        <v/>
      </c>
      <c r="L249" s="149">
        <f>K249-N249</f>
        <v/>
      </c>
      <c r="M249" s="79">
        <f>L249/K249</f>
        <v/>
      </c>
      <c r="N249" s="150">
        <f>O249+P249+Q249</f>
        <v/>
      </c>
      <c r="O249" s="150">
        <f>K249*0.006</f>
        <v/>
      </c>
      <c r="P249" s="150">
        <f>K249*0.02</f>
        <v/>
      </c>
      <c r="Q249" s="150">
        <f>SUM(R249:T249)</f>
        <v/>
      </c>
      <c r="R249" s="150" t="n">
        <v>300</v>
      </c>
      <c r="S249" s="150" t="n">
        <v>100</v>
      </c>
      <c r="T249" s="151">
        <f>SUM(U249:W249)</f>
        <v/>
      </c>
      <c r="U249" s="150" t="n">
        <v>1700</v>
      </c>
      <c r="V249" s="150" t="n">
        <v>150</v>
      </c>
      <c r="W249" s="150">
        <f>SUM(X249:AS249)</f>
        <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f>H249</f>
        <v/>
      </c>
      <c r="AZ249" s="150">
        <f>BB249/(1-BA249)</f>
        <v/>
      </c>
      <c r="BA249" s="82" t="n">
        <v>0.15</v>
      </c>
      <c r="BB249" s="150">
        <f>K249*0.96</f>
        <v/>
      </c>
      <c r="BC249" s="7" t="inlineStr">
        <is>
          <t>793202812082</t>
        </is>
      </c>
      <c r="BD249" s="7" t="inlineStr">
        <is>
          <t>https://item.taobao.com/item.htm?id=793202812082</t>
        </is>
      </c>
      <c r="BE249" s="7" t="n"/>
      <c r="BF249" s="150">
        <f>H249</f>
        <v/>
      </c>
      <c r="BG249" s="82">
        <f>BH249/BF249</f>
        <v/>
      </c>
      <c r="BH249" s="149">
        <f>I249</f>
        <v/>
      </c>
      <c r="BI249" s="82">
        <f>1-12%</f>
        <v/>
      </c>
      <c r="BJ249" s="82">
        <f>BK249/(BF249-BF249*(1-BI249))</f>
        <v/>
      </c>
      <c r="BK249" s="149">
        <f>BM249/(1-BL249)</f>
        <v/>
      </c>
      <c r="BL249" s="82" t="n">
        <v>0.01</v>
      </c>
      <c r="BM249" s="149">
        <f>J249</f>
        <v/>
      </c>
      <c r="BN249" s="149">
        <f>IF(BK249&gt;=1500,BK249-150,IF(BK249&gt;=800,BK249-80,IF(BK249&gt;=500,BK249-50,IF(BK249&gt;=200,BK249-20,BK249))))</f>
        <v/>
      </c>
      <c r="BO249" s="82">
        <f>1-12%</f>
        <v/>
      </c>
      <c r="BP249" s="82">
        <f>BQ249/(BF249-BF249*(1-BO249))</f>
        <v/>
      </c>
      <c r="BQ249" s="149">
        <f>BS249/(1-BR249)</f>
        <v/>
      </c>
      <c r="BR249" s="82" t="n">
        <v>0</v>
      </c>
      <c r="BS249" s="149">
        <f>K249</f>
        <v/>
      </c>
      <c r="BT249" s="149">
        <f>IF(BQ249&gt;=1500,BQ249-150,IF(BQ249&gt;=800,BQ249-80,IF(BQ249&gt;=500,BQ249-50,IF(BQ249&gt;=200,BQ249-20,BQ249))))</f>
        <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f>Q250/0.4</f>
        <v/>
      </c>
      <c r="H250" s="152">
        <f>G250*0.75</f>
        <v/>
      </c>
      <c r="I250" s="152">
        <f>Q250 / (0.9 - 0.02 - 0.006)</f>
        <v/>
      </c>
      <c r="J250" s="152">
        <f>Q250 / (0.92 - 0.02 - 0.006)</f>
        <v/>
      </c>
      <c r="K250" s="152">
        <f>Q250 / (0.955 - 0.02 - 0.006)</f>
        <v/>
      </c>
      <c r="L250" s="152">
        <f>K250-N250</f>
        <v/>
      </c>
      <c r="M250" s="79">
        <f>L250/K250</f>
        <v/>
      </c>
      <c r="N250" s="153">
        <f>O250+P250+Q250</f>
        <v/>
      </c>
      <c r="O250" s="153">
        <f>K250*0.006</f>
        <v/>
      </c>
      <c r="P250" s="153">
        <f>K250*0.02</f>
        <v/>
      </c>
      <c r="Q250" s="153">
        <f>SUM(R250:T250)</f>
        <v/>
      </c>
      <c r="R250" s="153" t="n">
        <v>320</v>
      </c>
      <c r="S250" s="153" t="n">
        <v>150</v>
      </c>
      <c r="T250" s="151">
        <f>SUM(U250:W250)</f>
        <v/>
      </c>
      <c r="U250" s="153" t="n">
        <v>1800</v>
      </c>
      <c r="V250" s="153" t="n">
        <v>150</v>
      </c>
      <c r="W250" s="153">
        <f>SUM(X250:AS250)</f>
        <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f>H250</f>
        <v/>
      </c>
      <c r="AZ250" s="153">
        <f>BB250/(1-BA250)</f>
        <v/>
      </c>
      <c r="BA250" s="85" t="n">
        <v>0.15</v>
      </c>
      <c r="BB250" s="153">
        <f>K250*0.96</f>
        <v/>
      </c>
      <c r="BC250" s="10" t="inlineStr">
        <is>
          <t>793202812082</t>
        </is>
      </c>
      <c r="BD250" s="10" t="inlineStr">
        <is>
          <t>https://item.taobao.com/item.htm?id=793202812082</t>
        </is>
      </c>
      <c r="BE250" s="10" t="n"/>
      <c r="BF250" s="153">
        <f>H250</f>
        <v/>
      </c>
      <c r="BG250" s="85">
        <f>BH250/BF250</f>
        <v/>
      </c>
      <c r="BH250" s="152">
        <f>I250</f>
        <v/>
      </c>
      <c r="BI250" s="85">
        <f>1-12%</f>
        <v/>
      </c>
      <c r="BJ250" s="85">
        <f>BK250/(BF250-BF250*(1-BI250))</f>
        <v/>
      </c>
      <c r="BK250" s="152">
        <f>BM250/(1-BL250)</f>
        <v/>
      </c>
      <c r="BL250" s="85" t="n">
        <v>0.01</v>
      </c>
      <c r="BM250" s="152">
        <f>J250</f>
        <v/>
      </c>
      <c r="BN250" s="152">
        <f>IF(BK250&gt;=1500,BK250-150,IF(BK250&gt;=800,BK250-80,IF(BK250&gt;=500,BK250-50,IF(BK250&gt;=200,BK250-20,BK250))))</f>
        <v/>
      </c>
      <c r="BO250" s="85">
        <f>1-12%</f>
        <v/>
      </c>
      <c r="BP250" s="85">
        <f>BQ250/(BF250-BF250*(1-BO250))</f>
        <v/>
      </c>
      <c r="BQ250" s="152">
        <f>BS250/(1-BR250)</f>
        <v/>
      </c>
      <c r="BR250" s="85" t="n">
        <v>0</v>
      </c>
      <c r="BS250" s="152">
        <f>K250</f>
        <v/>
      </c>
      <c r="BT250" s="152">
        <f>IF(BQ250&gt;=1500,BQ250-150,IF(BQ250&gt;=800,BQ250-80,IF(BQ250&gt;=500,BQ250-50,IF(BQ250&gt;=200,BQ250-20,BQ250))))</f>
        <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f>Q251/0.4</f>
        <v/>
      </c>
      <c r="H251" s="149">
        <f>G251*0.75</f>
        <v/>
      </c>
      <c r="I251" s="149">
        <f>Q251 / (0.9 - 0.02 - 0.006)</f>
        <v/>
      </c>
      <c r="J251" s="149">
        <f>Q251 / (0.92 - 0.02 - 0.006)</f>
        <v/>
      </c>
      <c r="K251" s="149">
        <f>Q251 / (0.955 - 0.02 - 0.006)</f>
        <v/>
      </c>
      <c r="L251" s="149">
        <f>K251-N251</f>
        <v/>
      </c>
      <c r="M251" s="79">
        <f>L251/K251</f>
        <v/>
      </c>
      <c r="N251" s="150">
        <f>O251+P251+Q251</f>
        <v/>
      </c>
      <c r="O251" s="150">
        <f>K251*0.006</f>
        <v/>
      </c>
      <c r="P251" s="150">
        <f>K251*0.02</f>
        <v/>
      </c>
      <c r="Q251" s="150">
        <f>SUM(R251:T251)</f>
        <v/>
      </c>
      <c r="R251" s="150" t="n">
        <v>350</v>
      </c>
      <c r="S251" s="150" t="n">
        <v>170</v>
      </c>
      <c r="T251" s="151">
        <f>SUM(U251:W251)</f>
        <v/>
      </c>
      <c r="U251" s="150" t="n">
        <v>1900</v>
      </c>
      <c r="V251" s="150" t="n">
        <v>150</v>
      </c>
      <c r="W251" s="150">
        <f>SUM(X251:AS251)</f>
        <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f>H251</f>
        <v/>
      </c>
      <c r="AZ251" s="150">
        <f>BB251/(1-BA251)</f>
        <v/>
      </c>
      <c r="BA251" s="82" t="n">
        <v>0.15</v>
      </c>
      <c r="BB251" s="150">
        <f>K251*0.96</f>
        <v/>
      </c>
      <c r="BC251" s="7" t="inlineStr">
        <is>
          <t>793202812082</t>
        </is>
      </c>
      <c r="BD251" s="7" t="inlineStr">
        <is>
          <t>https://item.taobao.com/item.htm?id=793202812082</t>
        </is>
      </c>
      <c r="BE251" s="7" t="n"/>
      <c r="BF251" s="150">
        <f>H251</f>
        <v/>
      </c>
      <c r="BG251" s="82">
        <f>BH251/BF251</f>
        <v/>
      </c>
      <c r="BH251" s="149">
        <f>I251</f>
        <v/>
      </c>
      <c r="BI251" s="82">
        <f>1-12%</f>
        <v/>
      </c>
      <c r="BJ251" s="82">
        <f>BK251/(BF251-BF251*(1-BI251))</f>
        <v/>
      </c>
      <c r="BK251" s="149">
        <f>BM251/(1-BL251)</f>
        <v/>
      </c>
      <c r="BL251" s="82" t="n">
        <v>0.01</v>
      </c>
      <c r="BM251" s="149">
        <f>J251</f>
        <v/>
      </c>
      <c r="BN251" s="149">
        <f>IF(BK251&gt;=1500,BK251-150,IF(BK251&gt;=800,BK251-80,IF(BK251&gt;=500,BK251-50,IF(BK251&gt;=200,BK251-20,BK251))))</f>
        <v/>
      </c>
      <c r="BO251" s="82">
        <f>1-12%</f>
        <v/>
      </c>
      <c r="BP251" s="82">
        <f>BQ251/(BF251-BF251*(1-BO251))</f>
        <v/>
      </c>
      <c r="BQ251" s="149">
        <f>BS251/(1-BR251)</f>
        <v/>
      </c>
      <c r="BR251" s="82" t="n">
        <v>0</v>
      </c>
      <c r="BS251" s="149">
        <f>K251</f>
        <v/>
      </c>
      <c r="BT251" s="149">
        <f>IF(BQ251&gt;=1500,BQ251-150,IF(BQ251&gt;=800,BQ251-80,IF(BQ251&gt;=500,BQ251-50,IF(BQ251&gt;=200,BQ251-20,BQ251))))</f>
        <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f>Q252/0.4</f>
        <v/>
      </c>
      <c r="H252" s="152">
        <f>G252*0.75</f>
        <v/>
      </c>
      <c r="I252" s="152">
        <f>Q252 / (0.9 - 0.02 - 0.006)</f>
        <v/>
      </c>
      <c r="J252" s="152">
        <f>Q252 / (0.92 - 0.02 - 0.006)</f>
        <v/>
      </c>
      <c r="K252" s="152">
        <f>Q252 / (0.955 - 0.02 - 0.006)</f>
        <v/>
      </c>
      <c r="L252" s="152">
        <f>K252-N252</f>
        <v/>
      </c>
      <c r="M252" s="79">
        <f>L252/K252</f>
        <v/>
      </c>
      <c r="N252" s="153">
        <f>O252+P252+Q252</f>
        <v/>
      </c>
      <c r="O252" s="153">
        <f>K252*0.006</f>
        <v/>
      </c>
      <c r="P252" s="153">
        <f>K252*0.02</f>
        <v/>
      </c>
      <c r="Q252" s="153">
        <f>SUM(R252:T252)</f>
        <v/>
      </c>
      <c r="R252" s="153" t="n">
        <v>380</v>
      </c>
      <c r="S252" s="153" t="n">
        <v>170</v>
      </c>
      <c r="T252" s="151">
        <f>SUM(U252:W252)</f>
        <v/>
      </c>
      <c r="U252" s="153" t="n">
        <v>2000</v>
      </c>
      <c r="V252" s="153" t="n">
        <v>150</v>
      </c>
      <c r="W252" s="153">
        <f>SUM(X252:AS252)</f>
        <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f>H252</f>
        <v/>
      </c>
      <c r="AZ252" s="153">
        <f>BB252/(1-BA252)</f>
        <v/>
      </c>
      <c r="BA252" s="85" t="n">
        <v>0.15</v>
      </c>
      <c r="BB252" s="153">
        <f>K252*0.96</f>
        <v/>
      </c>
      <c r="BC252" s="10" t="inlineStr">
        <is>
          <t>793202812082</t>
        </is>
      </c>
      <c r="BD252" s="10" t="inlineStr">
        <is>
          <t>https://item.taobao.com/item.htm?id=793202812082</t>
        </is>
      </c>
      <c r="BE252" s="10" t="n"/>
      <c r="BF252" s="153">
        <f>H252</f>
        <v/>
      </c>
      <c r="BG252" s="85">
        <f>BH252/BF252</f>
        <v/>
      </c>
      <c r="BH252" s="152">
        <f>I252</f>
        <v/>
      </c>
      <c r="BI252" s="85">
        <f>1-12%</f>
        <v/>
      </c>
      <c r="BJ252" s="85">
        <f>BK252/(BF252-BF252*(1-BI252))</f>
        <v/>
      </c>
      <c r="BK252" s="152">
        <f>BM252/(1-BL252)</f>
        <v/>
      </c>
      <c r="BL252" s="85" t="n">
        <v>0.01</v>
      </c>
      <c r="BM252" s="152">
        <f>J252</f>
        <v/>
      </c>
      <c r="BN252" s="152">
        <f>IF(BK252&gt;=1500,BK252-150,IF(BK252&gt;=800,BK252-80,IF(BK252&gt;=500,BK252-50,IF(BK252&gt;=200,BK252-20,BK252))))</f>
        <v/>
      </c>
      <c r="BO252" s="85">
        <f>1-12%</f>
        <v/>
      </c>
      <c r="BP252" s="85">
        <f>BQ252/(BF252-BF252*(1-BO252))</f>
        <v/>
      </c>
      <c r="BQ252" s="152">
        <f>BS252/(1-BR252)</f>
        <v/>
      </c>
      <c r="BR252" s="85" t="n">
        <v>0</v>
      </c>
      <c r="BS252" s="152">
        <f>K252</f>
        <v/>
      </c>
      <c r="BT252" s="152">
        <f>IF(BQ252&gt;=1500,BQ252-150,IF(BQ252&gt;=800,BQ252-80,IF(BQ252&gt;=500,BQ252-50,IF(BQ252&gt;=200,BQ252-20,BQ252))))</f>
        <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f>Q253/0.4</f>
        <v/>
      </c>
      <c r="H253" s="149">
        <f>G253*0.75</f>
        <v/>
      </c>
      <c r="I253" s="149">
        <f>Q253 / (0.9 - 0.02 - 0.006)</f>
        <v/>
      </c>
      <c r="J253" s="149">
        <f>Q253 / (0.92 - 0.02 - 0.006)</f>
        <v/>
      </c>
      <c r="K253" s="149">
        <f>Q253 / (0.955 - 0.02 - 0.006)</f>
        <v/>
      </c>
      <c r="L253" s="149">
        <f>K253-N253</f>
        <v/>
      </c>
      <c r="M253" s="79">
        <f>L253/K253</f>
        <v/>
      </c>
      <c r="N253" s="150">
        <f>O253+P253+Q253</f>
        <v/>
      </c>
      <c r="O253" s="150">
        <f>K253*0.006</f>
        <v/>
      </c>
      <c r="P253" s="150">
        <f>K253*0.02</f>
        <v/>
      </c>
      <c r="Q253" s="150">
        <f>SUM(R253:T253)</f>
        <v/>
      </c>
      <c r="R253" s="150" t="n">
        <v>300</v>
      </c>
      <c r="S253" s="150" t="n">
        <v>100</v>
      </c>
      <c r="T253" s="151">
        <f>SUM(U253:W253)</f>
        <v/>
      </c>
      <c r="U253" s="150" t="n">
        <v>1330</v>
      </c>
      <c r="V253" s="150" t="n">
        <v>150</v>
      </c>
      <c r="W253" s="150">
        <f>SUM(X253:AS253)</f>
        <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f>H253</f>
        <v/>
      </c>
      <c r="AZ253" s="150">
        <f>BB253/(1-BA253)</f>
        <v/>
      </c>
      <c r="BA253" s="82" t="n">
        <v>0.15</v>
      </c>
      <c r="BB253" s="150">
        <f>K253*0.96</f>
        <v/>
      </c>
      <c r="BC253" s="7" t="inlineStr">
        <is>
          <t>793202812082</t>
        </is>
      </c>
      <c r="BD253" s="7" t="inlineStr">
        <is>
          <t>https://item.taobao.com/item.htm?id=793202812082</t>
        </is>
      </c>
      <c r="BE253" s="7" t="n"/>
      <c r="BF253" s="150">
        <f>H253</f>
        <v/>
      </c>
      <c r="BG253" s="82">
        <f>BH253/BF253</f>
        <v/>
      </c>
      <c r="BH253" s="149">
        <f>I253</f>
        <v/>
      </c>
      <c r="BI253" s="82">
        <f>1-12%</f>
        <v/>
      </c>
      <c r="BJ253" s="82">
        <f>BK253/(BF253-BF253*(1-BI253))</f>
        <v/>
      </c>
      <c r="BK253" s="149">
        <f>BM253/(1-BL253)</f>
        <v/>
      </c>
      <c r="BL253" s="82" t="n">
        <v>0.01</v>
      </c>
      <c r="BM253" s="149">
        <f>J253</f>
        <v/>
      </c>
      <c r="BN253" s="149">
        <f>IF(BK253&gt;=1500,BK253-150,IF(BK253&gt;=800,BK253-80,IF(BK253&gt;=500,BK253-50,IF(BK253&gt;=200,BK253-20,BK253))))</f>
        <v/>
      </c>
      <c r="BO253" s="82">
        <f>1-12%</f>
        <v/>
      </c>
      <c r="BP253" s="82">
        <f>BQ253/(BF253-BF253*(1-BO253))</f>
        <v/>
      </c>
      <c r="BQ253" s="149">
        <f>BS253/(1-BR253)</f>
        <v/>
      </c>
      <c r="BR253" s="82" t="n">
        <v>0</v>
      </c>
      <c r="BS253" s="149">
        <f>K253</f>
        <v/>
      </c>
      <c r="BT253" s="149">
        <f>IF(BQ253&gt;=1500,BQ253-150,IF(BQ253&gt;=800,BQ253-80,IF(BQ253&gt;=500,BQ253-50,IF(BQ253&gt;=200,BQ253-20,BQ253))))</f>
        <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f>Q254/0.4</f>
        <v/>
      </c>
      <c r="H254" s="152">
        <f>G254*0.75</f>
        <v/>
      </c>
      <c r="I254" s="152">
        <f>Q254 / (0.9 - 0.02 - 0.006)</f>
        <v/>
      </c>
      <c r="J254" s="152">
        <f>Q254 / (0.92 - 0.02 - 0.006)</f>
        <v/>
      </c>
      <c r="K254" s="152">
        <f>Q254 / (0.955 - 0.02 - 0.006)</f>
        <v/>
      </c>
      <c r="L254" s="152">
        <f>K254-N254</f>
        <v/>
      </c>
      <c r="M254" s="79">
        <f>L254/K254</f>
        <v/>
      </c>
      <c r="N254" s="153">
        <f>O254+P254+Q254</f>
        <v/>
      </c>
      <c r="O254" s="153">
        <f>K254*0.006</f>
        <v/>
      </c>
      <c r="P254" s="153">
        <f>K254*0.02</f>
        <v/>
      </c>
      <c r="Q254" s="153">
        <f>SUM(R254:T254)</f>
        <v/>
      </c>
      <c r="R254" s="153" t="n">
        <v>320</v>
      </c>
      <c r="S254" s="153" t="n">
        <v>150</v>
      </c>
      <c r="T254" s="151">
        <f>SUM(U254:W254)</f>
        <v/>
      </c>
      <c r="U254" s="153" t="n">
        <v>1430</v>
      </c>
      <c r="V254" s="153" t="n">
        <v>150</v>
      </c>
      <c r="W254" s="153">
        <f>SUM(X254:AS254)</f>
        <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f>H254</f>
        <v/>
      </c>
      <c r="AZ254" s="153">
        <f>BB254/(1-BA254)</f>
        <v/>
      </c>
      <c r="BA254" s="85" t="n">
        <v>0.15</v>
      </c>
      <c r="BB254" s="153">
        <f>K254*0.96</f>
        <v/>
      </c>
      <c r="BC254" s="10" t="inlineStr">
        <is>
          <t>793202812082</t>
        </is>
      </c>
      <c r="BD254" s="10" t="inlineStr">
        <is>
          <t>https://item.taobao.com/item.htm?id=793202812082</t>
        </is>
      </c>
      <c r="BE254" s="10" t="n"/>
      <c r="BF254" s="153">
        <f>H254</f>
        <v/>
      </c>
      <c r="BG254" s="85">
        <f>BH254/BF254</f>
        <v/>
      </c>
      <c r="BH254" s="152">
        <f>I254</f>
        <v/>
      </c>
      <c r="BI254" s="85">
        <f>1-12%</f>
        <v/>
      </c>
      <c r="BJ254" s="85">
        <f>BK254/(BF254-BF254*(1-BI254))</f>
        <v/>
      </c>
      <c r="BK254" s="152">
        <f>BM254/(1-BL254)</f>
        <v/>
      </c>
      <c r="BL254" s="85" t="n">
        <v>0.01</v>
      </c>
      <c r="BM254" s="152">
        <f>J254</f>
        <v/>
      </c>
      <c r="BN254" s="152">
        <f>IF(BK254&gt;=1500,BK254-150,IF(BK254&gt;=800,BK254-80,IF(BK254&gt;=500,BK254-50,IF(BK254&gt;=200,BK254-20,BK254))))</f>
        <v/>
      </c>
      <c r="BO254" s="85">
        <f>1-12%</f>
        <v/>
      </c>
      <c r="BP254" s="85">
        <f>BQ254/(BF254-BF254*(1-BO254))</f>
        <v/>
      </c>
      <c r="BQ254" s="152">
        <f>BS254/(1-BR254)</f>
        <v/>
      </c>
      <c r="BR254" s="85" t="n">
        <v>0</v>
      </c>
      <c r="BS254" s="152">
        <f>K254</f>
        <v/>
      </c>
      <c r="BT254" s="152">
        <f>IF(BQ254&gt;=1500,BQ254-150,IF(BQ254&gt;=800,BQ254-80,IF(BQ254&gt;=500,BQ254-50,IF(BQ254&gt;=200,BQ254-20,BQ254))))</f>
        <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f>Q255/0.4</f>
        <v/>
      </c>
      <c r="H255" s="149">
        <f>G255*0.75</f>
        <v/>
      </c>
      <c r="I255" s="149">
        <f>Q255 / (0.9 - 0.02 - 0.006)</f>
        <v/>
      </c>
      <c r="J255" s="149">
        <f>Q255 / (0.92 - 0.02 - 0.006)</f>
        <v/>
      </c>
      <c r="K255" s="149">
        <f>Q255 / (0.955 - 0.02 - 0.006)</f>
        <v/>
      </c>
      <c r="L255" s="149">
        <f>K255-N255</f>
        <v/>
      </c>
      <c r="M255" s="79">
        <f>L255/K255</f>
        <v/>
      </c>
      <c r="N255" s="150">
        <f>O255+P255+Q255</f>
        <v/>
      </c>
      <c r="O255" s="150">
        <f>K255*0.006</f>
        <v/>
      </c>
      <c r="P255" s="150">
        <f>K255*0.02</f>
        <v/>
      </c>
      <c r="Q255" s="150">
        <f>SUM(R255:T255)</f>
        <v/>
      </c>
      <c r="R255" s="150" t="n">
        <v>350</v>
      </c>
      <c r="S255" s="150" t="n">
        <v>170</v>
      </c>
      <c r="T255" s="151">
        <f>SUM(U255:W255)</f>
        <v/>
      </c>
      <c r="U255" s="150" t="n">
        <v>1530</v>
      </c>
      <c r="V255" s="150" t="n">
        <v>150</v>
      </c>
      <c r="W255" s="150">
        <f>SUM(X255:AS255)</f>
        <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f>H255</f>
        <v/>
      </c>
      <c r="AZ255" s="150">
        <f>BB255/(1-BA255)</f>
        <v/>
      </c>
      <c r="BA255" s="82" t="n">
        <v>0.15</v>
      </c>
      <c r="BB255" s="150">
        <f>K255*0.96</f>
        <v/>
      </c>
      <c r="BC255" s="7" t="inlineStr">
        <is>
          <t>793202812082</t>
        </is>
      </c>
      <c r="BD255" s="7" t="inlineStr">
        <is>
          <t>https://item.taobao.com/item.htm?id=793202812082</t>
        </is>
      </c>
      <c r="BE255" s="7" t="n"/>
      <c r="BF255" s="150">
        <f>H255</f>
        <v/>
      </c>
      <c r="BG255" s="82">
        <f>BH255/BF255</f>
        <v/>
      </c>
      <c r="BH255" s="149">
        <f>I255</f>
        <v/>
      </c>
      <c r="BI255" s="82">
        <f>1-12%</f>
        <v/>
      </c>
      <c r="BJ255" s="82">
        <f>BK255/(BF255-BF255*(1-BI255))</f>
        <v/>
      </c>
      <c r="BK255" s="149">
        <f>BM255/(1-BL255)</f>
        <v/>
      </c>
      <c r="BL255" s="82" t="n">
        <v>0.01</v>
      </c>
      <c r="BM255" s="149">
        <f>J255</f>
        <v/>
      </c>
      <c r="BN255" s="149">
        <f>IF(BK255&gt;=1500,BK255-150,IF(BK255&gt;=800,BK255-80,IF(BK255&gt;=500,BK255-50,IF(BK255&gt;=200,BK255-20,BK255))))</f>
        <v/>
      </c>
      <c r="BO255" s="82">
        <f>1-12%</f>
        <v/>
      </c>
      <c r="BP255" s="82">
        <f>BQ255/(BF255-BF255*(1-BO255))</f>
        <v/>
      </c>
      <c r="BQ255" s="149">
        <f>BS255/(1-BR255)</f>
        <v/>
      </c>
      <c r="BR255" s="82" t="n">
        <v>0</v>
      </c>
      <c r="BS255" s="149">
        <f>K255</f>
        <v/>
      </c>
      <c r="BT255" s="149">
        <f>IF(BQ255&gt;=1500,BQ255-150,IF(BQ255&gt;=800,BQ255-80,IF(BQ255&gt;=500,BQ255-50,IF(BQ255&gt;=200,BQ255-20,BQ255))))</f>
        <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f>Q256/0.4</f>
        <v/>
      </c>
      <c r="H256" s="152">
        <f>G256*0.75</f>
        <v/>
      </c>
      <c r="I256" s="152">
        <f>Q256 / (0.9 - 0.02 - 0.006)</f>
        <v/>
      </c>
      <c r="J256" s="152">
        <f>Q256 / (0.92 - 0.02 - 0.006)</f>
        <v/>
      </c>
      <c r="K256" s="152">
        <f>Q256 / (0.955 - 0.02 - 0.006)</f>
        <v/>
      </c>
      <c r="L256" s="152">
        <f>K256-N256</f>
        <v/>
      </c>
      <c r="M256" s="79">
        <f>L256/K256</f>
        <v/>
      </c>
      <c r="N256" s="153">
        <f>O256+P256+Q256</f>
        <v/>
      </c>
      <c r="O256" s="153">
        <f>K256*0.006</f>
        <v/>
      </c>
      <c r="P256" s="153">
        <f>K256*0.02</f>
        <v/>
      </c>
      <c r="Q256" s="153">
        <f>SUM(R256:T256)</f>
        <v/>
      </c>
      <c r="R256" s="153" t="n">
        <v>380</v>
      </c>
      <c r="S256" s="153" t="n">
        <v>170</v>
      </c>
      <c r="T256" s="151">
        <f>SUM(U256:W256)</f>
        <v/>
      </c>
      <c r="U256" s="153" t="n">
        <v>1630</v>
      </c>
      <c r="V256" s="153" t="n">
        <v>150</v>
      </c>
      <c r="W256" s="153">
        <f>SUM(X256:AS256)</f>
        <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f>H256</f>
        <v/>
      </c>
      <c r="AZ256" s="153">
        <f>BB256/(1-BA256)</f>
        <v/>
      </c>
      <c r="BA256" s="85" t="n">
        <v>0.15</v>
      </c>
      <c r="BB256" s="153">
        <f>K256*0.96</f>
        <v/>
      </c>
      <c r="BC256" s="10" t="inlineStr">
        <is>
          <t>793202812082</t>
        </is>
      </c>
      <c r="BD256" s="10" t="inlineStr">
        <is>
          <t>https://item.taobao.com/item.htm?id=793202812082</t>
        </is>
      </c>
      <c r="BE256" s="10" t="n"/>
      <c r="BF256" s="153">
        <f>H256</f>
        <v/>
      </c>
      <c r="BG256" s="85">
        <f>BH256/BF256</f>
        <v/>
      </c>
      <c r="BH256" s="152">
        <f>I256</f>
        <v/>
      </c>
      <c r="BI256" s="85">
        <f>1-12%</f>
        <v/>
      </c>
      <c r="BJ256" s="85">
        <f>BK256/(BF256-BF256*(1-BI256))</f>
        <v/>
      </c>
      <c r="BK256" s="152">
        <f>BM256/(1-BL256)</f>
        <v/>
      </c>
      <c r="BL256" s="85" t="n">
        <v>0.01</v>
      </c>
      <c r="BM256" s="152">
        <f>J256</f>
        <v/>
      </c>
      <c r="BN256" s="152">
        <f>IF(BK256&gt;=1500,BK256-150,IF(BK256&gt;=800,BK256-80,IF(BK256&gt;=500,BK256-50,IF(BK256&gt;=200,BK256-20,BK256))))</f>
        <v/>
      </c>
      <c r="BO256" s="85">
        <f>1-12%</f>
        <v/>
      </c>
      <c r="BP256" s="85">
        <f>BQ256/(BF256-BF256*(1-BO256))</f>
        <v/>
      </c>
      <c r="BQ256" s="152">
        <f>BS256/(1-BR256)</f>
        <v/>
      </c>
      <c r="BR256" s="85" t="n">
        <v>0</v>
      </c>
      <c r="BS256" s="152">
        <f>K256</f>
        <v/>
      </c>
      <c r="BT256" s="152">
        <f>IF(BQ256&gt;=1500,BQ256-150,IF(BQ256&gt;=800,BQ256-80,IF(BQ256&gt;=500,BQ256-50,IF(BQ256&gt;=200,BQ256-20,BQ256))))</f>
        <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f>Q257/0.4</f>
        <v/>
      </c>
      <c r="H257" s="149">
        <f>G257*0.75</f>
        <v/>
      </c>
      <c r="I257" s="149">
        <f>Q257 / (0.9 - 0.02 - 0.006)</f>
        <v/>
      </c>
      <c r="J257" s="149">
        <f>Q257 / (0.92 - 0.02 - 0.006)</f>
        <v/>
      </c>
      <c r="K257" s="149">
        <f>Q257 / (0.955 - 0.02 - 0.006)</f>
        <v/>
      </c>
      <c r="L257" s="149">
        <f>K257-N257</f>
        <v/>
      </c>
      <c r="M257" s="79">
        <f>L257/K257</f>
        <v/>
      </c>
      <c r="N257" s="150">
        <f>O257+P257+Q257</f>
        <v/>
      </c>
      <c r="O257" s="150">
        <f>K257*0.006</f>
        <v/>
      </c>
      <c r="P257" s="150">
        <f>K257*0.02</f>
        <v/>
      </c>
      <c r="Q257" s="150">
        <f>SUM(R257:T257)</f>
        <v/>
      </c>
      <c r="R257" s="150" t="n">
        <v>30</v>
      </c>
      <c r="S257" s="150" t="n">
        <v>0</v>
      </c>
      <c r="T257" s="151">
        <f>SUM(U257:W257)</f>
        <v/>
      </c>
      <c r="U257" s="150" t="n">
        <v>110</v>
      </c>
      <c r="V257" s="150" t="n">
        <v>10</v>
      </c>
      <c r="W257" s="150">
        <f>SUM(X257:AS257)</f>
        <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f>H257</f>
        <v/>
      </c>
      <c r="AZ257" s="150">
        <f>BB257/(1-BA257)</f>
        <v/>
      </c>
      <c r="BA257" s="82" t="n">
        <v>0.15</v>
      </c>
      <c r="BB257" s="150">
        <f>K257*0.96</f>
        <v/>
      </c>
      <c r="BC257" s="7" t="inlineStr">
        <is>
          <t>793202812082</t>
        </is>
      </c>
      <c r="BD257" s="7" t="inlineStr">
        <is>
          <t>https://item.taobao.com/item.htm?id=793202812082</t>
        </is>
      </c>
      <c r="BE257" s="7" t="n"/>
      <c r="BF257" s="150">
        <f>H257</f>
        <v/>
      </c>
      <c r="BG257" s="82">
        <f>BH257/BF257</f>
        <v/>
      </c>
      <c r="BH257" s="149">
        <f>I257</f>
        <v/>
      </c>
      <c r="BI257" s="82">
        <f>1-12%</f>
        <v/>
      </c>
      <c r="BJ257" s="82">
        <f>BK257/(BF257-BF257*(1-BI257))</f>
        <v/>
      </c>
      <c r="BK257" s="149">
        <f>BM257/(1-BL257)</f>
        <v/>
      </c>
      <c r="BL257" s="82" t="n">
        <v>0.01</v>
      </c>
      <c r="BM257" s="149">
        <f>J257</f>
        <v/>
      </c>
      <c r="BN257" s="149">
        <f>IF(BK257&gt;=1500,BK257-150,IF(BK257&gt;=800,BK257-80,IF(BK257&gt;=500,BK257-50,IF(BK257&gt;=200,BK257-20,BK257))))</f>
        <v/>
      </c>
      <c r="BO257" s="82">
        <f>1-12%</f>
        <v/>
      </c>
      <c r="BP257" s="82">
        <f>BQ257/(BF257-BF257*(1-BO257))</f>
        <v/>
      </c>
      <c r="BQ257" s="149">
        <f>BS257/(1-BR257)</f>
        <v/>
      </c>
      <c r="BR257" s="82" t="n">
        <v>0</v>
      </c>
      <c r="BS257" s="149">
        <f>K257</f>
        <v/>
      </c>
      <c r="BT257" s="149">
        <f>IF(BQ257&gt;=1500,BQ257-150,IF(BQ257&gt;=800,BQ257-80,IF(BQ257&gt;=500,BQ257-50,IF(BQ257&gt;=200,BQ257-20,BQ257))))</f>
        <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f>Q258/0.4</f>
        <v/>
      </c>
      <c r="H258" s="152">
        <f>G258*0.75</f>
        <v/>
      </c>
      <c r="I258" s="152">
        <f>Q258 / (0.78 - 0.02 - 0.006)</f>
        <v/>
      </c>
      <c r="J258" s="152">
        <f>Q258 / (0.8 - 0.02 - 0.006)</f>
        <v/>
      </c>
      <c r="K258" s="152">
        <f>Q258 / (0.9 - 0.02 - 0.006)</f>
        <v/>
      </c>
      <c r="L258" s="152">
        <f>K258-N258</f>
        <v/>
      </c>
      <c r="M258" s="79">
        <f>L258/K258</f>
        <v/>
      </c>
      <c r="N258" s="153">
        <f>O258+P258+Q258</f>
        <v/>
      </c>
      <c r="O258" s="153">
        <f>K258*0.006</f>
        <v/>
      </c>
      <c r="P258" s="153">
        <f>K258*0.02</f>
        <v/>
      </c>
      <c r="Q258" s="153">
        <f>SUM(R258:T258)</f>
        <v/>
      </c>
      <c r="R258" s="153">
        <f>IF(F258="大型",700,IF(F258="中型",300,IF(F258="小型",80,0)))</f>
        <v/>
      </c>
      <c r="S258" s="153">
        <f>IF(F258="大型",150,IF(F258="中型",100,IF(F258="小型",0,0)))</f>
        <v/>
      </c>
      <c r="T258" s="151">
        <f>SUM(U258:W258)</f>
        <v/>
      </c>
      <c r="U258" s="153" t="n">
        <v>0</v>
      </c>
      <c r="V258" s="153" t="n">
        <v>0</v>
      </c>
      <c r="W258" s="153">
        <f>SUM(X258:AS258)</f>
        <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f>H258</f>
        <v/>
      </c>
      <c r="AZ258" s="153">
        <f>BB258/(1-BA258)</f>
        <v/>
      </c>
      <c r="BA258" s="85" t="n">
        <v>0.15</v>
      </c>
      <c r="BB258" s="153">
        <f>K258*0.96</f>
        <v/>
      </c>
      <c r="BC258" s="10" t="inlineStr">
        <is>
          <t>暂无</t>
        </is>
      </c>
      <c r="BD258" s="10" t="inlineStr">
        <is>
          <t>暂无</t>
        </is>
      </c>
      <c r="BE258" s="10" t="n"/>
      <c r="BF258" s="153">
        <f>H258</f>
        <v/>
      </c>
      <c r="BG258" s="85">
        <f>BH258/BF258</f>
        <v/>
      </c>
      <c r="BH258" s="152">
        <f>I258</f>
        <v/>
      </c>
      <c r="BI258" s="85">
        <f>1-12%</f>
        <v/>
      </c>
      <c r="BJ258" s="85">
        <f>BK258/(BF258-BF258*(1-BI258))</f>
        <v/>
      </c>
      <c r="BK258" s="152">
        <f>BM258/(1-BL258)</f>
        <v/>
      </c>
      <c r="BL258" s="85" t="n">
        <v>0.01</v>
      </c>
      <c r="BM258" s="152">
        <f>J258</f>
        <v/>
      </c>
      <c r="BN258" s="152">
        <f>IF(BK258&gt;=1500,BK258-150,IF(BK258&gt;=800,BK258-80,IF(BK258&gt;=500,BK258-50,IF(BK258&gt;=200,BK258-20,BK258))))</f>
        <v/>
      </c>
      <c r="BO258" s="85">
        <f>1-12%</f>
        <v/>
      </c>
      <c r="BP258" s="85">
        <f>BQ258/(BF258-BF258*(1-BO258))</f>
        <v/>
      </c>
      <c r="BQ258" s="152">
        <f>BS258/(1-BR258)</f>
        <v/>
      </c>
      <c r="BR258" s="85" t="n">
        <v>0</v>
      </c>
      <c r="BS258" s="152">
        <f>K258</f>
        <v/>
      </c>
      <c r="BT258" s="152">
        <f>IF(BQ258&gt;=1500,BQ258-150,IF(BQ258&gt;=800,BQ258-80,IF(BQ258&gt;=500,BQ258-50,IF(BQ258&gt;=200,BQ258-20,BQ258))))</f>
        <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f>Q259/0.4</f>
        <v/>
      </c>
      <c r="H259" s="149">
        <f>G259*0.75</f>
        <v/>
      </c>
      <c r="I259" s="149">
        <f>Q259 / (0.78 - 0.02 - 0.006)</f>
        <v/>
      </c>
      <c r="J259" s="149">
        <f>Q259 / (0.8 - 0.02 - 0.006)</f>
        <v/>
      </c>
      <c r="K259" s="149">
        <f>Q259 / (0.9 - 0.02 - 0.006)</f>
        <v/>
      </c>
      <c r="L259" s="149">
        <f>K259-N259</f>
        <v/>
      </c>
      <c r="M259" s="79">
        <f>L259/K259</f>
        <v/>
      </c>
      <c r="N259" s="150">
        <f>O259+P259+Q259</f>
        <v/>
      </c>
      <c r="O259" s="150">
        <f>K259*0.006</f>
        <v/>
      </c>
      <c r="P259" s="150">
        <f>K259*0.02</f>
        <v/>
      </c>
      <c r="Q259" s="150">
        <f>SUM(R259:T259)</f>
        <v/>
      </c>
      <c r="R259" s="150">
        <f>IF(F259="大型",700,IF(F259="中型",300,IF(F259="小型",80,0)))</f>
        <v/>
      </c>
      <c r="S259" s="150">
        <f>IF(F259="大型",150,IF(F259="中型",100,IF(F259="小型",0,0)))</f>
        <v/>
      </c>
      <c r="T259" s="151">
        <f>SUM(U259:W259)</f>
        <v/>
      </c>
      <c r="U259" s="150" t="n">
        <v>0</v>
      </c>
      <c r="V259" s="150" t="n">
        <v>0</v>
      </c>
      <c r="W259" s="150">
        <f>SUM(X259:AS259)</f>
        <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f>H259</f>
        <v/>
      </c>
      <c r="AZ259" s="150">
        <f>BB259/(1-BA259)</f>
        <v/>
      </c>
      <c r="BA259" s="82" t="n">
        <v>0.15</v>
      </c>
      <c r="BB259" s="150">
        <f>K259*0.96</f>
        <v/>
      </c>
      <c r="BC259" s="7" t="inlineStr">
        <is>
          <t>暂无</t>
        </is>
      </c>
      <c r="BD259" s="7" t="inlineStr">
        <is>
          <t>暂无</t>
        </is>
      </c>
      <c r="BE259" s="7" t="n"/>
      <c r="BF259" s="150">
        <f>H259</f>
        <v/>
      </c>
      <c r="BG259" s="82">
        <f>BH259/BF259</f>
        <v/>
      </c>
      <c r="BH259" s="149">
        <f>I259</f>
        <v/>
      </c>
      <c r="BI259" s="82">
        <f>1-12%</f>
        <v/>
      </c>
      <c r="BJ259" s="82">
        <f>BK259/(BF259-BF259*(1-BI259))</f>
        <v/>
      </c>
      <c r="BK259" s="149">
        <f>BM259/(1-BL259)</f>
        <v/>
      </c>
      <c r="BL259" s="82" t="n">
        <v>0.01</v>
      </c>
      <c r="BM259" s="149">
        <f>J259</f>
        <v/>
      </c>
      <c r="BN259" s="149">
        <f>IF(BK259&gt;=1500,BK259-150,IF(BK259&gt;=800,BK259-80,IF(BK259&gt;=500,BK259-50,IF(BK259&gt;=200,BK259-20,BK259))))</f>
        <v/>
      </c>
      <c r="BO259" s="82">
        <f>1-12%</f>
        <v/>
      </c>
      <c r="BP259" s="82">
        <f>BQ259/(BF259-BF259*(1-BO259))</f>
        <v/>
      </c>
      <c r="BQ259" s="149">
        <f>BS259/(1-BR259)</f>
        <v/>
      </c>
      <c r="BR259" s="82" t="n">
        <v>0</v>
      </c>
      <c r="BS259" s="149">
        <f>K259</f>
        <v/>
      </c>
      <c r="BT259" s="149">
        <f>IF(BQ259&gt;=1500,BQ259-150,IF(BQ259&gt;=800,BQ259-80,IF(BQ259&gt;=500,BQ259-50,IF(BQ259&gt;=200,BQ259-20,BQ259))))</f>
        <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f>Q260/0.4</f>
        <v/>
      </c>
      <c r="H260" s="152">
        <f>G260*0.75</f>
        <v/>
      </c>
      <c r="I260" s="152">
        <f>Q260 / (0.79 - 0.02 - 0.006)</f>
        <v/>
      </c>
      <c r="J260" s="152">
        <f>Q260 / (0.8 - 0.02 - 0.006)</f>
        <v/>
      </c>
      <c r="K260" s="152">
        <f>Q260 / (0.9 - 0.02 - 0.006)</f>
        <v/>
      </c>
      <c r="L260" s="152">
        <f>K260-N260</f>
        <v/>
      </c>
      <c r="M260" s="79">
        <f>L260/K260</f>
        <v/>
      </c>
      <c r="N260" s="153">
        <f>O260+P260+Q260</f>
        <v/>
      </c>
      <c r="O260" s="153">
        <f>K260*0.006</f>
        <v/>
      </c>
      <c r="P260" s="153">
        <f>K260*0.02</f>
        <v/>
      </c>
      <c r="Q260" s="153">
        <f>SUM(R260:T260)</f>
        <v/>
      </c>
      <c r="R260" s="153">
        <f>IF(F260="大型",700,IF(F260="中型",300,IF(F260="小型",80,0)))</f>
        <v/>
      </c>
      <c r="S260" s="153">
        <f>IF(F260="大型",150,IF(F260="中型",100,IF(F260="小型",0,0)))</f>
        <v/>
      </c>
      <c r="T260" s="151">
        <f>SUM(U260:W260)</f>
        <v/>
      </c>
      <c r="U260" s="153" t="n">
        <v>0</v>
      </c>
      <c r="V260" s="153" t="n">
        <v>0</v>
      </c>
      <c r="W260" s="153">
        <f>SUM(X260:AS260)</f>
        <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f>H260</f>
        <v/>
      </c>
      <c r="AZ260" s="153">
        <f>BB260/(1-BA260)</f>
        <v/>
      </c>
      <c r="BA260" s="85" t="n">
        <v>0.15</v>
      </c>
      <c r="BB260" s="153">
        <f>K260*0.96</f>
        <v/>
      </c>
      <c r="BC260" s="10" t="inlineStr">
        <is>
          <t>暂无</t>
        </is>
      </c>
      <c r="BD260" s="10" t="inlineStr">
        <is>
          <t>暂无</t>
        </is>
      </c>
      <c r="BE260" s="10" t="n"/>
      <c r="BF260" s="153">
        <f>H260</f>
        <v/>
      </c>
      <c r="BG260" s="85">
        <f>BH260/BF260</f>
        <v/>
      </c>
      <c r="BH260" s="152">
        <f>I260</f>
        <v/>
      </c>
      <c r="BI260" s="85">
        <f>1-12%</f>
        <v/>
      </c>
      <c r="BJ260" s="85">
        <f>BK260/(BF260-BF260*(1-BI260))</f>
        <v/>
      </c>
      <c r="BK260" s="152">
        <f>BM260/(1-BL260)</f>
        <v/>
      </c>
      <c r="BL260" s="85" t="n">
        <v>0.01</v>
      </c>
      <c r="BM260" s="152">
        <f>J260</f>
        <v/>
      </c>
      <c r="BN260" s="152">
        <f>IF(BK260&gt;=1500,BK260-150,IF(BK260&gt;=800,BK260-80,IF(BK260&gt;=500,BK260-50,IF(BK260&gt;=200,BK260-20,BK260))))</f>
        <v/>
      </c>
      <c r="BO260" s="85">
        <f>1-12%</f>
        <v/>
      </c>
      <c r="BP260" s="85">
        <f>BQ260/(BF260-BF260*(1-BO260))</f>
        <v/>
      </c>
      <c r="BQ260" s="152">
        <f>BS260/(1-BR260)</f>
        <v/>
      </c>
      <c r="BR260" s="85" t="n">
        <v>0</v>
      </c>
      <c r="BS260" s="152">
        <f>K260</f>
        <v/>
      </c>
      <c r="BT260" s="152">
        <f>IF(BQ260&gt;=1500,BQ260-150,IF(BQ260&gt;=800,BQ260-80,IF(BQ260&gt;=500,BQ260-50,IF(BQ260&gt;=200,BQ260-20,BQ260))))</f>
        <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f>Q261/0.4</f>
        <v/>
      </c>
      <c r="H261" s="149">
        <f>G261*0.75</f>
        <v/>
      </c>
      <c r="I261" s="149">
        <f>Q261 / (0.79 - 0.02 - 0.006)</f>
        <v/>
      </c>
      <c r="J261" s="149">
        <f>Q261 / (0.8 - 0.02 - 0.006)</f>
        <v/>
      </c>
      <c r="K261" s="149">
        <f>Q261 / (0.9 - 0.02 - 0.006)</f>
        <v/>
      </c>
      <c r="L261" s="149">
        <f>K261-N261</f>
        <v/>
      </c>
      <c r="M261" s="79">
        <f>L261/K261</f>
        <v/>
      </c>
      <c r="N261" s="150">
        <f>O261+P261+Q261</f>
        <v/>
      </c>
      <c r="O261" s="150">
        <f>K261*0.006</f>
        <v/>
      </c>
      <c r="P261" s="150">
        <f>K261*0.02</f>
        <v/>
      </c>
      <c r="Q261" s="150">
        <f>SUM(R261:T261)</f>
        <v/>
      </c>
      <c r="R261" s="150">
        <f>IF(F261="大型",700,IF(F261="中型",300,IF(F261="小型",80,0)))</f>
        <v/>
      </c>
      <c r="S261" s="150">
        <f>IF(F261="大型",150,IF(F261="中型",100,IF(F261="小型",0,0)))</f>
        <v/>
      </c>
      <c r="T261" s="151">
        <f>SUM(U261:W261)</f>
        <v/>
      </c>
      <c r="U261" s="150" t="n">
        <v>0</v>
      </c>
      <c r="V261" s="150" t="n">
        <v>0</v>
      </c>
      <c r="W261" s="150">
        <f>SUM(X261:AS261)</f>
        <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f>H261</f>
        <v/>
      </c>
      <c r="AZ261" s="150">
        <f>BB261/(1-BA261)</f>
        <v/>
      </c>
      <c r="BA261" s="82" t="n">
        <v>0.15</v>
      </c>
      <c r="BB261" s="150">
        <f>K261*0.96</f>
        <v/>
      </c>
      <c r="BC261" s="7" t="inlineStr">
        <is>
          <t>暂无</t>
        </is>
      </c>
      <c r="BD261" s="7" t="inlineStr">
        <is>
          <t>暂无</t>
        </is>
      </c>
      <c r="BE261" s="7" t="n"/>
      <c r="BF261" s="150">
        <f>H261</f>
        <v/>
      </c>
      <c r="BG261" s="82">
        <f>BH261/BF261</f>
        <v/>
      </c>
      <c r="BH261" s="149">
        <f>I261</f>
        <v/>
      </c>
      <c r="BI261" s="82">
        <f>1-12%</f>
        <v/>
      </c>
      <c r="BJ261" s="82">
        <f>BK261/(BF261-BF261*(1-BI261))</f>
        <v/>
      </c>
      <c r="BK261" s="149">
        <f>BM261/(1-BL261)</f>
        <v/>
      </c>
      <c r="BL261" s="82" t="n">
        <v>0.01</v>
      </c>
      <c r="BM261" s="149">
        <f>J261</f>
        <v/>
      </c>
      <c r="BN261" s="149">
        <f>IF(BK261&gt;=1500,BK261-150,IF(BK261&gt;=800,BK261-80,IF(BK261&gt;=500,BK261-50,IF(BK261&gt;=200,BK261-20,BK261))))</f>
        <v/>
      </c>
      <c r="BO261" s="82">
        <f>1-12%</f>
        <v/>
      </c>
      <c r="BP261" s="82">
        <f>BQ261/(BF261-BF261*(1-BO261))</f>
        <v/>
      </c>
      <c r="BQ261" s="149">
        <f>BS261/(1-BR261)</f>
        <v/>
      </c>
      <c r="BR261" s="82" t="n">
        <v>0</v>
      </c>
      <c r="BS261" s="149">
        <f>K261</f>
        <v/>
      </c>
      <c r="BT261" s="149">
        <f>IF(BQ261&gt;=1500,BQ261-150,IF(BQ261&gt;=800,BQ261-80,IF(BQ261&gt;=500,BQ261-50,IF(BQ261&gt;=200,BQ261-20,BQ261))))</f>
        <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f>Q262/0.4</f>
        <v/>
      </c>
      <c r="H262" s="152">
        <f>G262*0.75</f>
        <v/>
      </c>
      <c r="I262" s="152">
        <f>Q262 / (0.79 - 0.02 - 0.006)</f>
        <v/>
      </c>
      <c r="J262" s="152">
        <f>Q262 / (0.8 - 0.02 - 0.006)</f>
        <v/>
      </c>
      <c r="K262" s="152">
        <f>Q262 / (0.9 - 0.02 - 0.006)</f>
        <v/>
      </c>
      <c r="L262" s="152">
        <f>K262-N262</f>
        <v/>
      </c>
      <c r="M262" s="79">
        <f>L262/K262</f>
        <v/>
      </c>
      <c r="N262" s="153">
        <f>O262+P262+Q262</f>
        <v/>
      </c>
      <c r="O262" s="153">
        <f>K262*0.006</f>
        <v/>
      </c>
      <c r="P262" s="153">
        <f>K262*0.02</f>
        <v/>
      </c>
      <c r="Q262" s="153">
        <f>SUM(R262:T262)</f>
        <v/>
      </c>
      <c r="R262" s="153">
        <f>IF(F262="大型",700,IF(F262="中型",300,IF(F262="小型",80,0)))</f>
        <v/>
      </c>
      <c r="S262" s="153">
        <f>IF(F262="大型",150,IF(F262="中型",100,IF(F262="小型",0,0)))</f>
        <v/>
      </c>
      <c r="T262" s="151">
        <f>SUM(U262:W262)</f>
        <v/>
      </c>
      <c r="U262" s="153" t="n">
        <v>0</v>
      </c>
      <c r="V262" s="153" t="n">
        <v>0</v>
      </c>
      <c r="W262" s="153">
        <f>SUM(X262:AS262)</f>
        <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f>H262</f>
        <v/>
      </c>
      <c r="AZ262" s="153">
        <f>BB262/(1-BA262)</f>
        <v/>
      </c>
      <c r="BA262" s="85" t="n">
        <v>0.15</v>
      </c>
      <c r="BB262" s="153">
        <f>K262*0.96</f>
        <v/>
      </c>
      <c r="BC262" s="10" t="inlineStr">
        <is>
          <t>暂无</t>
        </is>
      </c>
      <c r="BD262" s="10" t="inlineStr">
        <is>
          <t>暂无</t>
        </is>
      </c>
      <c r="BE262" s="10" t="n"/>
      <c r="BF262" s="153">
        <f>H262</f>
        <v/>
      </c>
      <c r="BG262" s="85">
        <f>BH262/BF262</f>
        <v/>
      </c>
      <c r="BH262" s="152">
        <f>I262</f>
        <v/>
      </c>
      <c r="BI262" s="85">
        <f>1-12%</f>
        <v/>
      </c>
      <c r="BJ262" s="85">
        <f>BK262/(BF262-BF262*(1-BI262))</f>
        <v/>
      </c>
      <c r="BK262" s="152">
        <f>BM262/(1-BL262)</f>
        <v/>
      </c>
      <c r="BL262" s="85" t="n">
        <v>0.01</v>
      </c>
      <c r="BM262" s="152">
        <f>J262</f>
        <v/>
      </c>
      <c r="BN262" s="152">
        <f>IF(BK262&gt;=1500,BK262-150,IF(BK262&gt;=800,BK262-80,IF(BK262&gt;=500,BK262-50,IF(BK262&gt;=200,BK262-20,BK262))))</f>
        <v/>
      </c>
      <c r="BO262" s="85">
        <f>1-12%</f>
        <v/>
      </c>
      <c r="BP262" s="85">
        <f>BQ262/(BF262-BF262*(1-BO262))</f>
        <v/>
      </c>
      <c r="BQ262" s="152">
        <f>BS262/(1-BR262)</f>
        <v/>
      </c>
      <c r="BR262" s="85" t="n">
        <v>0</v>
      </c>
      <c r="BS262" s="152">
        <f>K262</f>
        <v/>
      </c>
      <c r="BT262" s="152">
        <f>IF(BQ262&gt;=1500,BQ262-150,IF(BQ262&gt;=800,BQ262-80,IF(BQ262&gt;=500,BQ262-50,IF(BQ262&gt;=200,BQ262-20,BQ262))))</f>
        <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f>Q263/0.4</f>
        <v/>
      </c>
      <c r="H263" s="149">
        <f>G263*0.75</f>
        <v/>
      </c>
      <c r="I263" s="149">
        <f>Q263 / (0.79 - 0.02 - 0.006)</f>
        <v/>
      </c>
      <c r="J263" s="149">
        <f>Q263 / (0.8 - 0.02 - 0.006)</f>
        <v/>
      </c>
      <c r="K263" s="149">
        <f>Q263 / (0.9 - 0.02 - 0.006)</f>
        <v/>
      </c>
      <c r="L263" s="149">
        <f>K263-N263</f>
        <v/>
      </c>
      <c r="M263" s="79">
        <f>L263/K263</f>
        <v/>
      </c>
      <c r="N263" s="150">
        <f>O263+P263+Q263</f>
        <v/>
      </c>
      <c r="O263" s="150">
        <f>K263*0.006</f>
        <v/>
      </c>
      <c r="P263" s="150">
        <f>K263*0.02</f>
        <v/>
      </c>
      <c r="Q263" s="150">
        <f>SUM(R263:T263)</f>
        <v/>
      </c>
      <c r="R263" s="150">
        <f>IF(F263="大型",700,IF(F263="中型",300,IF(F263="小型",80,0)))</f>
        <v/>
      </c>
      <c r="S263" s="150">
        <f>IF(F263="大型",150,IF(F263="中型",100,IF(F263="小型",0,0)))</f>
        <v/>
      </c>
      <c r="T263" s="151">
        <f>SUM(U263:W263)</f>
        <v/>
      </c>
      <c r="U263" s="150" t="n">
        <v>0</v>
      </c>
      <c r="V263" s="150" t="n">
        <v>0</v>
      </c>
      <c r="W263" s="150">
        <f>SUM(X263:AS263)</f>
        <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f>H263</f>
        <v/>
      </c>
      <c r="AZ263" s="150">
        <f>BB263/(1-BA263)</f>
        <v/>
      </c>
      <c r="BA263" s="82" t="n">
        <v>0.15</v>
      </c>
      <c r="BB263" s="150">
        <f>K263*0.96</f>
        <v/>
      </c>
      <c r="BC263" s="7" t="inlineStr">
        <is>
          <t>暂无</t>
        </is>
      </c>
      <c r="BD263" s="7" t="inlineStr">
        <is>
          <t>暂无</t>
        </is>
      </c>
      <c r="BE263" s="7" t="n"/>
      <c r="BF263" s="150">
        <f>H263</f>
        <v/>
      </c>
      <c r="BG263" s="82">
        <f>BH263/BF263</f>
        <v/>
      </c>
      <c r="BH263" s="149">
        <f>I263</f>
        <v/>
      </c>
      <c r="BI263" s="82">
        <f>1-12%</f>
        <v/>
      </c>
      <c r="BJ263" s="82">
        <f>BK263/(BF263-BF263*(1-BI263))</f>
        <v/>
      </c>
      <c r="BK263" s="149">
        <f>BM263/(1-BL263)</f>
        <v/>
      </c>
      <c r="BL263" s="82" t="n">
        <v>0.01</v>
      </c>
      <c r="BM263" s="149">
        <f>J263</f>
        <v/>
      </c>
      <c r="BN263" s="149">
        <f>IF(BK263&gt;=1500,BK263-150,IF(BK263&gt;=800,BK263-80,IF(BK263&gt;=500,BK263-50,IF(BK263&gt;=200,BK263-20,BK263))))</f>
        <v/>
      </c>
      <c r="BO263" s="82">
        <f>1-12%</f>
        <v/>
      </c>
      <c r="BP263" s="82">
        <f>BQ263/(BF263-BF263*(1-BO263))</f>
        <v/>
      </c>
      <c r="BQ263" s="149">
        <f>BS263/(1-BR263)</f>
        <v/>
      </c>
      <c r="BR263" s="82" t="n">
        <v>0</v>
      </c>
      <c r="BS263" s="149">
        <f>K263</f>
        <v/>
      </c>
      <c r="BT263" s="149">
        <f>IF(BQ263&gt;=1500,BQ263-150,IF(BQ263&gt;=800,BQ263-80,IF(BQ263&gt;=500,BQ263-50,IF(BQ263&gt;=200,BQ263-20,BQ263))))</f>
        <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f>Q264/0.4</f>
        <v/>
      </c>
      <c r="H264" s="152">
        <f>G264*0.75</f>
        <v/>
      </c>
      <c r="I264" s="152">
        <f>Q264 / (0.79 - 0.02 - 0.006)</f>
        <v/>
      </c>
      <c r="J264" s="152">
        <f>Q264 / (0.8 - 0.02 - 0.006)</f>
        <v/>
      </c>
      <c r="K264" s="152">
        <f>Q264 / (0.9 - 0.02 - 0.006)</f>
        <v/>
      </c>
      <c r="L264" s="152">
        <f>K264-N264</f>
        <v/>
      </c>
      <c r="M264" s="79">
        <f>L264/K264</f>
        <v/>
      </c>
      <c r="N264" s="153">
        <f>O264+P264+Q264</f>
        <v/>
      </c>
      <c r="O264" s="153">
        <f>K264*0.006</f>
        <v/>
      </c>
      <c r="P264" s="153">
        <f>K264*0.02</f>
        <v/>
      </c>
      <c r="Q264" s="153">
        <f>SUM(R264:T264)</f>
        <v/>
      </c>
      <c r="R264" s="153">
        <f>IF(F264="大型",700,IF(F264="中型",300,IF(F264="小型",80,0)))</f>
        <v/>
      </c>
      <c r="S264" s="153">
        <f>IF(F264="大型",150,IF(F264="中型",100,IF(F264="小型",0,0)))</f>
        <v/>
      </c>
      <c r="T264" s="151">
        <f>SUM(U264:W264)</f>
        <v/>
      </c>
      <c r="U264" s="153" t="n">
        <v>0</v>
      </c>
      <c r="V264" s="153" t="n">
        <v>0</v>
      </c>
      <c r="W264" s="153">
        <f>SUM(X264:AS264)</f>
        <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f>H264</f>
        <v/>
      </c>
      <c r="AZ264" s="153">
        <f>BB264/(1-BA264)</f>
        <v/>
      </c>
      <c r="BA264" s="85" t="n">
        <v>0.15</v>
      </c>
      <c r="BB264" s="153">
        <f>K264*0.96</f>
        <v/>
      </c>
      <c r="BC264" s="10" t="inlineStr">
        <is>
          <t>暂无</t>
        </is>
      </c>
      <c r="BD264" s="10" t="inlineStr">
        <is>
          <t>暂无</t>
        </is>
      </c>
      <c r="BE264" s="10" t="n"/>
      <c r="BF264" s="153">
        <f>H264</f>
        <v/>
      </c>
      <c r="BG264" s="85">
        <f>BH264/BF264</f>
        <v/>
      </c>
      <c r="BH264" s="152">
        <f>I264</f>
        <v/>
      </c>
      <c r="BI264" s="85">
        <f>1-12%</f>
        <v/>
      </c>
      <c r="BJ264" s="85">
        <f>BK264/(BF264-BF264*(1-BI264))</f>
        <v/>
      </c>
      <c r="BK264" s="152">
        <f>BM264/(1-BL264)</f>
        <v/>
      </c>
      <c r="BL264" s="85" t="n">
        <v>0.01</v>
      </c>
      <c r="BM264" s="152">
        <f>J264</f>
        <v/>
      </c>
      <c r="BN264" s="152">
        <f>IF(BK264&gt;=1500,BK264-150,IF(BK264&gt;=800,BK264-80,IF(BK264&gt;=500,BK264-50,IF(BK264&gt;=200,BK264-20,BK264))))</f>
        <v/>
      </c>
      <c r="BO264" s="85">
        <f>1-12%</f>
        <v/>
      </c>
      <c r="BP264" s="85">
        <f>BQ264/(BF264-BF264*(1-BO264))</f>
        <v/>
      </c>
      <c r="BQ264" s="152">
        <f>BS264/(1-BR264)</f>
        <v/>
      </c>
      <c r="BR264" s="85" t="n">
        <v>0</v>
      </c>
      <c r="BS264" s="152">
        <f>K264</f>
        <v/>
      </c>
      <c r="BT264" s="152">
        <f>IF(BQ264&gt;=1500,BQ264-150,IF(BQ264&gt;=800,BQ264-80,IF(BQ264&gt;=500,BQ264-50,IF(BQ264&gt;=200,BQ264-20,BQ264))))</f>
        <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f>Q265/0.4</f>
        <v/>
      </c>
      <c r="H265" s="149">
        <f>G265*0.75</f>
        <v/>
      </c>
      <c r="I265" s="149">
        <f>Q265 / (0.79 - 0.02 - 0.006)</f>
        <v/>
      </c>
      <c r="J265" s="149">
        <f>Q265 / (0.8 - 0.02 - 0.006)</f>
        <v/>
      </c>
      <c r="K265" s="149">
        <f>Q265 / (0.9 - 0.02 - 0.006)</f>
        <v/>
      </c>
      <c r="L265" s="149">
        <f>K265-N265</f>
        <v/>
      </c>
      <c r="M265" s="79">
        <f>L265/K265</f>
        <v/>
      </c>
      <c r="N265" s="150">
        <f>O265+P265+Q265</f>
        <v/>
      </c>
      <c r="O265" s="150">
        <f>K265*0.006</f>
        <v/>
      </c>
      <c r="P265" s="150">
        <f>K265*0.02</f>
        <v/>
      </c>
      <c r="Q265" s="150">
        <f>SUM(R265:T265)</f>
        <v/>
      </c>
      <c r="R265" s="150">
        <f>IF(F265="大型",700,IF(F265="中型",300,IF(F265="小型",80,0)))</f>
        <v/>
      </c>
      <c r="S265" s="150">
        <f>IF(F265="大型",150,IF(F265="中型",100,IF(F265="小型",0,0)))</f>
        <v/>
      </c>
      <c r="T265" s="151">
        <f>SUM(U265:W265)</f>
        <v/>
      </c>
      <c r="U265" s="150" t="n">
        <v>0</v>
      </c>
      <c r="V265" s="150" t="n">
        <v>0</v>
      </c>
      <c r="W265" s="150">
        <f>SUM(X265:AS265)</f>
        <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f>H265</f>
        <v/>
      </c>
      <c r="AZ265" s="150">
        <f>BB265/(1-BA265)</f>
        <v/>
      </c>
      <c r="BA265" s="82" t="n">
        <v>0.15</v>
      </c>
      <c r="BB265" s="150">
        <f>K265*0.96</f>
        <v/>
      </c>
      <c r="BC265" s="7" t="inlineStr">
        <is>
          <t>暂无</t>
        </is>
      </c>
      <c r="BD265" s="7" t="inlineStr">
        <is>
          <t>暂无</t>
        </is>
      </c>
      <c r="BE265" s="7" t="n"/>
      <c r="BF265" s="150">
        <f>H265</f>
        <v/>
      </c>
      <c r="BG265" s="82">
        <f>BH265/BF265</f>
        <v/>
      </c>
      <c r="BH265" s="149">
        <f>I265</f>
        <v/>
      </c>
      <c r="BI265" s="82">
        <f>1-12%</f>
        <v/>
      </c>
      <c r="BJ265" s="82">
        <f>BK265/(BF265-BF265*(1-BI265))</f>
        <v/>
      </c>
      <c r="BK265" s="149">
        <f>BM265/(1-BL265)</f>
        <v/>
      </c>
      <c r="BL265" s="82" t="n">
        <v>0.01</v>
      </c>
      <c r="BM265" s="149">
        <f>J265</f>
        <v/>
      </c>
      <c r="BN265" s="149">
        <f>IF(BK265&gt;=1500,BK265-150,IF(BK265&gt;=800,BK265-80,IF(BK265&gt;=500,BK265-50,IF(BK265&gt;=200,BK265-20,BK265))))</f>
        <v/>
      </c>
      <c r="BO265" s="82">
        <f>1-12%</f>
        <v/>
      </c>
      <c r="BP265" s="82">
        <f>BQ265/(BF265-BF265*(1-BO265))</f>
        <v/>
      </c>
      <c r="BQ265" s="149">
        <f>BS265/(1-BR265)</f>
        <v/>
      </c>
      <c r="BR265" s="82" t="n">
        <v>0</v>
      </c>
      <c r="BS265" s="149">
        <f>K265</f>
        <v/>
      </c>
      <c r="BT265" s="149">
        <f>IF(BQ265&gt;=1500,BQ265-150,IF(BQ265&gt;=800,BQ265-80,IF(BQ265&gt;=500,BQ265-50,IF(BQ265&gt;=200,BQ265-20,BQ265))))</f>
        <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f>Q266/0.4</f>
        <v/>
      </c>
      <c r="H266" s="152">
        <f>G266*0.75</f>
        <v/>
      </c>
      <c r="I266" s="152">
        <f>Q266 / (0.79 - 0.02 - 0.006)</f>
        <v/>
      </c>
      <c r="J266" s="152">
        <f>Q266 / (0.8 - 0.02 - 0.006)</f>
        <v/>
      </c>
      <c r="K266" s="152">
        <f>Q266 / (0.9 - 0.02 - 0.006)</f>
        <v/>
      </c>
      <c r="L266" s="152">
        <f>K266-N266</f>
        <v/>
      </c>
      <c r="M266" s="79">
        <f>L266/K266</f>
        <v/>
      </c>
      <c r="N266" s="153">
        <f>O266+P266+Q266</f>
        <v/>
      </c>
      <c r="O266" s="153">
        <f>K266*0.006</f>
        <v/>
      </c>
      <c r="P266" s="153">
        <f>K266*0.02</f>
        <v/>
      </c>
      <c r="Q266" s="153">
        <f>SUM(R266:T266)</f>
        <v/>
      </c>
      <c r="R266" s="153">
        <f>IF(F266="大型",700,IF(F266="中型",300,IF(F266="小型",80,0)))</f>
        <v/>
      </c>
      <c r="S266" s="153">
        <f>IF(F266="大型",150,IF(F266="中型",100,IF(F266="小型",0,0)))</f>
        <v/>
      </c>
      <c r="T266" s="151">
        <f>SUM(U266:W266)</f>
        <v/>
      </c>
      <c r="U266" s="153" t="n">
        <v>0</v>
      </c>
      <c r="V266" s="153" t="n">
        <v>0</v>
      </c>
      <c r="W266" s="153">
        <f>SUM(X266:AS266)</f>
        <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f>H266</f>
        <v/>
      </c>
      <c r="AZ266" s="153">
        <f>BB266/(1-BA266)</f>
        <v/>
      </c>
      <c r="BA266" s="85" t="n">
        <v>0.15</v>
      </c>
      <c r="BB266" s="153">
        <f>K266*0.96</f>
        <v/>
      </c>
      <c r="BC266" s="10" t="inlineStr">
        <is>
          <t>暂无</t>
        </is>
      </c>
      <c r="BD266" s="10" t="inlineStr">
        <is>
          <t>暂无</t>
        </is>
      </c>
      <c r="BE266" s="10" t="n"/>
      <c r="BF266" s="153">
        <f>H266</f>
        <v/>
      </c>
      <c r="BG266" s="85">
        <f>BH266/BF266</f>
        <v/>
      </c>
      <c r="BH266" s="152">
        <f>I266</f>
        <v/>
      </c>
      <c r="BI266" s="85">
        <f>1-12%</f>
        <v/>
      </c>
      <c r="BJ266" s="85">
        <f>BK266/(BF266-BF266*(1-BI266))</f>
        <v/>
      </c>
      <c r="BK266" s="152">
        <f>BM266/(1-BL266)</f>
        <v/>
      </c>
      <c r="BL266" s="85" t="n">
        <v>0.01</v>
      </c>
      <c r="BM266" s="152">
        <f>J266</f>
        <v/>
      </c>
      <c r="BN266" s="152">
        <f>IF(BK266&gt;=1500,BK266-150,IF(BK266&gt;=800,BK266-80,IF(BK266&gt;=500,BK266-50,IF(BK266&gt;=200,BK266-20,BK266))))</f>
        <v/>
      </c>
      <c r="BO266" s="85">
        <f>1-12%</f>
        <v/>
      </c>
      <c r="BP266" s="85">
        <f>BQ266/(BF266-BF266*(1-BO266))</f>
        <v/>
      </c>
      <c r="BQ266" s="152">
        <f>BS266/(1-BR266)</f>
        <v/>
      </c>
      <c r="BR266" s="85" t="n">
        <v>0</v>
      </c>
      <c r="BS266" s="152">
        <f>K266</f>
        <v/>
      </c>
      <c r="BT266" s="152">
        <f>IF(BQ266&gt;=1500,BQ266-150,IF(BQ266&gt;=800,BQ266-80,IF(BQ266&gt;=500,BQ266-50,IF(BQ266&gt;=200,BQ266-20,BQ266))))</f>
        <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f>Q267/0.4</f>
        <v/>
      </c>
      <c r="H267" s="149">
        <f>G267*0.75</f>
        <v/>
      </c>
      <c r="I267" s="149">
        <f>Q267 / (0.79 - 0.02 - 0.006)</f>
        <v/>
      </c>
      <c r="J267" s="149">
        <f>Q267 / (0.8 - 0.02 - 0.006)</f>
        <v/>
      </c>
      <c r="K267" s="149">
        <f>Q267 / (0.9 - 0.02 - 0.006)</f>
        <v/>
      </c>
      <c r="L267" s="149">
        <f>K267-N267</f>
        <v/>
      </c>
      <c r="M267" s="79">
        <f>L267/K267</f>
        <v/>
      </c>
      <c r="N267" s="150">
        <f>O267+P267+Q267</f>
        <v/>
      </c>
      <c r="O267" s="150">
        <f>K267*0.006</f>
        <v/>
      </c>
      <c r="P267" s="150">
        <f>K267*0.02</f>
        <v/>
      </c>
      <c r="Q267" s="150">
        <f>SUM(R267:T267)</f>
        <v/>
      </c>
      <c r="R267" s="150">
        <f>IF(F267="大型",700,IF(F267="中型",300,IF(F267="小型",80,0)))</f>
        <v/>
      </c>
      <c r="S267" s="150">
        <f>IF(F267="大型",150,IF(F267="中型",100,IF(F267="小型",0,0)))</f>
        <v/>
      </c>
      <c r="T267" s="151">
        <f>SUM(U267:W267)</f>
        <v/>
      </c>
      <c r="U267" s="150" t="n">
        <v>0</v>
      </c>
      <c r="V267" s="150" t="n">
        <v>0</v>
      </c>
      <c r="W267" s="150">
        <f>SUM(X267:AS267)</f>
        <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f>H267</f>
        <v/>
      </c>
      <c r="AZ267" s="150">
        <f>BB267/(1-BA267)</f>
        <v/>
      </c>
      <c r="BA267" s="82" t="n">
        <v>0.15</v>
      </c>
      <c r="BB267" s="150">
        <f>K267*0.96</f>
        <v/>
      </c>
      <c r="BC267" s="7" t="inlineStr">
        <is>
          <t>暂无</t>
        </is>
      </c>
      <c r="BD267" s="7" t="inlineStr">
        <is>
          <t>暂无</t>
        </is>
      </c>
      <c r="BE267" s="7" t="n"/>
      <c r="BF267" s="150">
        <f>H267</f>
        <v/>
      </c>
      <c r="BG267" s="82">
        <f>BH267/BF267</f>
        <v/>
      </c>
      <c r="BH267" s="149">
        <f>I267</f>
        <v/>
      </c>
      <c r="BI267" s="82">
        <f>1-12%</f>
        <v/>
      </c>
      <c r="BJ267" s="82">
        <f>BK267/(BF267-BF267*(1-BI267))</f>
        <v/>
      </c>
      <c r="BK267" s="149">
        <f>BM267/(1-BL267)</f>
        <v/>
      </c>
      <c r="BL267" s="82" t="n">
        <v>0.01</v>
      </c>
      <c r="BM267" s="149">
        <f>J267</f>
        <v/>
      </c>
      <c r="BN267" s="149">
        <f>IF(BK267&gt;=1500,BK267-150,IF(BK267&gt;=800,BK267-80,IF(BK267&gt;=500,BK267-50,IF(BK267&gt;=200,BK267-20,BK267))))</f>
        <v/>
      </c>
      <c r="BO267" s="82">
        <f>1-12%</f>
        <v/>
      </c>
      <c r="BP267" s="82">
        <f>BQ267/(BF267-BF267*(1-BO267))</f>
        <v/>
      </c>
      <c r="BQ267" s="149">
        <f>BS267/(1-BR267)</f>
        <v/>
      </c>
      <c r="BR267" s="82" t="n">
        <v>0</v>
      </c>
      <c r="BS267" s="149">
        <f>K267</f>
        <v/>
      </c>
      <c r="BT267" s="149">
        <f>IF(BQ267&gt;=1500,BQ267-150,IF(BQ267&gt;=800,BQ267-80,IF(BQ267&gt;=500,BQ267-50,IF(BQ267&gt;=200,BQ267-20,BQ267))))</f>
        <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f>Q268/0.4</f>
        <v/>
      </c>
      <c r="H268" s="152">
        <f>G268*0.75</f>
        <v/>
      </c>
      <c r="I268" s="152">
        <f>Q268 / (0.8 - 0.02 - 0.006)</f>
        <v/>
      </c>
      <c r="J268" s="152">
        <f>Q268 / (0.82 - 0.02 - 0.006)</f>
        <v/>
      </c>
      <c r="K268" s="152">
        <f>Q268 / (0.85 - 0.02 - 0.006)</f>
        <v/>
      </c>
      <c r="L268" s="152">
        <f>K268-N268</f>
        <v/>
      </c>
      <c r="M268" s="79">
        <f>L268/K268</f>
        <v/>
      </c>
      <c r="N268" s="153">
        <f>O268+P268+Q268</f>
        <v/>
      </c>
      <c r="O268" s="153">
        <f>K268*0.006</f>
        <v/>
      </c>
      <c r="P268" s="153">
        <f>K268*0.02</f>
        <v/>
      </c>
      <c r="Q268" s="153">
        <f>SUM(R268:T268)</f>
        <v/>
      </c>
      <c r="R268" s="153">
        <f>IF(F268="大型",700,IF(F268="中型",300,IF(F268="小型",80,0)))</f>
        <v/>
      </c>
      <c r="S268" s="153" t="n">
        <v>80</v>
      </c>
      <c r="T268" s="151">
        <f>SUM(U268:W268)</f>
        <v/>
      </c>
      <c r="U268" s="153" t="n">
        <v>1650</v>
      </c>
      <c r="V268" s="153" t="n">
        <v>0</v>
      </c>
      <c r="W268" s="153">
        <f>SUM(X268:AS268)</f>
        <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f>H268</f>
        <v/>
      </c>
      <c r="AZ268" s="153">
        <f>BB268/(1-BA268)</f>
        <v/>
      </c>
      <c r="BA268" s="85" t="n">
        <v>0.15</v>
      </c>
      <c r="BB268" s="153">
        <f>K268*0.96</f>
        <v/>
      </c>
      <c r="BC268" s="10" t="inlineStr">
        <is>
          <t>793135173033</t>
        </is>
      </c>
      <c r="BD268" s="10" t="inlineStr">
        <is>
          <t>https://item.taobao.com/item.htm?id=793135173033</t>
        </is>
      </c>
      <c r="BE268" s="10" t="n"/>
      <c r="BF268" s="153">
        <f>H268</f>
        <v/>
      </c>
      <c r="BG268" s="85">
        <f>BH268/BF268</f>
        <v/>
      </c>
      <c r="BH268" s="152">
        <f>I268</f>
        <v/>
      </c>
      <c r="BI268" s="85">
        <f>1-12%</f>
        <v/>
      </c>
      <c r="BJ268" s="85">
        <f>BK268/(BF268-BF268*(1-BI268))</f>
        <v/>
      </c>
      <c r="BK268" s="152">
        <f>BM268/(1-BL268)</f>
        <v/>
      </c>
      <c r="BL268" s="85" t="n">
        <v>0.01</v>
      </c>
      <c r="BM268" s="152">
        <f>J268</f>
        <v/>
      </c>
      <c r="BN268" s="152">
        <f>IF(BK268&gt;=1500,BK268-150,IF(BK268&gt;=800,BK268-80,IF(BK268&gt;=500,BK268-50,IF(BK268&gt;=200,BK268-20,BK268))))</f>
        <v/>
      </c>
      <c r="BO268" s="85">
        <f>1-12%</f>
        <v/>
      </c>
      <c r="BP268" s="85">
        <f>BQ268/(BF268-BF268*(1-BO268))</f>
        <v/>
      </c>
      <c r="BQ268" s="152">
        <f>BS268/(1-BR268)</f>
        <v/>
      </c>
      <c r="BR268" s="85" t="n">
        <v>0</v>
      </c>
      <c r="BS268" s="152">
        <f>K268</f>
        <v/>
      </c>
      <c r="BT268" s="152">
        <f>IF(BQ268&gt;=1500,BQ268-150,IF(BQ268&gt;=800,BQ268-80,IF(BQ268&gt;=500,BQ268-50,IF(BQ268&gt;=200,BQ268-20,BQ268))))</f>
        <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f>Q269/0.4</f>
        <v/>
      </c>
      <c r="H269" s="149">
        <f>G269*0.75</f>
        <v/>
      </c>
      <c r="I269" s="149">
        <f>Q269 / (0.8 - 0.02 - 0.006)</f>
        <v/>
      </c>
      <c r="J269" s="149">
        <f>Q269 / (0.82 - 0.02 - 0.006)</f>
        <v/>
      </c>
      <c r="K269" s="149">
        <f>Q269 / (0.85 - 0.02 - 0.006)</f>
        <v/>
      </c>
      <c r="L269" s="149">
        <f>K269-N269</f>
        <v/>
      </c>
      <c r="M269" s="79">
        <f>L269/K269</f>
        <v/>
      </c>
      <c r="N269" s="150">
        <f>O269+P269+Q269</f>
        <v/>
      </c>
      <c r="O269" s="150">
        <f>K269*0.006</f>
        <v/>
      </c>
      <c r="P269" s="150">
        <f>K269*0.02</f>
        <v/>
      </c>
      <c r="Q269" s="150">
        <f>SUM(R269:T269)</f>
        <v/>
      </c>
      <c r="R269" s="150">
        <f>IF(F269="大型",700,IF(F269="中型",300,IF(F269="小型",80,0)))</f>
        <v/>
      </c>
      <c r="S269" s="150" t="n">
        <v>80</v>
      </c>
      <c r="T269" s="151">
        <f>SUM(U269:W269)</f>
        <v/>
      </c>
      <c r="U269" s="150" t="n">
        <v>1750</v>
      </c>
      <c r="V269" s="150" t="n">
        <v>0</v>
      </c>
      <c r="W269" s="150">
        <f>SUM(X269:AS269)</f>
        <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f>H269</f>
        <v/>
      </c>
      <c r="AZ269" s="150">
        <f>BB269/(1-BA269)</f>
        <v/>
      </c>
      <c r="BA269" s="82" t="n">
        <v>0.15</v>
      </c>
      <c r="BB269" s="150">
        <f>K269*0.96</f>
        <v/>
      </c>
      <c r="BC269" s="7" t="inlineStr">
        <is>
          <t>793135173033</t>
        </is>
      </c>
      <c r="BD269" s="7" t="inlineStr">
        <is>
          <t>https://item.taobao.com/item.htm?id=793135173033</t>
        </is>
      </c>
      <c r="BE269" s="7" t="n"/>
      <c r="BF269" s="150">
        <f>H269</f>
        <v/>
      </c>
      <c r="BG269" s="82">
        <f>BH269/BF269</f>
        <v/>
      </c>
      <c r="BH269" s="149">
        <f>I269</f>
        <v/>
      </c>
      <c r="BI269" s="82">
        <f>1-12%</f>
        <v/>
      </c>
      <c r="BJ269" s="82">
        <f>BK269/(BF269-BF269*(1-BI269))</f>
        <v/>
      </c>
      <c r="BK269" s="149">
        <f>BM269/(1-BL269)</f>
        <v/>
      </c>
      <c r="BL269" s="82" t="n">
        <v>0.01</v>
      </c>
      <c r="BM269" s="149">
        <f>J269</f>
        <v/>
      </c>
      <c r="BN269" s="149">
        <f>IF(BK269&gt;=1500,BK269-150,IF(BK269&gt;=800,BK269-80,IF(BK269&gt;=500,BK269-50,IF(BK269&gt;=200,BK269-20,BK269))))</f>
        <v/>
      </c>
      <c r="BO269" s="82">
        <f>1-12%</f>
        <v/>
      </c>
      <c r="BP269" s="82">
        <f>BQ269/(BF269-BF269*(1-BO269))</f>
        <v/>
      </c>
      <c r="BQ269" s="149">
        <f>BS269/(1-BR269)</f>
        <v/>
      </c>
      <c r="BR269" s="82" t="n">
        <v>0</v>
      </c>
      <c r="BS269" s="149">
        <f>K269</f>
        <v/>
      </c>
      <c r="BT269" s="149">
        <f>IF(BQ269&gt;=1500,BQ269-150,IF(BQ269&gt;=800,BQ269-80,IF(BQ269&gt;=500,BQ269-50,IF(BQ269&gt;=200,BQ269-20,BQ269))))</f>
        <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f>Q270/0.4</f>
        <v/>
      </c>
      <c r="H270" s="152">
        <f>G270*0.75</f>
        <v/>
      </c>
      <c r="I270" s="152">
        <f>Q270 / (0.8 - 0.02 - 0.006)</f>
        <v/>
      </c>
      <c r="J270" s="152">
        <f>Q270 / (0.82 - 0.02 - 0.006)</f>
        <v/>
      </c>
      <c r="K270" s="152">
        <f>Q270 / (0.85 - 0.02 - 0.006)</f>
        <v/>
      </c>
      <c r="L270" s="152">
        <f>K270-N270</f>
        <v/>
      </c>
      <c r="M270" s="79">
        <f>L270/K270</f>
        <v/>
      </c>
      <c r="N270" s="153">
        <f>O270+P270+Q270</f>
        <v/>
      </c>
      <c r="O270" s="153">
        <f>K270*0.006</f>
        <v/>
      </c>
      <c r="P270" s="153">
        <f>K270*0.02</f>
        <v/>
      </c>
      <c r="Q270" s="153">
        <f>SUM(R270:T270)</f>
        <v/>
      </c>
      <c r="R270" s="153">
        <f>IF(F270="大型",700,IF(F270="中型",300,IF(F270="小型",80,0)))</f>
        <v/>
      </c>
      <c r="S270" s="153" t="n">
        <v>80</v>
      </c>
      <c r="T270" s="151">
        <f>SUM(U270:W270)</f>
        <v/>
      </c>
      <c r="U270" s="153" t="n">
        <v>1850</v>
      </c>
      <c r="V270" s="153" t="n">
        <v>0</v>
      </c>
      <c r="W270" s="153">
        <f>SUM(X270:AS270)</f>
        <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f>H270</f>
        <v/>
      </c>
      <c r="AZ270" s="153">
        <f>BB270/(1-BA270)</f>
        <v/>
      </c>
      <c r="BA270" s="85" t="n">
        <v>0.15</v>
      </c>
      <c r="BB270" s="153">
        <f>K270*0.96</f>
        <v/>
      </c>
      <c r="BC270" s="10" t="inlineStr">
        <is>
          <t>793135173033</t>
        </is>
      </c>
      <c r="BD270" s="10" t="inlineStr">
        <is>
          <t>https://item.taobao.com/item.htm?id=793135173033</t>
        </is>
      </c>
      <c r="BE270" s="10" t="n"/>
      <c r="BF270" s="153">
        <f>H270</f>
        <v/>
      </c>
      <c r="BG270" s="85">
        <f>BH270/BF270</f>
        <v/>
      </c>
      <c r="BH270" s="152">
        <f>I270</f>
        <v/>
      </c>
      <c r="BI270" s="85">
        <f>1-12%</f>
        <v/>
      </c>
      <c r="BJ270" s="85">
        <f>BK270/(BF270-BF270*(1-BI270))</f>
        <v/>
      </c>
      <c r="BK270" s="152">
        <f>BM270/(1-BL270)</f>
        <v/>
      </c>
      <c r="BL270" s="85" t="n">
        <v>0.01</v>
      </c>
      <c r="BM270" s="152">
        <f>J270</f>
        <v/>
      </c>
      <c r="BN270" s="152">
        <f>IF(BK270&gt;=1500,BK270-150,IF(BK270&gt;=800,BK270-80,IF(BK270&gt;=500,BK270-50,IF(BK270&gt;=200,BK270-20,BK270))))</f>
        <v/>
      </c>
      <c r="BO270" s="85">
        <f>1-12%</f>
        <v/>
      </c>
      <c r="BP270" s="85">
        <f>BQ270/(BF270-BF270*(1-BO270))</f>
        <v/>
      </c>
      <c r="BQ270" s="152">
        <f>BS270/(1-BR270)</f>
        <v/>
      </c>
      <c r="BR270" s="85" t="n">
        <v>0</v>
      </c>
      <c r="BS270" s="152">
        <f>K270</f>
        <v/>
      </c>
      <c r="BT270" s="152">
        <f>IF(BQ270&gt;=1500,BQ270-150,IF(BQ270&gt;=800,BQ270-80,IF(BQ270&gt;=500,BQ270-50,IF(BQ270&gt;=200,BQ270-20,BQ270))))</f>
        <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f>Q271/0.4</f>
        <v/>
      </c>
      <c r="H271" s="149">
        <f>G271*0.75</f>
        <v/>
      </c>
      <c r="I271" s="149">
        <f>Q271 / (0.8 - 0.02 - 0.006)</f>
        <v/>
      </c>
      <c r="J271" s="149">
        <f>Q271 / (0.82 - 0.02 - 0.006)</f>
        <v/>
      </c>
      <c r="K271" s="149">
        <f>Q271 / (0.85 - 0.02 - 0.006)</f>
        <v/>
      </c>
      <c r="L271" s="149">
        <f>K271-N271</f>
        <v/>
      </c>
      <c r="M271" s="79">
        <f>L271/K271</f>
        <v/>
      </c>
      <c r="N271" s="150">
        <f>O271+P271+Q271</f>
        <v/>
      </c>
      <c r="O271" s="150">
        <f>K271*0.006</f>
        <v/>
      </c>
      <c r="P271" s="150">
        <f>K271*0.02</f>
        <v/>
      </c>
      <c r="Q271" s="150">
        <f>SUM(R271:T271)</f>
        <v/>
      </c>
      <c r="R271" s="150">
        <f>IF(F271="大型",700,IF(F271="中型",300,IF(F271="小型",80,0)))</f>
        <v/>
      </c>
      <c r="S271" s="150" t="n">
        <v>80</v>
      </c>
      <c r="T271" s="151">
        <f>SUM(U271:W271)</f>
        <v/>
      </c>
      <c r="U271" s="150" t="n">
        <v>1950</v>
      </c>
      <c r="V271" s="150" t="n">
        <v>0</v>
      </c>
      <c r="W271" s="150">
        <f>SUM(X271:AS271)</f>
        <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f>H271</f>
        <v/>
      </c>
      <c r="AZ271" s="150">
        <f>BB271/(1-BA271)</f>
        <v/>
      </c>
      <c r="BA271" s="82" t="n">
        <v>0.15</v>
      </c>
      <c r="BB271" s="150">
        <f>K271*0.96</f>
        <v/>
      </c>
      <c r="BC271" s="7" t="inlineStr">
        <is>
          <t>793135173033</t>
        </is>
      </c>
      <c r="BD271" s="7" t="inlineStr">
        <is>
          <t>https://item.taobao.com/item.htm?id=793135173033</t>
        </is>
      </c>
      <c r="BE271" s="7" t="n"/>
      <c r="BF271" s="150">
        <f>H271</f>
        <v/>
      </c>
      <c r="BG271" s="82">
        <f>BH271/BF271</f>
        <v/>
      </c>
      <c r="BH271" s="149">
        <f>I271</f>
        <v/>
      </c>
      <c r="BI271" s="82">
        <f>1-12%</f>
        <v/>
      </c>
      <c r="BJ271" s="82">
        <f>BK271/(BF271-BF271*(1-BI271))</f>
        <v/>
      </c>
      <c r="BK271" s="149">
        <f>BM271/(1-BL271)</f>
        <v/>
      </c>
      <c r="BL271" s="82" t="n">
        <v>0.01</v>
      </c>
      <c r="BM271" s="149">
        <f>J271</f>
        <v/>
      </c>
      <c r="BN271" s="149">
        <f>IF(BK271&gt;=1500,BK271-150,IF(BK271&gt;=800,BK271-80,IF(BK271&gt;=500,BK271-50,IF(BK271&gt;=200,BK271-20,BK271))))</f>
        <v/>
      </c>
      <c r="BO271" s="82">
        <f>1-12%</f>
        <v/>
      </c>
      <c r="BP271" s="82">
        <f>BQ271/(BF271-BF271*(1-BO271))</f>
        <v/>
      </c>
      <c r="BQ271" s="149">
        <f>BS271/(1-BR271)</f>
        <v/>
      </c>
      <c r="BR271" s="82" t="n">
        <v>0</v>
      </c>
      <c r="BS271" s="149">
        <f>K271</f>
        <v/>
      </c>
      <c r="BT271" s="149">
        <f>IF(BQ271&gt;=1500,BQ271-150,IF(BQ271&gt;=800,BQ271-80,IF(BQ271&gt;=500,BQ271-50,IF(BQ271&gt;=200,BQ271-20,BQ271))))</f>
        <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f>Q272/0.4</f>
        <v/>
      </c>
      <c r="H272" s="152">
        <f>G272*0.75</f>
        <v/>
      </c>
      <c r="I272" s="152">
        <f>Q272 / (0.8 - 0.02 - 0.006)</f>
        <v/>
      </c>
      <c r="J272" s="152">
        <f>Q272 / (0.82 - 0.02 - 0.006)</f>
        <v/>
      </c>
      <c r="K272" s="152">
        <f>Q272 / (0.85 - 0.02 - 0.006)</f>
        <v/>
      </c>
      <c r="L272" s="152">
        <f>K272-N272</f>
        <v/>
      </c>
      <c r="M272" s="79">
        <f>L272/K272</f>
        <v/>
      </c>
      <c r="N272" s="153">
        <f>O272+P272+Q272</f>
        <v/>
      </c>
      <c r="O272" s="153">
        <f>K272*0.006</f>
        <v/>
      </c>
      <c r="P272" s="153">
        <f>K272*0.02</f>
        <v/>
      </c>
      <c r="Q272" s="153">
        <f>SUM(R272:T272)</f>
        <v/>
      </c>
      <c r="R272" s="153">
        <f>IF(F272="大型",700,IF(F272="中型",300,IF(F272="小型",80,0)))</f>
        <v/>
      </c>
      <c r="S272" s="153" t="n">
        <v>80</v>
      </c>
      <c r="T272" s="151">
        <f>SUM(U272:W272)</f>
        <v/>
      </c>
      <c r="U272" s="153" t="n">
        <v>2100</v>
      </c>
      <c r="V272" s="153" t="n">
        <v>0</v>
      </c>
      <c r="W272" s="153">
        <f>SUM(X272:AS272)</f>
        <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f>H272</f>
        <v/>
      </c>
      <c r="AZ272" s="153">
        <f>BB272/(1-BA272)</f>
        <v/>
      </c>
      <c r="BA272" s="85" t="n">
        <v>0.15</v>
      </c>
      <c r="BB272" s="153">
        <f>K272*0.96</f>
        <v/>
      </c>
      <c r="BC272" s="10" t="inlineStr">
        <is>
          <t>793135173033</t>
        </is>
      </c>
      <c r="BD272" s="10" t="inlineStr">
        <is>
          <t>https://item.taobao.com/item.htm?id=793135173033</t>
        </is>
      </c>
      <c r="BE272" s="10" t="n"/>
      <c r="BF272" s="153">
        <f>H272</f>
        <v/>
      </c>
      <c r="BG272" s="85">
        <f>BH272/BF272</f>
        <v/>
      </c>
      <c r="BH272" s="152">
        <f>I272</f>
        <v/>
      </c>
      <c r="BI272" s="85">
        <f>1-12%</f>
        <v/>
      </c>
      <c r="BJ272" s="85">
        <f>BK272/(BF272-BF272*(1-BI272))</f>
        <v/>
      </c>
      <c r="BK272" s="152">
        <f>BM272/(1-BL272)</f>
        <v/>
      </c>
      <c r="BL272" s="85" t="n">
        <v>0.01</v>
      </c>
      <c r="BM272" s="152">
        <f>J272</f>
        <v/>
      </c>
      <c r="BN272" s="152">
        <f>IF(BK272&gt;=1500,BK272-150,IF(BK272&gt;=800,BK272-80,IF(BK272&gt;=500,BK272-50,IF(BK272&gt;=200,BK272-20,BK272))))</f>
        <v/>
      </c>
      <c r="BO272" s="85">
        <f>1-12%</f>
        <v/>
      </c>
      <c r="BP272" s="85">
        <f>BQ272/(BF272-BF272*(1-BO272))</f>
        <v/>
      </c>
      <c r="BQ272" s="152">
        <f>BS272/(1-BR272)</f>
        <v/>
      </c>
      <c r="BR272" s="85" t="n">
        <v>0</v>
      </c>
      <c r="BS272" s="152">
        <f>K272</f>
        <v/>
      </c>
      <c r="BT272" s="152">
        <f>IF(BQ272&gt;=1500,BQ272-150,IF(BQ272&gt;=800,BQ272-80,IF(BQ272&gt;=500,BQ272-50,IF(BQ272&gt;=200,BQ272-20,BQ272))))</f>
        <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f>Q273/0.4</f>
        <v/>
      </c>
      <c r="H273" s="149">
        <f>G273*0.75</f>
        <v/>
      </c>
      <c r="I273" s="149">
        <f>Q273 / (0.8 - 0.02 - 0.006)</f>
        <v/>
      </c>
      <c r="J273" s="149">
        <f>Q273 / (0.82 - 0.02 - 0.006)</f>
        <v/>
      </c>
      <c r="K273" s="149">
        <f>Q273 / (0.85 - 0.02 - 0.006)</f>
        <v/>
      </c>
      <c r="L273" s="149">
        <f>K273-N273</f>
        <v/>
      </c>
      <c r="M273" s="79">
        <f>L273/K273</f>
        <v/>
      </c>
      <c r="N273" s="150">
        <f>O273+P273+Q273</f>
        <v/>
      </c>
      <c r="O273" s="150">
        <f>K273*0.006</f>
        <v/>
      </c>
      <c r="P273" s="150">
        <f>K273*0.02</f>
        <v/>
      </c>
      <c r="Q273" s="150">
        <f>SUM(R273:T273)</f>
        <v/>
      </c>
      <c r="R273" s="150">
        <f>IF(F273="大型",700,IF(F273="中型",300,IF(F273="小型",80,0)))</f>
        <v/>
      </c>
      <c r="S273" s="150" t="n">
        <v>80</v>
      </c>
      <c r="T273" s="151">
        <f>SUM(U273:W273)</f>
        <v/>
      </c>
      <c r="U273" s="150" t="n">
        <v>900</v>
      </c>
      <c r="V273" s="150" t="n">
        <v>0</v>
      </c>
      <c r="W273" s="150">
        <f>SUM(X273:AS273)</f>
        <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f>H273</f>
        <v/>
      </c>
      <c r="AZ273" s="150">
        <f>BB273/(1-BA273)</f>
        <v/>
      </c>
      <c r="BA273" s="82" t="n">
        <v>0.15</v>
      </c>
      <c r="BB273" s="150">
        <f>K273*0.96</f>
        <v/>
      </c>
      <c r="BC273" s="7" t="inlineStr">
        <is>
          <t>792992319206</t>
        </is>
      </c>
      <c r="BD273" s="7" t="inlineStr">
        <is>
          <t>https://item.taobao.com/item.htm?id=792992319206</t>
        </is>
      </c>
      <c r="BE273" s="7" t="n"/>
      <c r="BF273" s="150">
        <f>H273</f>
        <v/>
      </c>
      <c r="BG273" s="82">
        <f>BH273/BF273</f>
        <v/>
      </c>
      <c r="BH273" s="149">
        <f>I273</f>
        <v/>
      </c>
      <c r="BI273" s="82">
        <f>1-12%</f>
        <v/>
      </c>
      <c r="BJ273" s="82">
        <f>BK273/(BF273-BF273*(1-BI273))</f>
        <v/>
      </c>
      <c r="BK273" s="149">
        <f>BM273/(1-BL273)</f>
        <v/>
      </c>
      <c r="BL273" s="82" t="n">
        <v>0.01</v>
      </c>
      <c r="BM273" s="149">
        <f>J273</f>
        <v/>
      </c>
      <c r="BN273" s="149">
        <f>IF(BK273&gt;=1500,BK273-150,IF(BK273&gt;=800,BK273-80,IF(BK273&gt;=500,BK273-50,IF(BK273&gt;=200,BK273-20,BK273))))</f>
        <v/>
      </c>
      <c r="BO273" s="82">
        <f>1-12%</f>
        <v/>
      </c>
      <c r="BP273" s="82">
        <f>BQ273/(BF273-BF273*(1-BO273))</f>
        <v/>
      </c>
      <c r="BQ273" s="149">
        <f>BS273/(1-BR273)</f>
        <v/>
      </c>
      <c r="BR273" s="82" t="n">
        <v>0</v>
      </c>
      <c r="BS273" s="149">
        <f>K273</f>
        <v/>
      </c>
      <c r="BT273" s="149">
        <f>IF(BQ273&gt;=1500,BQ273-150,IF(BQ273&gt;=800,BQ273-80,IF(BQ273&gt;=500,BQ273-50,IF(BQ273&gt;=200,BQ273-20,BQ273))))</f>
        <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f>Q274/0.4</f>
        <v/>
      </c>
      <c r="H274" s="152">
        <f>G274*0.75</f>
        <v/>
      </c>
      <c r="I274" s="152">
        <f>Q274 / (0.8 - 0.02 - 0.006)</f>
        <v/>
      </c>
      <c r="J274" s="152">
        <f>Q274 / (0.82 - 0.02 - 0.006)</f>
        <v/>
      </c>
      <c r="K274" s="152">
        <f>Q274 / (0.85 - 0.02 - 0.006)</f>
        <v/>
      </c>
      <c r="L274" s="152">
        <f>K274-N274</f>
        <v/>
      </c>
      <c r="M274" s="79">
        <f>L274/K274</f>
        <v/>
      </c>
      <c r="N274" s="153">
        <f>O274+P274+Q274</f>
        <v/>
      </c>
      <c r="O274" s="153">
        <f>K274*0.006</f>
        <v/>
      </c>
      <c r="P274" s="153">
        <f>K274*0.02</f>
        <v/>
      </c>
      <c r="Q274" s="153">
        <f>SUM(R274:T274)</f>
        <v/>
      </c>
      <c r="R274" s="153">
        <f>IF(F274="大型",700,IF(F274="中型",300,IF(F274="小型",80,0)))</f>
        <v/>
      </c>
      <c r="S274" s="153" t="n">
        <v>80</v>
      </c>
      <c r="T274" s="151">
        <f>SUM(U274:W274)</f>
        <v/>
      </c>
      <c r="U274" s="153" t="n">
        <v>1000</v>
      </c>
      <c r="V274" s="153" t="n">
        <v>0</v>
      </c>
      <c r="W274" s="153">
        <f>SUM(X274:AS274)</f>
        <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f>H274</f>
        <v/>
      </c>
      <c r="AZ274" s="153">
        <f>BB274/(1-BA274)</f>
        <v/>
      </c>
      <c r="BA274" s="85" t="n">
        <v>0.15</v>
      </c>
      <c r="BB274" s="153">
        <f>K274*0.96</f>
        <v/>
      </c>
      <c r="BC274" s="10" t="inlineStr">
        <is>
          <t>792992319206</t>
        </is>
      </c>
      <c r="BD274" s="10" t="inlineStr">
        <is>
          <t>https://item.taobao.com/item.htm?id=792992319206</t>
        </is>
      </c>
      <c r="BE274" s="10" t="n"/>
      <c r="BF274" s="153">
        <f>H274</f>
        <v/>
      </c>
      <c r="BG274" s="85">
        <f>BH274/BF274</f>
        <v/>
      </c>
      <c r="BH274" s="152">
        <f>I274</f>
        <v/>
      </c>
      <c r="BI274" s="85">
        <f>1-12%</f>
        <v/>
      </c>
      <c r="BJ274" s="85">
        <f>BK274/(BF274-BF274*(1-BI274))</f>
        <v/>
      </c>
      <c r="BK274" s="152">
        <f>BM274/(1-BL274)</f>
        <v/>
      </c>
      <c r="BL274" s="85" t="n">
        <v>0.01</v>
      </c>
      <c r="BM274" s="152">
        <f>J274</f>
        <v/>
      </c>
      <c r="BN274" s="152">
        <f>IF(BK274&gt;=1500,BK274-150,IF(BK274&gt;=800,BK274-80,IF(BK274&gt;=500,BK274-50,IF(BK274&gt;=200,BK274-20,BK274))))</f>
        <v/>
      </c>
      <c r="BO274" s="85">
        <f>1-12%</f>
        <v/>
      </c>
      <c r="BP274" s="85">
        <f>BQ274/(BF274-BF274*(1-BO274))</f>
        <v/>
      </c>
      <c r="BQ274" s="152">
        <f>BS274/(1-BR274)</f>
        <v/>
      </c>
      <c r="BR274" s="85" t="n">
        <v>0</v>
      </c>
      <c r="BS274" s="152">
        <f>K274</f>
        <v/>
      </c>
      <c r="BT274" s="152">
        <f>IF(BQ274&gt;=1500,BQ274-150,IF(BQ274&gt;=800,BQ274-80,IF(BQ274&gt;=500,BQ274-50,IF(BQ274&gt;=200,BQ274-20,BQ274))))</f>
        <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f>Q275/0.4</f>
        <v/>
      </c>
      <c r="H275" s="149">
        <f>G275*0.75</f>
        <v/>
      </c>
      <c r="I275" s="149">
        <f>Q275 / (0.8 - 0.02 - 0.006)</f>
        <v/>
      </c>
      <c r="J275" s="149">
        <f>Q275 / (0.82 - 0.02 - 0.006)</f>
        <v/>
      </c>
      <c r="K275" s="149">
        <f>Q275 / (0.85 - 0.02 - 0.006)</f>
        <v/>
      </c>
      <c r="L275" s="149">
        <f>K275-N275</f>
        <v/>
      </c>
      <c r="M275" s="79">
        <f>L275/K275</f>
        <v/>
      </c>
      <c r="N275" s="150">
        <f>O275+P275+Q275</f>
        <v/>
      </c>
      <c r="O275" s="150">
        <f>K275*0.006</f>
        <v/>
      </c>
      <c r="P275" s="150">
        <f>K275*0.02</f>
        <v/>
      </c>
      <c r="Q275" s="150">
        <f>SUM(R275:T275)</f>
        <v/>
      </c>
      <c r="R275" s="150">
        <f>IF(F275="大型",700,IF(F275="中型",300,IF(F275="小型",80,0)))</f>
        <v/>
      </c>
      <c r="S275" s="150" t="n">
        <v>80</v>
      </c>
      <c r="T275" s="151">
        <f>SUM(U275:W275)</f>
        <v/>
      </c>
      <c r="U275" s="150" t="n">
        <v>1050</v>
      </c>
      <c r="V275" s="150" t="n">
        <v>0</v>
      </c>
      <c r="W275" s="150">
        <f>SUM(X275:AS275)</f>
        <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f>H275</f>
        <v/>
      </c>
      <c r="AZ275" s="150">
        <f>BB275/(1-BA275)</f>
        <v/>
      </c>
      <c r="BA275" s="82" t="n">
        <v>0.15</v>
      </c>
      <c r="BB275" s="150">
        <f>K275*0.96</f>
        <v/>
      </c>
      <c r="BC275" s="7" t="inlineStr">
        <is>
          <t>792992319206</t>
        </is>
      </c>
      <c r="BD275" s="7" t="inlineStr">
        <is>
          <t>https://item.taobao.com/item.htm?id=792992319206</t>
        </is>
      </c>
      <c r="BE275" s="7" t="n"/>
      <c r="BF275" s="150">
        <f>H275</f>
        <v/>
      </c>
      <c r="BG275" s="82">
        <f>BH275/BF275</f>
        <v/>
      </c>
      <c r="BH275" s="149">
        <f>I275</f>
        <v/>
      </c>
      <c r="BI275" s="82">
        <f>1-12%</f>
        <v/>
      </c>
      <c r="BJ275" s="82">
        <f>BK275/(BF275-BF275*(1-BI275))</f>
        <v/>
      </c>
      <c r="BK275" s="149">
        <f>BM275/(1-BL275)</f>
        <v/>
      </c>
      <c r="BL275" s="82" t="n">
        <v>0.01</v>
      </c>
      <c r="BM275" s="149">
        <f>J275</f>
        <v/>
      </c>
      <c r="BN275" s="149">
        <f>IF(BK275&gt;=1500,BK275-150,IF(BK275&gt;=800,BK275-80,IF(BK275&gt;=500,BK275-50,IF(BK275&gt;=200,BK275-20,BK275))))</f>
        <v/>
      </c>
      <c r="BO275" s="82">
        <f>1-12%</f>
        <v/>
      </c>
      <c r="BP275" s="82">
        <f>BQ275/(BF275-BF275*(1-BO275))</f>
        <v/>
      </c>
      <c r="BQ275" s="149">
        <f>BS275/(1-BR275)</f>
        <v/>
      </c>
      <c r="BR275" s="82" t="n">
        <v>0</v>
      </c>
      <c r="BS275" s="149">
        <f>K275</f>
        <v/>
      </c>
      <c r="BT275" s="149">
        <f>IF(BQ275&gt;=1500,BQ275-150,IF(BQ275&gt;=800,BQ275-80,IF(BQ275&gt;=500,BQ275-50,IF(BQ275&gt;=200,BQ275-20,BQ275))))</f>
        <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f>Q276/0.4</f>
        <v/>
      </c>
      <c r="H276" s="152">
        <f>G276*0.75</f>
        <v/>
      </c>
      <c r="I276" s="152">
        <f>Q276 / (0.8 - 0.02 - 0.006)</f>
        <v/>
      </c>
      <c r="J276" s="152">
        <f>Q276 / (0.82 - 0.02 - 0.006)</f>
        <v/>
      </c>
      <c r="K276" s="152">
        <f>Q276 / (0.85 - 0.02 - 0.006)</f>
        <v/>
      </c>
      <c r="L276" s="152">
        <f>K276-N276</f>
        <v/>
      </c>
      <c r="M276" s="79">
        <f>L276/K276</f>
        <v/>
      </c>
      <c r="N276" s="153">
        <f>O276+P276+Q276</f>
        <v/>
      </c>
      <c r="O276" s="153">
        <f>K276*0.006</f>
        <v/>
      </c>
      <c r="P276" s="153">
        <f>K276*0.02</f>
        <v/>
      </c>
      <c r="Q276" s="153">
        <f>SUM(R276:T276)</f>
        <v/>
      </c>
      <c r="R276" s="153">
        <f>IF(F276="大型",700,IF(F276="中型",300,IF(F276="小型",80,0)))</f>
        <v/>
      </c>
      <c r="S276" s="153" t="n">
        <v>80</v>
      </c>
      <c r="T276" s="151">
        <f>SUM(U276:W276)</f>
        <v/>
      </c>
      <c r="U276" s="153" t="n">
        <v>1150</v>
      </c>
      <c r="V276" s="153" t="n">
        <v>0</v>
      </c>
      <c r="W276" s="153">
        <f>SUM(X276:AS276)</f>
        <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f>H276</f>
        <v/>
      </c>
      <c r="AZ276" s="153">
        <f>BB276/(1-BA276)</f>
        <v/>
      </c>
      <c r="BA276" s="85" t="n">
        <v>0.15</v>
      </c>
      <c r="BB276" s="153">
        <f>K276*0.96</f>
        <v/>
      </c>
      <c r="BC276" s="10" t="inlineStr">
        <is>
          <t>792992319206</t>
        </is>
      </c>
      <c r="BD276" s="10" t="inlineStr">
        <is>
          <t>https://item.taobao.com/item.htm?id=792992319206</t>
        </is>
      </c>
      <c r="BE276" s="10" t="n"/>
      <c r="BF276" s="153">
        <f>H276</f>
        <v/>
      </c>
      <c r="BG276" s="85">
        <f>BH276/BF276</f>
        <v/>
      </c>
      <c r="BH276" s="152">
        <f>I276</f>
        <v/>
      </c>
      <c r="BI276" s="85">
        <f>1-12%</f>
        <v/>
      </c>
      <c r="BJ276" s="85">
        <f>BK276/(BF276-BF276*(1-BI276))</f>
        <v/>
      </c>
      <c r="BK276" s="152">
        <f>BM276/(1-BL276)</f>
        <v/>
      </c>
      <c r="BL276" s="85" t="n">
        <v>0.01</v>
      </c>
      <c r="BM276" s="152">
        <f>J276</f>
        <v/>
      </c>
      <c r="BN276" s="152">
        <f>IF(BK276&gt;=1500,BK276-150,IF(BK276&gt;=800,BK276-80,IF(BK276&gt;=500,BK276-50,IF(BK276&gt;=200,BK276-20,BK276))))</f>
        <v/>
      </c>
      <c r="BO276" s="85">
        <f>1-12%</f>
        <v/>
      </c>
      <c r="BP276" s="85">
        <f>BQ276/(BF276-BF276*(1-BO276))</f>
        <v/>
      </c>
      <c r="BQ276" s="152">
        <f>BS276/(1-BR276)</f>
        <v/>
      </c>
      <c r="BR276" s="85" t="n">
        <v>0</v>
      </c>
      <c r="BS276" s="152">
        <f>K276</f>
        <v/>
      </c>
      <c r="BT276" s="152">
        <f>IF(BQ276&gt;=1500,BQ276-150,IF(BQ276&gt;=800,BQ276-80,IF(BQ276&gt;=500,BQ276-50,IF(BQ276&gt;=200,BQ276-20,BQ276))))</f>
        <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f>Q277/0.4</f>
        <v/>
      </c>
      <c r="H277" s="149">
        <f>G277*0.75</f>
        <v/>
      </c>
      <c r="I277" s="149">
        <f>Q277 / (0.8 - 0.02 - 0.006)</f>
        <v/>
      </c>
      <c r="J277" s="149">
        <f>Q277 / (0.82 - 0.02 - 0.006)</f>
        <v/>
      </c>
      <c r="K277" s="149">
        <f>Q277 / (0.85 - 0.02 - 0.006)</f>
        <v/>
      </c>
      <c r="L277" s="149">
        <f>K277-N277</f>
        <v/>
      </c>
      <c r="M277" s="79">
        <f>L277/K277</f>
        <v/>
      </c>
      <c r="N277" s="150">
        <f>O277+P277+Q277</f>
        <v/>
      </c>
      <c r="O277" s="150">
        <f>K277*0.006</f>
        <v/>
      </c>
      <c r="P277" s="150">
        <f>K277*0.02</f>
        <v/>
      </c>
      <c r="Q277" s="150">
        <f>SUM(R277:T277)</f>
        <v/>
      </c>
      <c r="R277" s="150">
        <f>IF(F277="大型",700,IF(F277="中型",300,IF(F277="小型",80,0)))</f>
        <v/>
      </c>
      <c r="S277" s="150" t="n">
        <v>80</v>
      </c>
      <c r="T277" s="151">
        <f>SUM(U277:W277)</f>
        <v/>
      </c>
      <c r="U277" s="150" t="n">
        <v>1300</v>
      </c>
      <c r="V277" s="150" t="n">
        <v>0</v>
      </c>
      <c r="W277" s="150">
        <f>SUM(X277:AS277)</f>
        <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f>H277</f>
        <v/>
      </c>
      <c r="AZ277" s="150">
        <f>BB277/(1-BA277)</f>
        <v/>
      </c>
      <c r="BA277" s="82" t="n">
        <v>0.15</v>
      </c>
      <c r="BB277" s="150">
        <f>K277*0.96</f>
        <v/>
      </c>
      <c r="BC277" s="7" t="inlineStr">
        <is>
          <t>792992319206</t>
        </is>
      </c>
      <c r="BD277" s="7" t="inlineStr">
        <is>
          <t>https://item.taobao.com/item.htm?id=792992319206</t>
        </is>
      </c>
      <c r="BE277" s="7" t="n"/>
      <c r="BF277" s="150">
        <f>H277</f>
        <v/>
      </c>
      <c r="BG277" s="82">
        <f>BH277/BF277</f>
        <v/>
      </c>
      <c r="BH277" s="149">
        <f>I277</f>
        <v/>
      </c>
      <c r="BI277" s="82">
        <f>1-12%</f>
        <v/>
      </c>
      <c r="BJ277" s="82">
        <f>BK277/(BF277-BF277*(1-BI277))</f>
        <v/>
      </c>
      <c r="BK277" s="149">
        <f>BM277/(1-BL277)</f>
        <v/>
      </c>
      <c r="BL277" s="82" t="n">
        <v>0.01</v>
      </c>
      <c r="BM277" s="149">
        <f>J277</f>
        <v/>
      </c>
      <c r="BN277" s="149">
        <f>IF(BK277&gt;=1500,BK277-150,IF(BK277&gt;=800,BK277-80,IF(BK277&gt;=500,BK277-50,IF(BK277&gt;=200,BK277-20,BK277))))</f>
        <v/>
      </c>
      <c r="BO277" s="82">
        <f>1-12%</f>
        <v/>
      </c>
      <c r="BP277" s="82">
        <f>BQ277/(BF277-BF277*(1-BO277))</f>
        <v/>
      </c>
      <c r="BQ277" s="149">
        <f>BS277/(1-BR277)</f>
        <v/>
      </c>
      <c r="BR277" s="82" t="n">
        <v>0</v>
      </c>
      <c r="BS277" s="149">
        <f>K277</f>
        <v/>
      </c>
      <c r="BT277" s="149">
        <f>IF(BQ277&gt;=1500,BQ277-150,IF(BQ277&gt;=800,BQ277-80,IF(BQ277&gt;=500,BQ277-50,IF(BQ277&gt;=200,BQ277-20,BQ277))))</f>
        <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f>Q278/0.4</f>
        <v/>
      </c>
      <c r="H278" s="152">
        <f>G278*0.75</f>
        <v/>
      </c>
      <c r="I278" s="152">
        <f>Q278 / (0.8 - 0.02 - 0.006)</f>
        <v/>
      </c>
      <c r="J278" s="152">
        <f>Q278 / (0.82 - 0.02 - 0.006)</f>
        <v/>
      </c>
      <c r="K278" s="152">
        <f>Q278 / (0.9 - 0.02 - 0.006)</f>
        <v/>
      </c>
      <c r="L278" s="152">
        <f>K278-N278</f>
        <v/>
      </c>
      <c r="M278" s="79">
        <f>L278/K278</f>
        <v/>
      </c>
      <c r="N278" s="153">
        <f>O278+P278+Q278</f>
        <v/>
      </c>
      <c r="O278" s="153">
        <f>K278*0.006</f>
        <v/>
      </c>
      <c r="P278" s="153">
        <f>K278*0.02</f>
        <v/>
      </c>
      <c r="Q278" s="153">
        <f>SUM(R278:T278)</f>
        <v/>
      </c>
      <c r="R278" s="153">
        <f>IF(F278="大型",700,IF(F278="中型",300,IF(F278="小型",80,0)))</f>
        <v/>
      </c>
      <c r="S278" s="153">
        <f>IF(F278="大型",150,IF(F278="中型",100,IF(F278="小型",0,0)))</f>
        <v/>
      </c>
      <c r="T278" s="151">
        <f>SUM(U278:W278)</f>
        <v/>
      </c>
      <c r="U278" s="153" t="n">
        <v>1450</v>
      </c>
      <c r="V278" s="153" t="n">
        <v>0</v>
      </c>
      <c r="W278" s="153">
        <f>SUM(X278:AS278)</f>
        <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f>H278</f>
        <v/>
      </c>
      <c r="AZ278" s="153">
        <f>BB278/(1-BA278)</f>
        <v/>
      </c>
      <c r="BA278" s="85" t="n">
        <v>0.15</v>
      </c>
      <c r="BB278" s="153">
        <f>K278*0.96</f>
        <v/>
      </c>
      <c r="BC278" s="10" t="inlineStr">
        <is>
          <t>793128577437</t>
        </is>
      </c>
      <c r="BD278" s="10" t="inlineStr">
        <is>
          <t>https://item.taobao.com/item.htm?id=793128577437</t>
        </is>
      </c>
      <c r="BE278" s="10" t="n"/>
      <c r="BF278" s="153">
        <f>H278</f>
        <v/>
      </c>
      <c r="BG278" s="85">
        <f>BH278/BF278</f>
        <v/>
      </c>
      <c r="BH278" s="152">
        <f>I278</f>
        <v/>
      </c>
      <c r="BI278" s="85">
        <f>1-12%</f>
        <v/>
      </c>
      <c r="BJ278" s="85">
        <f>BK278/(BF278-BF278*(1-BI278))</f>
        <v/>
      </c>
      <c r="BK278" s="152">
        <f>BM278/(1-BL278)</f>
        <v/>
      </c>
      <c r="BL278" s="85" t="n">
        <v>0.01</v>
      </c>
      <c r="BM278" s="152">
        <f>J278</f>
        <v/>
      </c>
      <c r="BN278" s="152">
        <f>IF(BK278&gt;=1500,BK278-150,IF(BK278&gt;=800,BK278-80,IF(BK278&gt;=500,BK278-50,IF(BK278&gt;=200,BK278-20,BK278))))</f>
        <v/>
      </c>
      <c r="BO278" s="85">
        <f>1-12%</f>
        <v/>
      </c>
      <c r="BP278" s="85">
        <f>BQ278/(BF278-BF278*(1-BO278))</f>
        <v/>
      </c>
      <c r="BQ278" s="152">
        <f>BS278/(1-BR278)</f>
        <v/>
      </c>
      <c r="BR278" s="85" t="n">
        <v>0</v>
      </c>
      <c r="BS278" s="152">
        <f>K278</f>
        <v/>
      </c>
      <c r="BT278" s="152">
        <f>IF(BQ278&gt;=1500,BQ278-150,IF(BQ278&gt;=800,BQ278-80,IF(BQ278&gt;=500,BQ278-50,IF(BQ278&gt;=200,BQ278-20,BQ278))))</f>
        <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f>Q279/0.4</f>
        <v/>
      </c>
      <c r="H279" s="149">
        <f>G279*0.75</f>
        <v/>
      </c>
      <c r="I279" s="149">
        <f>Q279 / (0.8 - 0.02 - 0.006)</f>
        <v/>
      </c>
      <c r="J279" s="149">
        <f>Q279 / (0.82 - 0.02 - 0.006)</f>
        <v/>
      </c>
      <c r="K279" s="149">
        <f>Q279 / (0.9 - 0.02 - 0.006)</f>
        <v/>
      </c>
      <c r="L279" s="149">
        <f>K279-N279</f>
        <v/>
      </c>
      <c r="M279" s="79">
        <f>L279/K279</f>
        <v/>
      </c>
      <c r="N279" s="150">
        <f>O279+P279+Q279</f>
        <v/>
      </c>
      <c r="O279" s="150">
        <f>K279*0.006</f>
        <v/>
      </c>
      <c r="P279" s="150">
        <f>K279*0.02</f>
        <v/>
      </c>
      <c r="Q279" s="150">
        <f>SUM(R279:T279)</f>
        <v/>
      </c>
      <c r="R279" s="150">
        <f>IF(F279="大型",700,IF(F279="中型",300,IF(F279="小型",80,0)))</f>
        <v/>
      </c>
      <c r="S279" s="150">
        <f>IF(F279="大型",150,IF(F279="中型",100,IF(F279="小型",0,0)))</f>
        <v/>
      </c>
      <c r="T279" s="151">
        <f>SUM(U279:W279)</f>
        <v/>
      </c>
      <c r="U279" s="150" t="n">
        <v>1550</v>
      </c>
      <c r="V279" s="150" t="n">
        <v>0</v>
      </c>
      <c r="W279" s="150">
        <f>SUM(X279:AS279)</f>
        <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f>H279</f>
        <v/>
      </c>
      <c r="AZ279" s="150">
        <f>BB279/(1-BA279)</f>
        <v/>
      </c>
      <c r="BA279" s="82" t="n">
        <v>0.15</v>
      </c>
      <c r="BB279" s="150">
        <f>K279*0.96</f>
        <v/>
      </c>
      <c r="BC279" s="7" t="inlineStr">
        <is>
          <t>793128577437</t>
        </is>
      </c>
      <c r="BD279" s="7" t="inlineStr">
        <is>
          <t>https://item.taobao.com/item.htm?id=793128577437</t>
        </is>
      </c>
      <c r="BE279" s="7" t="n"/>
      <c r="BF279" s="150">
        <f>H279</f>
        <v/>
      </c>
      <c r="BG279" s="82">
        <f>BH279/BF279</f>
        <v/>
      </c>
      <c r="BH279" s="149">
        <f>I279</f>
        <v/>
      </c>
      <c r="BI279" s="82">
        <f>1-12%</f>
        <v/>
      </c>
      <c r="BJ279" s="82">
        <f>BK279/(BF279-BF279*(1-BI279))</f>
        <v/>
      </c>
      <c r="BK279" s="149">
        <f>BM279/(1-BL279)</f>
        <v/>
      </c>
      <c r="BL279" s="82" t="n">
        <v>0.01</v>
      </c>
      <c r="BM279" s="149">
        <f>J279</f>
        <v/>
      </c>
      <c r="BN279" s="149">
        <f>IF(BK279&gt;=1500,BK279-150,IF(BK279&gt;=800,BK279-80,IF(BK279&gt;=500,BK279-50,IF(BK279&gt;=200,BK279-20,BK279))))</f>
        <v/>
      </c>
      <c r="BO279" s="82">
        <f>1-12%</f>
        <v/>
      </c>
      <c r="BP279" s="82">
        <f>BQ279/(BF279-BF279*(1-BO279))</f>
        <v/>
      </c>
      <c r="BQ279" s="149">
        <f>BS279/(1-BR279)</f>
        <v/>
      </c>
      <c r="BR279" s="82" t="n">
        <v>0</v>
      </c>
      <c r="BS279" s="149">
        <f>K279</f>
        <v/>
      </c>
      <c r="BT279" s="149">
        <f>IF(BQ279&gt;=1500,BQ279-150,IF(BQ279&gt;=800,BQ279-80,IF(BQ279&gt;=500,BQ279-50,IF(BQ279&gt;=200,BQ279-20,BQ279))))</f>
        <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f>Q280/0.4</f>
        <v/>
      </c>
      <c r="H280" s="152">
        <f>G280*0.75</f>
        <v/>
      </c>
      <c r="I280" s="152">
        <f>Q280 / (0.8 - 0.02 - 0.006)</f>
        <v/>
      </c>
      <c r="J280" s="152">
        <f>Q280 / (0.82 - 0.02 - 0.006)</f>
        <v/>
      </c>
      <c r="K280" s="152">
        <f>Q280 / (0.85 - 0.02 - 0.006)</f>
        <v/>
      </c>
      <c r="L280" s="152">
        <f>K280-N280</f>
        <v/>
      </c>
      <c r="M280" s="79">
        <f>L280/K280</f>
        <v/>
      </c>
      <c r="N280" s="153">
        <f>O280+P280+Q280</f>
        <v/>
      </c>
      <c r="O280" s="153">
        <f>K280*0.006</f>
        <v/>
      </c>
      <c r="P280" s="153">
        <f>K280*0.02</f>
        <v/>
      </c>
      <c r="Q280" s="153">
        <f>SUM(R280:T280)</f>
        <v/>
      </c>
      <c r="R280" s="153">
        <f>IF(F280="大型",700,IF(F280="中型",300,IF(F280="小型",80,0)))</f>
        <v/>
      </c>
      <c r="S280" s="153">
        <f>IF(F280="大型",150,IF(F280="中型",100,IF(F280="小型",0,0)))</f>
        <v/>
      </c>
      <c r="T280" s="151">
        <f>SUM(U280:W280)</f>
        <v/>
      </c>
      <c r="U280" s="153" t="n">
        <v>1650</v>
      </c>
      <c r="V280" s="153" t="n">
        <v>0</v>
      </c>
      <c r="W280" s="153">
        <f>SUM(X280:AS280)</f>
        <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f>H280</f>
        <v/>
      </c>
      <c r="AZ280" s="153">
        <f>BB280/(1-BA280)</f>
        <v/>
      </c>
      <c r="BA280" s="85" t="n">
        <v>0.15</v>
      </c>
      <c r="BB280" s="153">
        <f>K280*0.96</f>
        <v/>
      </c>
      <c r="BC280" s="10" t="inlineStr">
        <is>
          <t>793128577437</t>
        </is>
      </c>
      <c r="BD280" s="10" t="inlineStr">
        <is>
          <t>https://item.taobao.com/item.htm?id=793128577437</t>
        </is>
      </c>
      <c r="BE280" s="10" t="n"/>
      <c r="BF280" s="153">
        <f>H280</f>
        <v/>
      </c>
      <c r="BG280" s="85">
        <f>BH280/BF280</f>
        <v/>
      </c>
      <c r="BH280" s="152">
        <f>I280</f>
        <v/>
      </c>
      <c r="BI280" s="85">
        <f>1-12%</f>
        <v/>
      </c>
      <c r="BJ280" s="85">
        <f>BK280/(BF280-BF280*(1-BI280))</f>
        <v/>
      </c>
      <c r="BK280" s="152">
        <f>BM280/(1-BL280)</f>
        <v/>
      </c>
      <c r="BL280" s="85" t="n">
        <v>0.01</v>
      </c>
      <c r="BM280" s="152">
        <f>J280</f>
        <v/>
      </c>
      <c r="BN280" s="152">
        <f>IF(BK280&gt;=1500,BK280-150,IF(BK280&gt;=800,BK280-80,IF(BK280&gt;=500,BK280-50,IF(BK280&gt;=200,BK280-20,BK280))))</f>
        <v/>
      </c>
      <c r="BO280" s="85">
        <f>1-12%</f>
        <v/>
      </c>
      <c r="BP280" s="85">
        <f>BQ280/(BF280-BF280*(1-BO280))</f>
        <v/>
      </c>
      <c r="BQ280" s="152">
        <f>BS280/(1-BR280)</f>
        <v/>
      </c>
      <c r="BR280" s="85" t="n">
        <v>0</v>
      </c>
      <c r="BS280" s="152">
        <f>K280</f>
        <v/>
      </c>
      <c r="BT280" s="152">
        <f>IF(BQ280&gt;=1500,BQ280-150,IF(BQ280&gt;=800,BQ280-80,IF(BQ280&gt;=500,BQ280-50,IF(BQ280&gt;=200,BQ280-20,BQ280))))</f>
        <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f>Q281/0.4</f>
        <v/>
      </c>
      <c r="H281" s="149">
        <f>G281*0.75</f>
        <v/>
      </c>
      <c r="I281" s="149">
        <f>Q281 / (0.8 - 0.02 - 0.006)</f>
        <v/>
      </c>
      <c r="J281" s="149">
        <f>Q281 / (0.82 - 0.02 - 0.006)</f>
        <v/>
      </c>
      <c r="K281" s="149">
        <f>Q281 / (0.85 - 0.02 - 0.006)</f>
        <v/>
      </c>
      <c r="L281" s="149">
        <f>K281-N281</f>
        <v/>
      </c>
      <c r="M281" s="79">
        <f>L281/K281</f>
        <v/>
      </c>
      <c r="N281" s="150">
        <f>O281+P281+Q281</f>
        <v/>
      </c>
      <c r="O281" s="150">
        <f>K281*0.006</f>
        <v/>
      </c>
      <c r="P281" s="150">
        <f>K281*0.02</f>
        <v/>
      </c>
      <c r="Q281" s="150">
        <f>SUM(R281:T281)</f>
        <v/>
      </c>
      <c r="R281" s="150">
        <f>IF(F281="大型",700,IF(F281="中型",300,IF(F281="小型",80,0)))</f>
        <v/>
      </c>
      <c r="S281" s="150">
        <f>IF(F281="大型",150,IF(F281="中型",100,IF(F281="小型",0,0)))</f>
        <v/>
      </c>
      <c r="T281" s="151">
        <f>SUM(U281:W281)</f>
        <v/>
      </c>
      <c r="U281" s="150" t="n">
        <v>2400</v>
      </c>
      <c r="V281" s="150" t="n">
        <v>0</v>
      </c>
      <c r="W281" s="150">
        <f>SUM(X281:AS281)</f>
        <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f>H281</f>
        <v/>
      </c>
      <c r="AZ281" s="150">
        <f>BB281/(1-BA281)</f>
        <v/>
      </c>
      <c r="BA281" s="82" t="n">
        <v>0.15</v>
      </c>
      <c r="BB281" s="150">
        <f>K281*0.96</f>
        <v/>
      </c>
      <c r="BC281" s="7" t="inlineStr">
        <is>
          <t>793062930418</t>
        </is>
      </c>
      <c r="BD281" s="7" t="inlineStr">
        <is>
          <t>https://item.taobao.com/item.htm?id=793062930418</t>
        </is>
      </c>
      <c r="BE281" s="7" t="n"/>
      <c r="BF281" s="150">
        <f>H281</f>
        <v/>
      </c>
      <c r="BG281" s="82">
        <f>BH281/BF281</f>
        <v/>
      </c>
      <c r="BH281" s="149">
        <f>I281</f>
        <v/>
      </c>
      <c r="BI281" s="82">
        <f>1-12%</f>
        <v/>
      </c>
      <c r="BJ281" s="82">
        <f>BK281/(BF281-BF281*(1-BI281))</f>
        <v/>
      </c>
      <c r="BK281" s="149">
        <f>BM281/(1-BL281)</f>
        <v/>
      </c>
      <c r="BL281" s="82" t="n">
        <v>0.01</v>
      </c>
      <c r="BM281" s="149">
        <f>J281</f>
        <v/>
      </c>
      <c r="BN281" s="149">
        <f>IF(BK281&gt;=1500,BK281-150,IF(BK281&gt;=800,BK281-80,IF(BK281&gt;=500,BK281-50,IF(BK281&gt;=200,BK281-20,BK281))))</f>
        <v/>
      </c>
      <c r="BO281" s="82">
        <f>1-12%</f>
        <v/>
      </c>
      <c r="BP281" s="82">
        <f>BQ281/(BF281-BF281*(1-BO281))</f>
        <v/>
      </c>
      <c r="BQ281" s="149">
        <f>BS281/(1-BR281)</f>
        <v/>
      </c>
      <c r="BR281" s="82" t="n">
        <v>0</v>
      </c>
      <c r="BS281" s="149">
        <f>K281</f>
        <v/>
      </c>
      <c r="BT281" s="149">
        <f>IF(BQ281&gt;=1500,BQ281-150,IF(BQ281&gt;=800,BQ281-80,IF(BQ281&gt;=500,BQ281-50,IF(BQ281&gt;=200,BQ281-20,BQ281))))</f>
        <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f>Q282/0.4</f>
        <v/>
      </c>
      <c r="H282" s="152">
        <f>G282*0.75</f>
        <v/>
      </c>
      <c r="I282" s="152">
        <f>Q282 / (0.8 - 0.02 - 0.006)</f>
        <v/>
      </c>
      <c r="J282" s="152">
        <f>Q282 / (0.82 - 0.02 - 0.006)</f>
        <v/>
      </c>
      <c r="K282" s="152">
        <f>Q282 / (0.85 - 0.02 - 0.006)</f>
        <v/>
      </c>
      <c r="L282" s="152">
        <f>K282-N282</f>
        <v/>
      </c>
      <c r="M282" s="79">
        <f>L282/K282</f>
        <v/>
      </c>
      <c r="N282" s="153">
        <f>O282+P282+Q282</f>
        <v/>
      </c>
      <c r="O282" s="153">
        <f>K282*0.006</f>
        <v/>
      </c>
      <c r="P282" s="153">
        <f>K282*0.02</f>
        <v/>
      </c>
      <c r="Q282" s="153">
        <f>SUM(R282:T282)</f>
        <v/>
      </c>
      <c r="R282" s="153">
        <f>IF(F282="大型",700,IF(F282="中型",300,IF(F282="小型",80,0)))</f>
        <v/>
      </c>
      <c r="S282" s="153">
        <f>IF(F282="大型",150,IF(F282="中型",100,IF(F282="小型",0,0)))</f>
        <v/>
      </c>
      <c r="T282" s="151">
        <f>SUM(U282:W282)</f>
        <v/>
      </c>
      <c r="U282" s="153" t="n">
        <v>2600</v>
      </c>
      <c r="V282" s="153" t="n">
        <v>0</v>
      </c>
      <c r="W282" s="153">
        <f>SUM(X282:AS282)</f>
        <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f>H282</f>
        <v/>
      </c>
      <c r="AZ282" s="153">
        <f>BB282/(1-BA282)</f>
        <v/>
      </c>
      <c r="BA282" s="85" t="n">
        <v>0.15</v>
      </c>
      <c r="BB282" s="153">
        <f>K282*0.96</f>
        <v/>
      </c>
      <c r="BC282" s="10" t="inlineStr">
        <is>
          <t>793062930418</t>
        </is>
      </c>
      <c r="BD282" s="10" t="inlineStr">
        <is>
          <t>https://item.taobao.com/item.htm?id=793062930418</t>
        </is>
      </c>
      <c r="BE282" s="10" t="n"/>
      <c r="BF282" s="153">
        <f>H282</f>
        <v/>
      </c>
      <c r="BG282" s="85">
        <f>BH282/BF282</f>
        <v/>
      </c>
      <c r="BH282" s="152">
        <f>I282</f>
        <v/>
      </c>
      <c r="BI282" s="85">
        <f>1-12%</f>
        <v/>
      </c>
      <c r="BJ282" s="85">
        <f>BK282/(BF282-BF282*(1-BI282))</f>
        <v/>
      </c>
      <c r="BK282" s="152">
        <f>BM282/(1-BL282)</f>
        <v/>
      </c>
      <c r="BL282" s="85" t="n">
        <v>0.01</v>
      </c>
      <c r="BM282" s="152">
        <f>J282</f>
        <v/>
      </c>
      <c r="BN282" s="152">
        <f>IF(BK282&gt;=1500,BK282-150,IF(BK282&gt;=800,BK282-80,IF(BK282&gt;=500,BK282-50,IF(BK282&gt;=200,BK282-20,BK282))))</f>
        <v/>
      </c>
      <c r="BO282" s="85">
        <f>1-12%</f>
        <v/>
      </c>
      <c r="BP282" s="85">
        <f>BQ282/(BF282-BF282*(1-BO282))</f>
        <v/>
      </c>
      <c r="BQ282" s="152">
        <f>BS282/(1-BR282)</f>
        <v/>
      </c>
      <c r="BR282" s="85" t="n">
        <v>0</v>
      </c>
      <c r="BS282" s="152">
        <f>K282</f>
        <v/>
      </c>
      <c r="BT282" s="152">
        <f>IF(BQ282&gt;=1500,BQ282-150,IF(BQ282&gt;=800,BQ282-80,IF(BQ282&gt;=500,BQ282-50,IF(BQ282&gt;=200,BQ282-20,BQ282))))</f>
        <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f>Q283/0.4</f>
        <v/>
      </c>
      <c r="H283" s="149">
        <f>G283*0.75</f>
        <v/>
      </c>
      <c r="I283" s="149">
        <f>Q283 / (0.8 - 0.02 - 0.006)</f>
        <v/>
      </c>
      <c r="J283" s="149">
        <f>Q283 / (0.82 - 0.02 - 0.006)</f>
        <v/>
      </c>
      <c r="K283" s="149">
        <f>Q283 / (0.85 - 0.02 - 0.006)</f>
        <v/>
      </c>
      <c r="L283" s="149">
        <f>K283-N283</f>
        <v/>
      </c>
      <c r="M283" s="79">
        <f>L283/K283</f>
        <v/>
      </c>
      <c r="N283" s="150">
        <f>O283+P283+Q283</f>
        <v/>
      </c>
      <c r="O283" s="150">
        <f>K283*0.006</f>
        <v/>
      </c>
      <c r="P283" s="150">
        <f>K283*0.02</f>
        <v/>
      </c>
      <c r="Q283" s="150">
        <f>SUM(R283:T283)</f>
        <v/>
      </c>
      <c r="R283" s="150">
        <f>IF(F283="大型",700,IF(F283="中型",300,IF(F283="小型",80,0)))</f>
        <v/>
      </c>
      <c r="S283" s="150">
        <f>IF(F283="大型",150,IF(F283="中型",100,IF(F283="小型",0,0)))</f>
        <v/>
      </c>
      <c r="T283" s="151">
        <f>SUM(U283:W283)</f>
        <v/>
      </c>
      <c r="U283" s="150" t="n">
        <v>2700</v>
      </c>
      <c r="V283" s="150" t="n">
        <v>0</v>
      </c>
      <c r="W283" s="150">
        <f>SUM(X283:AS283)</f>
        <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f>H283</f>
        <v/>
      </c>
      <c r="AZ283" s="150">
        <f>BB283/(1-BA283)</f>
        <v/>
      </c>
      <c r="BA283" s="82" t="n">
        <v>0.15</v>
      </c>
      <c r="BB283" s="150">
        <f>K283*0.96</f>
        <v/>
      </c>
      <c r="BC283" s="7" t="inlineStr">
        <is>
          <t>793062930418</t>
        </is>
      </c>
      <c r="BD283" s="7" t="inlineStr">
        <is>
          <t>https://item.taobao.com/item.htm?id=793062930418</t>
        </is>
      </c>
      <c r="BE283" s="7" t="n"/>
      <c r="BF283" s="150">
        <f>H283</f>
        <v/>
      </c>
      <c r="BG283" s="82">
        <f>BH283/BF283</f>
        <v/>
      </c>
      <c r="BH283" s="149">
        <f>I283</f>
        <v/>
      </c>
      <c r="BI283" s="82">
        <f>1-12%</f>
        <v/>
      </c>
      <c r="BJ283" s="82">
        <f>BK283/(BF283-BF283*(1-BI283))</f>
        <v/>
      </c>
      <c r="BK283" s="149">
        <f>BM283/(1-BL283)</f>
        <v/>
      </c>
      <c r="BL283" s="82" t="n">
        <v>0.01</v>
      </c>
      <c r="BM283" s="149">
        <f>J283</f>
        <v/>
      </c>
      <c r="BN283" s="149">
        <f>IF(BK283&gt;=1500,BK283-150,IF(BK283&gt;=800,BK283-80,IF(BK283&gt;=500,BK283-50,IF(BK283&gt;=200,BK283-20,BK283))))</f>
        <v/>
      </c>
      <c r="BO283" s="82">
        <f>1-12%</f>
        <v/>
      </c>
      <c r="BP283" s="82">
        <f>BQ283/(BF283-BF283*(1-BO283))</f>
        <v/>
      </c>
      <c r="BQ283" s="149">
        <f>BS283/(1-BR283)</f>
        <v/>
      </c>
      <c r="BR283" s="82" t="n">
        <v>0</v>
      </c>
      <c r="BS283" s="149">
        <f>K283</f>
        <v/>
      </c>
      <c r="BT283" s="149">
        <f>IF(BQ283&gt;=1500,BQ283-150,IF(BQ283&gt;=800,BQ283-80,IF(BQ283&gt;=500,BQ283-50,IF(BQ283&gt;=200,BQ283-20,BQ283))))</f>
        <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f>Q284/0.4</f>
        <v/>
      </c>
      <c r="H284" s="152">
        <f>G284*0.75</f>
        <v/>
      </c>
      <c r="I284" s="152">
        <f>Q284 / (0.8 - 0.02 - 0.006)</f>
        <v/>
      </c>
      <c r="J284" s="152">
        <f>Q284 / (0.82 - 0.02 - 0.006)</f>
        <v/>
      </c>
      <c r="K284" s="152">
        <f>Q284 / (0.85 - 0.02 - 0.006)</f>
        <v/>
      </c>
      <c r="L284" s="152">
        <f>K284-N284</f>
        <v/>
      </c>
      <c r="M284" s="79">
        <f>L284/K284</f>
        <v/>
      </c>
      <c r="N284" s="153">
        <f>O284+P284+Q284</f>
        <v/>
      </c>
      <c r="O284" s="153">
        <f>K284*0.006</f>
        <v/>
      </c>
      <c r="P284" s="153">
        <f>K284*0.02</f>
        <v/>
      </c>
      <c r="Q284" s="153">
        <f>SUM(R284:T284)</f>
        <v/>
      </c>
      <c r="R284" s="153">
        <f>IF(F284="大型",700,IF(F284="中型",300,IF(F284="小型",80,0)))</f>
        <v/>
      </c>
      <c r="S284" s="153">
        <f>IF(F284="大型",150,IF(F284="中型",100,IF(F284="小型",0,0)))</f>
        <v/>
      </c>
      <c r="T284" s="151">
        <f>SUM(U284:W284)</f>
        <v/>
      </c>
      <c r="U284" s="153" t="n">
        <v>2000</v>
      </c>
      <c r="V284" s="153" t="n">
        <v>0</v>
      </c>
      <c r="W284" s="153">
        <f>SUM(X284:AS284)</f>
        <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f>H284</f>
        <v/>
      </c>
      <c r="AZ284" s="153">
        <f>BB284/(1-BA284)</f>
        <v/>
      </c>
      <c r="BA284" s="85" t="n">
        <v>0.15</v>
      </c>
      <c r="BB284" s="153">
        <f>K284*0.96</f>
        <v/>
      </c>
      <c r="BC284" s="10" t="inlineStr">
        <is>
          <t>793062930418</t>
        </is>
      </c>
      <c r="BD284" s="10" t="inlineStr">
        <is>
          <t>https://item.taobao.com/item.htm?id=793062930418</t>
        </is>
      </c>
      <c r="BE284" s="10" t="n"/>
      <c r="BF284" s="153">
        <f>H284</f>
        <v/>
      </c>
      <c r="BG284" s="85">
        <f>BH284/BF284</f>
        <v/>
      </c>
      <c r="BH284" s="152">
        <f>I284</f>
        <v/>
      </c>
      <c r="BI284" s="85">
        <f>1-12%</f>
        <v/>
      </c>
      <c r="BJ284" s="85">
        <f>BK284/(BF284-BF284*(1-BI284))</f>
        <v/>
      </c>
      <c r="BK284" s="152">
        <f>BM284/(1-BL284)</f>
        <v/>
      </c>
      <c r="BL284" s="85" t="n">
        <v>0.01</v>
      </c>
      <c r="BM284" s="152">
        <f>J284</f>
        <v/>
      </c>
      <c r="BN284" s="152">
        <f>IF(BK284&gt;=1500,BK284-150,IF(BK284&gt;=800,BK284-80,IF(BK284&gt;=500,BK284-50,IF(BK284&gt;=200,BK284-20,BK284))))</f>
        <v/>
      </c>
      <c r="BO284" s="85">
        <f>1-12%</f>
        <v/>
      </c>
      <c r="BP284" s="85">
        <f>BQ284/(BF284-BF284*(1-BO284))</f>
        <v/>
      </c>
      <c r="BQ284" s="152">
        <f>BS284/(1-BR284)</f>
        <v/>
      </c>
      <c r="BR284" s="85" t="n">
        <v>0</v>
      </c>
      <c r="BS284" s="152">
        <f>K284</f>
        <v/>
      </c>
      <c r="BT284" s="152">
        <f>IF(BQ284&gt;=1500,BQ284-150,IF(BQ284&gt;=800,BQ284-80,IF(BQ284&gt;=500,BQ284-50,IF(BQ284&gt;=200,BQ284-20,BQ284))))</f>
        <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f>Q285/0.4</f>
        <v/>
      </c>
      <c r="H285" s="149">
        <f>G285*0.75</f>
        <v/>
      </c>
      <c r="I285" s="149">
        <f>Q285 / (0.8 - 0.02 - 0.006)</f>
        <v/>
      </c>
      <c r="J285" s="149">
        <f>Q285 / (0.82 - 0.02 - 0.006)</f>
        <v/>
      </c>
      <c r="K285" s="149">
        <f>Q285 / (0.85 - 0.02 - 0.006)</f>
        <v/>
      </c>
      <c r="L285" s="149">
        <f>K285-N285</f>
        <v/>
      </c>
      <c r="M285" s="79">
        <f>L285/K285</f>
        <v/>
      </c>
      <c r="N285" s="150">
        <f>O285+P285+Q285</f>
        <v/>
      </c>
      <c r="O285" s="150">
        <f>K285*0.006</f>
        <v/>
      </c>
      <c r="P285" s="150">
        <f>K285*0.02</f>
        <v/>
      </c>
      <c r="Q285" s="150">
        <f>SUM(R285:T285)</f>
        <v/>
      </c>
      <c r="R285" s="150">
        <f>IF(F285="大型",700,IF(F285="中型",300,IF(F285="小型",80,0)))</f>
        <v/>
      </c>
      <c r="S285" s="150">
        <f>IF(F285="大型",150,IF(F285="中型",100,IF(F285="小型",0,0)))</f>
        <v/>
      </c>
      <c r="T285" s="151">
        <f>SUM(U285:W285)</f>
        <v/>
      </c>
      <c r="U285" s="150" t="n">
        <v>2200</v>
      </c>
      <c r="V285" s="150" t="n">
        <v>0</v>
      </c>
      <c r="W285" s="150">
        <f>SUM(X285:AS285)</f>
        <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f>H285</f>
        <v/>
      </c>
      <c r="AZ285" s="150">
        <f>BB285/(1-BA285)</f>
        <v/>
      </c>
      <c r="BA285" s="82" t="n">
        <v>0.15</v>
      </c>
      <c r="BB285" s="150">
        <f>K285*0.96</f>
        <v/>
      </c>
      <c r="BC285" s="7" t="inlineStr">
        <is>
          <t>793062930418</t>
        </is>
      </c>
      <c r="BD285" s="7" t="inlineStr">
        <is>
          <t>https://item.taobao.com/item.htm?id=793062930418</t>
        </is>
      </c>
      <c r="BE285" s="7" t="n"/>
      <c r="BF285" s="150">
        <f>H285</f>
        <v/>
      </c>
      <c r="BG285" s="82">
        <f>BH285/BF285</f>
        <v/>
      </c>
      <c r="BH285" s="149">
        <f>I285</f>
        <v/>
      </c>
      <c r="BI285" s="82">
        <f>1-12%</f>
        <v/>
      </c>
      <c r="BJ285" s="82">
        <f>BK285/(BF285-BF285*(1-BI285))</f>
        <v/>
      </c>
      <c r="BK285" s="149">
        <f>BM285/(1-BL285)</f>
        <v/>
      </c>
      <c r="BL285" s="82" t="n">
        <v>0.01</v>
      </c>
      <c r="BM285" s="149">
        <f>J285</f>
        <v/>
      </c>
      <c r="BN285" s="149">
        <f>IF(BK285&gt;=1500,BK285-150,IF(BK285&gt;=800,BK285-80,IF(BK285&gt;=500,BK285-50,IF(BK285&gt;=200,BK285-20,BK285))))</f>
        <v/>
      </c>
      <c r="BO285" s="82">
        <f>1-12%</f>
        <v/>
      </c>
      <c r="BP285" s="82">
        <f>BQ285/(BF285-BF285*(1-BO285))</f>
        <v/>
      </c>
      <c r="BQ285" s="149">
        <f>BS285/(1-BR285)</f>
        <v/>
      </c>
      <c r="BR285" s="82" t="n">
        <v>0</v>
      </c>
      <c r="BS285" s="149">
        <f>K285</f>
        <v/>
      </c>
      <c r="BT285" s="149">
        <f>IF(BQ285&gt;=1500,BQ285-150,IF(BQ285&gt;=800,BQ285-80,IF(BQ285&gt;=500,BQ285-50,IF(BQ285&gt;=200,BQ285-20,BQ285))))</f>
        <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f>Q286/0.4</f>
        <v/>
      </c>
      <c r="H286" s="152">
        <f>G286*0.75</f>
        <v/>
      </c>
      <c r="I286" s="152">
        <f>Q286 / (0.8 - 0.02 - 0.006)</f>
        <v/>
      </c>
      <c r="J286" s="152">
        <f>Q286 / (0.82 - 0.02 - 0.006)</f>
        <v/>
      </c>
      <c r="K286" s="152">
        <f>Q286 / (0.85 - 0.02 - 0.006)</f>
        <v/>
      </c>
      <c r="L286" s="152">
        <f>K286-N286</f>
        <v/>
      </c>
      <c r="M286" s="79">
        <f>L286/K286</f>
        <v/>
      </c>
      <c r="N286" s="153">
        <f>O286+P286+Q286</f>
        <v/>
      </c>
      <c r="O286" s="153">
        <f>K286*0.006</f>
        <v/>
      </c>
      <c r="P286" s="153">
        <f>K286*0.02</f>
        <v/>
      </c>
      <c r="Q286" s="153">
        <f>SUM(R286:T286)</f>
        <v/>
      </c>
      <c r="R286" s="153">
        <f>IF(F286="大型",700,IF(F286="中型",300,IF(F286="小型",80,0)))</f>
        <v/>
      </c>
      <c r="S286" s="153">
        <f>IF(F286="大型",150,IF(F286="中型",100,IF(F286="小型",0,0)))</f>
        <v/>
      </c>
      <c r="T286" s="151">
        <f>SUM(U286:W286)</f>
        <v/>
      </c>
      <c r="U286" s="153" t="n">
        <v>2300</v>
      </c>
      <c r="V286" s="153" t="n">
        <v>0</v>
      </c>
      <c r="W286" s="153">
        <f>SUM(X286:AS286)</f>
        <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f>H286</f>
        <v/>
      </c>
      <c r="AZ286" s="153">
        <f>BB286/(1-BA286)</f>
        <v/>
      </c>
      <c r="BA286" s="85" t="n">
        <v>0.15</v>
      </c>
      <c r="BB286" s="153">
        <f>K286*0.96</f>
        <v/>
      </c>
      <c r="BC286" s="10" t="inlineStr">
        <is>
          <t>793062930418</t>
        </is>
      </c>
      <c r="BD286" s="10" t="inlineStr">
        <is>
          <t>https://item.taobao.com/item.htm?id=793062930418</t>
        </is>
      </c>
      <c r="BE286" s="10" t="n"/>
      <c r="BF286" s="153">
        <f>H286</f>
        <v/>
      </c>
      <c r="BG286" s="85">
        <f>BH286/BF286</f>
        <v/>
      </c>
      <c r="BH286" s="152">
        <f>I286</f>
        <v/>
      </c>
      <c r="BI286" s="85">
        <f>1-12%</f>
        <v/>
      </c>
      <c r="BJ286" s="85">
        <f>BK286/(BF286-BF286*(1-BI286))</f>
        <v/>
      </c>
      <c r="BK286" s="152">
        <f>BM286/(1-BL286)</f>
        <v/>
      </c>
      <c r="BL286" s="85" t="n">
        <v>0.01</v>
      </c>
      <c r="BM286" s="152">
        <f>J286</f>
        <v/>
      </c>
      <c r="BN286" s="152">
        <f>IF(BK286&gt;=1500,BK286-150,IF(BK286&gt;=800,BK286-80,IF(BK286&gt;=500,BK286-50,IF(BK286&gt;=200,BK286-20,BK286))))</f>
        <v/>
      </c>
      <c r="BO286" s="85">
        <f>1-12%</f>
        <v/>
      </c>
      <c r="BP286" s="85">
        <f>BQ286/(BF286-BF286*(1-BO286))</f>
        <v/>
      </c>
      <c r="BQ286" s="152">
        <f>BS286/(1-BR286)</f>
        <v/>
      </c>
      <c r="BR286" s="85" t="n">
        <v>0</v>
      </c>
      <c r="BS286" s="152">
        <f>K286</f>
        <v/>
      </c>
      <c r="BT286" s="152">
        <f>IF(BQ286&gt;=1500,BQ286-150,IF(BQ286&gt;=800,BQ286-80,IF(BQ286&gt;=500,BQ286-50,IF(BQ286&gt;=200,BQ286-20,BQ286))))</f>
        <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f>Q287/0.4</f>
        <v/>
      </c>
      <c r="H287" s="149">
        <f>G287*0.75</f>
        <v/>
      </c>
      <c r="I287" s="149">
        <f>Q287 / (0.92 - 0.02 - 0.006)</f>
        <v/>
      </c>
      <c r="J287" s="149">
        <f>Q287 / (0.93 - 0.02 - 0.006)</f>
        <v/>
      </c>
      <c r="K287" s="149">
        <f>Q287 / (0.95 - 0.02 - 0.006)</f>
        <v/>
      </c>
      <c r="L287" s="149">
        <f>K287-N287</f>
        <v/>
      </c>
      <c r="M287" s="79">
        <f>L287/K287</f>
        <v/>
      </c>
      <c r="N287" s="150">
        <f>O287+P287+Q287</f>
        <v/>
      </c>
      <c r="O287" s="150">
        <f>K287*0.006</f>
        <v/>
      </c>
      <c r="P287" s="150">
        <f>K287*0.02</f>
        <v/>
      </c>
      <c r="Q287" s="150">
        <f>SUM(R287:T287)</f>
        <v/>
      </c>
      <c r="R287" s="150" t="n">
        <v>120</v>
      </c>
      <c r="S287" s="150">
        <f>IF(F287="大型",150,IF(F287="中型",100,IF(F287="小型",0,0)))</f>
        <v/>
      </c>
      <c r="T287" s="151">
        <f>SUM(U287:W287)</f>
        <v/>
      </c>
      <c r="U287" s="150" t="n">
        <v>700</v>
      </c>
      <c r="V287" s="150" t="n">
        <v>0</v>
      </c>
      <c r="W287" s="150">
        <f>SUM(X287:AS287)</f>
        <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f>H287</f>
        <v/>
      </c>
      <c r="AZ287" s="150">
        <f>BB287/(1-BA287)</f>
        <v/>
      </c>
      <c r="BA287" s="82" t="n">
        <v>0.15</v>
      </c>
      <c r="BB287" s="150">
        <f>K287*0.96</f>
        <v/>
      </c>
      <c r="BC287" s="7" t="inlineStr">
        <is>
          <t>797294092429</t>
        </is>
      </c>
      <c r="BD287" s="7" t="inlineStr">
        <is>
          <t>https://item.taobao.com/item.htm?id=797294092429</t>
        </is>
      </c>
      <c r="BE287" s="7" t="n"/>
      <c r="BF287" s="150">
        <f>H287</f>
        <v/>
      </c>
      <c r="BG287" s="82">
        <f>BH287/BF287</f>
        <v/>
      </c>
      <c r="BH287" s="149">
        <f>I287</f>
        <v/>
      </c>
      <c r="BI287" s="82">
        <f>1-12%</f>
        <v/>
      </c>
      <c r="BJ287" s="82">
        <f>BK287/(BF287-BF287*(1-BI287))</f>
        <v/>
      </c>
      <c r="BK287" s="149">
        <f>BM287/(1-BL287)</f>
        <v/>
      </c>
      <c r="BL287" s="82" t="n">
        <v>0.01</v>
      </c>
      <c r="BM287" s="149">
        <f>J287</f>
        <v/>
      </c>
      <c r="BN287" s="149">
        <f>IF(BK287&gt;=1500,BK287-150,IF(BK287&gt;=800,BK287-80,IF(BK287&gt;=500,BK287-50,IF(BK287&gt;=200,BK287-20,BK287))))</f>
        <v/>
      </c>
      <c r="BO287" s="82">
        <f>1-12%</f>
        <v/>
      </c>
      <c r="BP287" s="82">
        <f>BQ287/(BF287-BF287*(1-BO287))</f>
        <v/>
      </c>
      <c r="BQ287" s="149">
        <f>BS287/(1-BR287)</f>
        <v/>
      </c>
      <c r="BR287" s="82" t="n">
        <v>0</v>
      </c>
      <c r="BS287" s="149">
        <f>K287</f>
        <v/>
      </c>
      <c r="BT287" s="149">
        <f>IF(BQ287&gt;=1500,BQ287-150,IF(BQ287&gt;=800,BQ287-80,IF(BQ287&gt;=500,BQ287-50,IF(BQ287&gt;=200,BQ287-20,BQ287))))</f>
        <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f>Q288/0.4</f>
        <v/>
      </c>
      <c r="H288" s="152">
        <f>G288*0.75</f>
        <v/>
      </c>
      <c r="I288" s="152">
        <f>Q288 / (0.92 - 0.02 - 0.006)</f>
        <v/>
      </c>
      <c r="J288" s="152">
        <f>Q288 / (0.93 - 0.02 - 0.006)</f>
        <v/>
      </c>
      <c r="K288" s="152">
        <f>Q288 / (0.95 - 0.02 - 0.006)</f>
        <v/>
      </c>
      <c r="L288" s="152">
        <f>K288-N288</f>
        <v/>
      </c>
      <c r="M288" s="79">
        <f>L288/K288</f>
        <v/>
      </c>
      <c r="N288" s="153">
        <f>O288+P288+Q288</f>
        <v/>
      </c>
      <c r="O288" s="153">
        <f>K288*0.006</f>
        <v/>
      </c>
      <c r="P288" s="153">
        <f>K288*0.02</f>
        <v/>
      </c>
      <c r="Q288" s="153">
        <f>SUM(R288:T288)</f>
        <v/>
      </c>
      <c r="R288" s="153">
        <f>IF(F288="大型",700,IF(F288="中型",300,IF(F288="小型",80,0)))</f>
        <v/>
      </c>
      <c r="S288" s="153">
        <f>IF(F288="大型",150,IF(F288="中型",100,IF(F288="小型",0,0)))</f>
        <v/>
      </c>
      <c r="T288" s="151">
        <f>SUM(U288:W288)</f>
        <v/>
      </c>
      <c r="U288" s="153" t="n">
        <v>650</v>
      </c>
      <c r="V288" s="153" t="n">
        <v>0</v>
      </c>
      <c r="W288" s="153">
        <f>SUM(X288:AS288)</f>
        <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f>H288</f>
        <v/>
      </c>
      <c r="AZ288" s="153">
        <f>BB288/(1-BA288)</f>
        <v/>
      </c>
      <c r="BA288" s="85" t="n">
        <v>0.15</v>
      </c>
      <c r="BB288" s="153">
        <f>K288*0.96</f>
        <v/>
      </c>
      <c r="BC288" s="10" t="inlineStr">
        <is>
          <t>797294092429</t>
        </is>
      </c>
      <c r="BD288" s="10" t="inlineStr">
        <is>
          <t>https://item.taobao.com/item.htm?id=797294092429</t>
        </is>
      </c>
      <c r="BE288" s="10" t="n"/>
      <c r="BF288" s="153">
        <f>H288</f>
        <v/>
      </c>
      <c r="BG288" s="85">
        <f>BH288/BF288</f>
        <v/>
      </c>
      <c r="BH288" s="152">
        <f>I288</f>
        <v/>
      </c>
      <c r="BI288" s="85">
        <f>1-12%</f>
        <v/>
      </c>
      <c r="BJ288" s="85">
        <f>BK288/(BF288-BF288*(1-BI288))</f>
        <v/>
      </c>
      <c r="BK288" s="152">
        <f>BM288/(1-BL288)</f>
        <v/>
      </c>
      <c r="BL288" s="85" t="n">
        <v>0.01</v>
      </c>
      <c r="BM288" s="152">
        <f>J288</f>
        <v/>
      </c>
      <c r="BN288" s="152">
        <f>IF(BK288&gt;=1500,BK288-150,IF(BK288&gt;=800,BK288-80,IF(BK288&gt;=500,BK288-50,IF(BK288&gt;=200,BK288-20,BK288))))</f>
        <v/>
      </c>
      <c r="BO288" s="85">
        <f>1-12%</f>
        <v/>
      </c>
      <c r="BP288" s="85">
        <f>BQ288/(BF288-BF288*(1-BO288))</f>
        <v/>
      </c>
      <c r="BQ288" s="152">
        <f>BS288/(1-BR288)</f>
        <v/>
      </c>
      <c r="BR288" s="85" t="n">
        <v>0</v>
      </c>
      <c r="BS288" s="152">
        <f>K288</f>
        <v/>
      </c>
      <c r="BT288" s="152">
        <f>IF(BQ288&gt;=1500,BQ288-150,IF(BQ288&gt;=800,BQ288-80,IF(BQ288&gt;=500,BQ288-50,IF(BQ288&gt;=200,BQ288-20,BQ288))))</f>
        <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f>Q289/0.4</f>
        <v/>
      </c>
      <c r="H289" s="149">
        <f>G289*0.75</f>
        <v/>
      </c>
      <c r="I289" s="149">
        <f>Q289 / (0.8 - 0.02 - 0.006)</f>
        <v/>
      </c>
      <c r="J289" s="149">
        <f>Q289 / (0.82 - 0.02 - 0.006)</f>
        <v/>
      </c>
      <c r="K289" s="149">
        <f>Q289 / (0.85 - 0.02 - 0.006)</f>
        <v/>
      </c>
      <c r="L289" s="149">
        <f>K289-N289</f>
        <v/>
      </c>
      <c r="M289" s="79">
        <f>L289/K289</f>
        <v/>
      </c>
      <c r="N289" s="150">
        <f>O289+P289+Q289</f>
        <v/>
      </c>
      <c r="O289" s="150">
        <f>K289*0.006</f>
        <v/>
      </c>
      <c r="P289" s="150">
        <f>K289*0.02</f>
        <v/>
      </c>
      <c r="Q289" s="150">
        <f>SUM(R289:T289)</f>
        <v/>
      </c>
      <c r="R289" s="150">
        <f>IF(F289="大型",700,IF(F289="中型",300,IF(F289="小型",80,0)))</f>
        <v/>
      </c>
      <c r="S289" s="150">
        <f>IF(F289="大型",150,IF(F289="中型",100,IF(F289="小型",0,0)))</f>
        <v/>
      </c>
      <c r="T289" s="151">
        <f>SUM(U289:W289)</f>
        <v/>
      </c>
      <c r="U289" s="150" t="n">
        <v>1000</v>
      </c>
      <c r="V289" s="150" t="n">
        <v>200</v>
      </c>
      <c r="W289" s="150">
        <f>SUM(X289:AS289)</f>
        <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f>H289</f>
        <v/>
      </c>
      <c r="AZ289" s="150">
        <f>BB289/(1-BA289)</f>
        <v/>
      </c>
      <c r="BA289" s="82" t="n">
        <v>0.15</v>
      </c>
      <c r="BB289" s="150">
        <f>K289*0.96</f>
        <v/>
      </c>
      <c r="BC289" s="7" t="inlineStr">
        <is>
          <t>797139954559</t>
        </is>
      </c>
      <c r="BD289" s="7" t="inlineStr">
        <is>
          <t>https://item.taobao.com/item.htm?id=797139954559</t>
        </is>
      </c>
      <c r="BE289" s="7" t="n"/>
      <c r="BF289" s="150">
        <f>H289</f>
        <v/>
      </c>
      <c r="BG289" s="82">
        <f>BH289/BF289</f>
        <v/>
      </c>
      <c r="BH289" s="149">
        <f>I289</f>
        <v/>
      </c>
      <c r="BI289" s="82">
        <f>1-12%</f>
        <v/>
      </c>
      <c r="BJ289" s="82">
        <f>BK289/(BF289-BF289*(1-BI289))</f>
        <v/>
      </c>
      <c r="BK289" s="149">
        <f>BM289/(1-BL289)</f>
        <v/>
      </c>
      <c r="BL289" s="82" t="n">
        <v>0.01</v>
      </c>
      <c r="BM289" s="149">
        <f>J289</f>
        <v/>
      </c>
      <c r="BN289" s="149">
        <f>IF(BK289&gt;=1500,BK289-150,IF(BK289&gt;=800,BK289-80,IF(BK289&gt;=500,BK289-50,IF(BK289&gt;=200,BK289-20,BK289))))</f>
        <v/>
      </c>
      <c r="BO289" s="82">
        <f>1-12%</f>
        <v/>
      </c>
      <c r="BP289" s="82">
        <f>BQ289/(BF289-BF289*(1-BO289))</f>
        <v/>
      </c>
      <c r="BQ289" s="149">
        <f>BS289/(1-BR289)</f>
        <v/>
      </c>
      <c r="BR289" s="82" t="n">
        <v>0</v>
      </c>
      <c r="BS289" s="149">
        <f>K289</f>
        <v/>
      </c>
      <c r="BT289" s="149">
        <f>IF(BQ289&gt;=1500,BQ289-150,IF(BQ289&gt;=800,BQ289-80,IF(BQ289&gt;=500,BQ289-50,IF(BQ289&gt;=200,BQ289-20,BQ289))))</f>
        <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f>Q290/0.4</f>
        <v/>
      </c>
      <c r="H290" s="152">
        <f>G290*0.75</f>
        <v/>
      </c>
      <c r="I290" s="152">
        <f>Q290 / (0.8 - 0.02 - 0.006)</f>
        <v/>
      </c>
      <c r="J290" s="152">
        <f>Q290 / (0.82 - 0.02 - 0.006)</f>
        <v/>
      </c>
      <c r="K290" s="152">
        <f>Q290 / (0.85 - 0.02 - 0.006)</f>
        <v/>
      </c>
      <c r="L290" s="152">
        <f>K290-N290</f>
        <v/>
      </c>
      <c r="M290" s="79">
        <f>L290/K290</f>
        <v/>
      </c>
      <c r="N290" s="153">
        <f>O290+P290+Q290</f>
        <v/>
      </c>
      <c r="O290" s="153">
        <f>K290*0.006</f>
        <v/>
      </c>
      <c r="P290" s="153">
        <f>K290*0.02</f>
        <v/>
      </c>
      <c r="Q290" s="153">
        <f>SUM(R290:T290)</f>
        <v/>
      </c>
      <c r="R290" s="153">
        <f>IF(F290="大型",700,IF(F290="中型",300,IF(F290="小型",80,0)))</f>
        <v/>
      </c>
      <c r="S290" s="153">
        <f>IF(F290="大型",150,IF(F290="中型",100,IF(F290="小型",0,0)))</f>
        <v/>
      </c>
      <c r="T290" s="151">
        <f>SUM(U290:W290)</f>
        <v/>
      </c>
      <c r="U290" s="153" t="n">
        <v>660</v>
      </c>
      <c r="V290" s="153" t="n">
        <v>100</v>
      </c>
      <c r="W290" s="153">
        <f>SUM(X290:AS290)</f>
        <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f>H290</f>
        <v/>
      </c>
      <c r="AZ290" s="153">
        <f>BB290/(1-BA290)</f>
        <v/>
      </c>
      <c r="BA290" s="85" t="n">
        <v>0.15</v>
      </c>
      <c r="BB290" s="153">
        <f>K290*0.96</f>
        <v/>
      </c>
      <c r="BC290" s="10" t="inlineStr">
        <is>
          <t>793554793170</t>
        </is>
      </c>
      <c r="BD290" s="10" t="inlineStr">
        <is>
          <t>https://item.taobao.com/item.htm?id=793554793170</t>
        </is>
      </c>
      <c r="BE290" s="10" t="n"/>
      <c r="BF290" s="153">
        <f>H290</f>
        <v/>
      </c>
      <c r="BG290" s="85">
        <f>BH290/BF290</f>
        <v/>
      </c>
      <c r="BH290" s="152">
        <f>I290</f>
        <v/>
      </c>
      <c r="BI290" s="85">
        <f>1-12%</f>
        <v/>
      </c>
      <c r="BJ290" s="85">
        <f>BK290/(BF290-BF290*(1-BI290))</f>
        <v/>
      </c>
      <c r="BK290" s="152">
        <f>BM290/(1-BL290)</f>
        <v/>
      </c>
      <c r="BL290" s="85" t="n">
        <v>0.01</v>
      </c>
      <c r="BM290" s="152">
        <f>J290</f>
        <v/>
      </c>
      <c r="BN290" s="152">
        <f>IF(BK290&gt;=1500,BK290-150,IF(BK290&gt;=800,BK290-80,IF(BK290&gt;=500,BK290-50,IF(BK290&gt;=200,BK290-20,BK290))))</f>
        <v/>
      </c>
      <c r="BO290" s="85">
        <f>1-12%</f>
        <v/>
      </c>
      <c r="BP290" s="85">
        <f>BQ290/(BF290-BF290*(1-BO290))</f>
        <v/>
      </c>
      <c r="BQ290" s="152">
        <f>BS290/(1-BR290)</f>
        <v/>
      </c>
      <c r="BR290" s="85" t="n">
        <v>0</v>
      </c>
      <c r="BS290" s="152">
        <f>K290</f>
        <v/>
      </c>
      <c r="BT290" s="152">
        <f>IF(BQ290&gt;=1500,BQ290-150,IF(BQ290&gt;=800,BQ290-80,IF(BQ290&gt;=500,BQ290-50,IF(BQ290&gt;=200,BQ290-20,BQ290))))</f>
        <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f>Q291/0.4</f>
        <v/>
      </c>
      <c r="H291" s="149">
        <f>G291*0.75</f>
        <v/>
      </c>
      <c r="I291" s="149">
        <f>Q291 / (0.8 - 0.02 - 0.006)</f>
        <v/>
      </c>
      <c r="J291" s="149">
        <f>Q291 / (0.82 - 0.02 - 0.006)</f>
        <v/>
      </c>
      <c r="K291" s="149">
        <f>Q291 / (0.85 - 0.02 - 0.006)</f>
        <v/>
      </c>
      <c r="L291" s="149">
        <f>K291-N291</f>
        <v/>
      </c>
      <c r="M291" s="79">
        <f>L291/K291</f>
        <v/>
      </c>
      <c r="N291" s="150">
        <f>O291+P291+Q291</f>
        <v/>
      </c>
      <c r="O291" s="150">
        <f>K291*0.006</f>
        <v/>
      </c>
      <c r="P291" s="150">
        <f>K291*0.02</f>
        <v/>
      </c>
      <c r="Q291" s="150">
        <f>SUM(R291:T291)</f>
        <v/>
      </c>
      <c r="R291" s="150">
        <f>IF(F291="大型",700,IF(F291="中型",300,IF(F291="小型",80,0)))</f>
        <v/>
      </c>
      <c r="S291" s="150">
        <f>IF(F291="大型",150,IF(F291="中型",100,IF(F291="小型",0,0)))</f>
        <v/>
      </c>
      <c r="T291" s="151">
        <f>SUM(U291:W291)</f>
        <v/>
      </c>
      <c r="U291" s="150" t="n">
        <v>660</v>
      </c>
      <c r="V291" s="150" t="n">
        <v>0</v>
      </c>
      <c r="W291" s="150">
        <f>SUM(X291:AS291)</f>
        <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f>H291</f>
        <v/>
      </c>
      <c r="AZ291" s="150">
        <f>BB291/(1-BA291)</f>
        <v/>
      </c>
      <c r="BA291" s="82" t="n">
        <v>0.15</v>
      </c>
      <c r="BB291" s="150">
        <f>K291*0.96</f>
        <v/>
      </c>
      <c r="BC291" s="7" t="inlineStr">
        <is>
          <t>793554793170</t>
        </is>
      </c>
      <c r="BD291" s="7" t="inlineStr">
        <is>
          <t>https://item.taobao.com/item.htm?id=793554793170</t>
        </is>
      </c>
      <c r="BE291" s="7" t="n"/>
      <c r="BF291" s="150">
        <f>H291</f>
        <v/>
      </c>
      <c r="BG291" s="82">
        <f>BH291/BF291</f>
        <v/>
      </c>
      <c r="BH291" s="149">
        <f>I291</f>
        <v/>
      </c>
      <c r="BI291" s="82">
        <f>1-12%</f>
        <v/>
      </c>
      <c r="BJ291" s="82">
        <f>BK291/(BF291-BF291*(1-BI291))</f>
        <v/>
      </c>
      <c r="BK291" s="149">
        <f>BM291/(1-BL291)</f>
        <v/>
      </c>
      <c r="BL291" s="82" t="n">
        <v>0.01</v>
      </c>
      <c r="BM291" s="149">
        <f>J291</f>
        <v/>
      </c>
      <c r="BN291" s="149">
        <f>IF(BK291&gt;=1500,BK291-150,IF(BK291&gt;=800,BK291-80,IF(BK291&gt;=500,BK291-50,IF(BK291&gt;=200,BK291-20,BK291))))</f>
        <v/>
      </c>
      <c r="BO291" s="82">
        <f>1-12%</f>
        <v/>
      </c>
      <c r="BP291" s="82">
        <f>BQ291/(BF291-BF291*(1-BO291))</f>
        <v/>
      </c>
      <c r="BQ291" s="149">
        <f>BS291/(1-BR291)</f>
        <v/>
      </c>
      <c r="BR291" s="82" t="n">
        <v>0</v>
      </c>
      <c r="BS291" s="149">
        <f>K291</f>
        <v/>
      </c>
      <c r="BT291" s="149">
        <f>IF(BQ291&gt;=1500,BQ291-150,IF(BQ291&gt;=800,BQ291-80,IF(BQ291&gt;=500,BQ291-50,IF(BQ291&gt;=200,BQ291-20,BQ291))))</f>
        <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f>Q292/0.4</f>
        <v/>
      </c>
      <c r="H292" s="152">
        <f>G292*0.75</f>
        <v/>
      </c>
      <c r="I292" s="152">
        <f>Q292 / (0.84 - 0.02 - 0.006)</f>
        <v/>
      </c>
      <c r="J292" s="152">
        <f>Q292 / (0.86 - 0.02 - 0.006)</f>
        <v/>
      </c>
      <c r="K292" s="152">
        <f>Q292 / (0.89 - 0.02 - 0.006)</f>
        <v/>
      </c>
      <c r="L292" s="152">
        <f>K292-N292</f>
        <v/>
      </c>
      <c r="M292" s="79">
        <f>L292/K292</f>
        <v/>
      </c>
      <c r="N292" s="153">
        <f>O292+P292+Q292</f>
        <v/>
      </c>
      <c r="O292" s="153">
        <f>K292*0.006</f>
        <v/>
      </c>
      <c r="P292" s="153">
        <f>K292*0.02</f>
        <v/>
      </c>
      <c r="Q292" s="153">
        <f>SUM(R292:T292)</f>
        <v/>
      </c>
      <c r="R292" s="153">
        <f>IF(F292="大型",700,IF(F292="中型",300,IF(F292="小型",80,0)))</f>
        <v/>
      </c>
      <c r="S292" s="153">
        <f>IF(F292="大型",150,IF(F292="中型",100,IF(F292="小型",0,0)))</f>
        <v/>
      </c>
      <c r="T292" s="151">
        <f>SUM(U292:W292)</f>
        <v/>
      </c>
      <c r="U292" s="153" t="n">
        <v>2750</v>
      </c>
      <c r="V292" s="153" t="n">
        <v>0</v>
      </c>
      <c r="W292" s="153">
        <f>SUM(X292:AS292)</f>
        <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f>H292</f>
        <v/>
      </c>
      <c r="AZ292" s="153">
        <f>BB292/(1-BA292)</f>
        <v/>
      </c>
      <c r="BA292" s="85" t="n">
        <v>0.15</v>
      </c>
      <c r="BB292" s="153">
        <f>K292*0.96</f>
        <v/>
      </c>
      <c r="BC292" s="10" t="inlineStr">
        <is>
          <t>793052650673</t>
        </is>
      </c>
      <c r="BD292" s="10" t="inlineStr">
        <is>
          <t>https://item.taobao.com/item.htm?id=793052650673</t>
        </is>
      </c>
      <c r="BE292" s="10" t="n"/>
      <c r="BF292" s="153">
        <f>H292</f>
        <v/>
      </c>
      <c r="BG292" s="85">
        <f>BH292/BF292</f>
        <v/>
      </c>
      <c r="BH292" s="152">
        <f>I292</f>
        <v/>
      </c>
      <c r="BI292" s="85">
        <f>1-12%</f>
        <v/>
      </c>
      <c r="BJ292" s="85">
        <f>BK292/(BF292-BF292*(1-BI292))</f>
        <v/>
      </c>
      <c r="BK292" s="152">
        <f>BM292/(1-BL292)</f>
        <v/>
      </c>
      <c r="BL292" s="85" t="n">
        <v>0.01</v>
      </c>
      <c r="BM292" s="152">
        <f>J292</f>
        <v/>
      </c>
      <c r="BN292" s="152">
        <f>IF(BK292&gt;=1500,BK292-150,IF(BK292&gt;=800,BK292-80,IF(BK292&gt;=500,BK292-50,IF(BK292&gt;=200,BK292-20,BK292))))</f>
        <v/>
      </c>
      <c r="BO292" s="85">
        <f>1-12%</f>
        <v/>
      </c>
      <c r="BP292" s="85">
        <f>BQ292/(BF292-BF292*(1-BO292))</f>
        <v/>
      </c>
      <c r="BQ292" s="152">
        <f>BS292/(1-BR292)</f>
        <v/>
      </c>
      <c r="BR292" s="85" t="n">
        <v>0</v>
      </c>
      <c r="BS292" s="152">
        <f>K292</f>
        <v/>
      </c>
      <c r="BT292" s="152">
        <f>IF(BQ292&gt;=1500,BQ292-150,IF(BQ292&gt;=800,BQ292-80,IF(BQ292&gt;=500,BQ292-50,IF(BQ292&gt;=200,BQ292-20,BQ292))))</f>
        <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f>Q293/0.4</f>
        <v/>
      </c>
      <c r="H293" s="149">
        <f>G293*0.75</f>
        <v/>
      </c>
      <c r="I293" s="149">
        <f>Q293 / (0.84 - 0.02 - 0.006)</f>
        <v/>
      </c>
      <c r="J293" s="149">
        <f>Q293 / (0.86 - 0.02 - 0.006)</f>
        <v/>
      </c>
      <c r="K293" s="149">
        <f>Q293 / (0.89 - 0.02 - 0.006)</f>
        <v/>
      </c>
      <c r="L293" s="149">
        <f>K293-N293</f>
        <v/>
      </c>
      <c r="M293" s="79">
        <f>L293/K293</f>
        <v/>
      </c>
      <c r="N293" s="150">
        <f>O293+P293+Q293</f>
        <v/>
      </c>
      <c r="O293" s="150">
        <f>K293*0.006</f>
        <v/>
      </c>
      <c r="P293" s="150">
        <f>K293*0.02</f>
        <v/>
      </c>
      <c r="Q293" s="150">
        <f>SUM(R293:T293)</f>
        <v/>
      </c>
      <c r="R293" s="150">
        <f>IF(F293="大型",700,IF(F293="中型",300,IF(F293="小型",80,0)))</f>
        <v/>
      </c>
      <c r="S293" s="150">
        <f>IF(F293="大型",150,IF(F293="中型",100,IF(F293="小型",0,0)))</f>
        <v/>
      </c>
      <c r="T293" s="151">
        <f>SUM(U293:W293)</f>
        <v/>
      </c>
      <c r="U293" s="150" t="n">
        <v>2950</v>
      </c>
      <c r="V293" s="150" t="n">
        <v>0</v>
      </c>
      <c r="W293" s="150">
        <f>SUM(X293:AS293)</f>
        <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f>H293</f>
        <v/>
      </c>
      <c r="AZ293" s="150">
        <f>BB293/(1-BA293)</f>
        <v/>
      </c>
      <c r="BA293" s="82" t="n">
        <v>0.15</v>
      </c>
      <c r="BB293" s="150">
        <f>K293*0.96</f>
        <v/>
      </c>
      <c r="BC293" s="7" t="inlineStr">
        <is>
          <t>793052650673</t>
        </is>
      </c>
      <c r="BD293" s="7" t="inlineStr">
        <is>
          <t>https://item.taobao.com/item.htm?id=793052650673</t>
        </is>
      </c>
      <c r="BE293" s="7" t="n"/>
      <c r="BF293" s="150">
        <f>H293</f>
        <v/>
      </c>
      <c r="BG293" s="82">
        <f>BH293/BF293</f>
        <v/>
      </c>
      <c r="BH293" s="149">
        <f>I293</f>
        <v/>
      </c>
      <c r="BI293" s="82">
        <f>1-12%</f>
        <v/>
      </c>
      <c r="BJ293" s="82">
        <f>BK293/(BF293-BF293*(1-BI293))</f>
        <v/>
      </c>
      <c r="BK293" s="149">
        <f>BM293/(1-BL293)</f>
        <v/>
      </c>
      <c r="BL293" s="82" t="n">
        <v>0.01</v>
      </c>
      <c r="BM293" s="149">
        <f>J293</f>
        <v/>
      </c>
      <c r="BN293" s="149">
        <f>IF(BK293&gt;=1500,BK293-150,IF(BK293&gt;=800,BK293-80,IF(BK293&gt;=500,BK293-50,IF(BK293&gt;=200,BK293-20,BK293))))</f>
        <v/>
      </c>
      <c r="BO293" s="82">
        <f>1-12%</f>
        <v/>
      </c>
      <c r="BP293" s="82">
        <f>BQ293/(BF293-BF293*(1-BO293))</f>
        <v/>
      </c>
      <c r="BQ293" s="149">
        <f>BS293/(1-BR293)</f>
        <v/>
      </c>
      <c r="BR293" s="82" t="n">
        <v>0</v>
      </c>
      <c r="BS293" s="149">
        <f>K293</f>
        <v/>
      </c>
      <c r="BT293" s="149">
        <f>IF(BQ293&gt;=1500,BQ293-150,IF(BQ293&gt;=800,BQ293-80,IF(BQ293&gt;=500,BQ293-50,IF(BQ293&gt;=200,BQ293-20,BQ293))))</f>
        <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f>Q294/0.4</f>
        <v/>
      </c>
      <c r="H294" s="152">
        <f>G294*0.75</f>
        <v/>
      </c>
      <c r="I294" s="152">
        <f>Q294 / (0.84 - 0.02 - 0.006)</f>
        <v/>
      </c>
      <c r="J294" s="152">
        <f>Q294 / (0.86 - 0.02 - 0.006)</f>
        <v/>
      </c>
      <c r="K294" s="152">
        <f>Q294 / (0.85 - 0.02 - 0.006)</f>
        <v/>
      </c>
      <c r="L294" s="152">
        <f>K294-N294</f>
        <v/>
      </c>
      <c r="M294" s="79">
        <f>L294/K294</f>
        <v/>
      </c>
      <c r="N294" s="153">
        <f>O294+P294+Q294</f>
        <v/>
      </c>
      <c r="O294" s="153">
        <f>K294*0.006</f>
        <v/>
      </c>
      <c r="P294" s="153">
        <f>K294*0.02</f>
        <v/>
      </c>
      <c r="Q294" s="153">
        <f>SUM(R294:T294)</f>
        <v/>
      </c>
      <c r="R294" s="153">
        <f>IF(F294="大型",700,IF(F294="中型",300,IF(F294="小型",80,0)))</f>
        <v/>
      </c>
      <c r="S294" s="153">
        <f>IF(F294="大型",150,IF(F294="中型",100,IF(F294="小型",0,0)))</f>
        <v/>
      </c>
      <c r="T294" s="151">
        <f>SUM(U294:W294)</f>
        <v/>
      </c>
      <c r="U294" s="153" t="n">
        <v>2750</v>
      </c>
      <c r="V294" s="153" t="n">
        <v>0</v>
      </c>
      <c r="W294" s="153">
        <f>SUM(X294:AS294)</f>
        <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f>H294</f>
        <v/>
      </c>
      <c r="AZ294" s="153">
        <f>BB294/(1-BA294)</f>
        <v/>
      </c>
      <c r="BA294" s="85" t="n">
        <v>0.15</v>
      </c>
      <c r="BB294" s="153">
        <f>K294*0.96</f>
        <v/>
      </c>
      <c r="BC294" s="10" t="inlineStr">
        <is>
          <t>793178436895</t>
        </is>
      </c>
      <c r="BD294" s="10" t="inlineStr">
        <is>
          <t>https://item.taobao.com/item.htm?id=793178436895</t>
        </is>
      </c>
      <c r="BE294" s="10" t="n"/>
      <c r="BF294" s="153">
        <f>H294</f>
        <v/>
      </c>
      <c r="BG294" s="85">
        <f>BH294/BF294</f>
        <v/>
      </c>
      <c r="BH294" s="152">
        <f>I294</f>
        <v/>
      </c>
      <c r="BI294" s="85">
        <f>1-12%</f>
        <v/>
      </c>
      <c r="BJ294" s="85">
        <f>BK294/(BF294-BF294*(1-BI294))</f>
        <v/>
      </c>
      <c r="BK294" s="152">
        <f>BM294/(1-BL294)</f>
        <v/>
      </c>
      <c r="BL294" s="85" t="n">
        <v>0.01</v>
      </c>
      <c r="BM294" s="152">
        <f>J294</f>
        <v/>
      </c>
      <c r="BN294" s="152">
        <f>IF(BK294&gt;=1500,BK294-150,IF(BK294&gt;=800,BK294-80,IF(BK294&gt;=500,BK294-50,IF(BK294&gt;=200,BK294-20,BK294))))</f>
        <v/>
      </c>
      <c r="BO294" s="85">
        <f>1-12%</f>
        <v/>
      </c>
      <c r="BP294" s="85">
        <f>BQ294/(BF294-BF294*(1-BO294))</f>
        <v/>
      </c>
      <c r="BQ294" s="152">
        <f>BS294/(1-BR294)</f>
        <v/>
      </c>
      <c r="BR294" s="85" t="n">
        <v>0</v>
      </c>
      <c r="BS294" s="152">
        <f>K294</f>
        <v/>
      </c>
      <c r="BT294" s="152">
        <f>IF(BQ294&gt;=1500,BQ294-150,IF(BQ294&gt;=800,BQ294-80,IF(BQ294&gt;=500,BQ294-50,IF(BQ294&gt;=200,BQ294-20,BQ294))))</f>
        <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f>Q295/0.4</f>
        <v/>
      </c>
      <c r="H295" s="149">
        <f>G295*0.75</f>
        <v/>
      </c>
      <c r="I295" s="149">
        <f>Q295 / (0.84 - 0.02 - 0.006)</f>
        <v/>
      </c>
      <c r="J295" s="149">
        <f>Q295 / (0.85 - 0.02 - 0.006)</f>
        <v/>
      </c>
      <c r="K295" s="149">
        <f>Q295 / (0.87 - 0.02 - 0.006)</f>
        <v/>
      </c>
      <c r="L295" s="149">
        <f>K295-N295</f>
        <v/>
      </c>
      <c r="M295" s="79">
        <f>L295/K295</f>
        <v/>
      </c>
      <c r="N295" s="150">
        <f>O295+P295+Q295</f>
        <v/>
      </c>
      <c r="O295" s="150">
        <f>K295*0.006</f>
        <v/>
      </c>
      <c r="P295" s="150">
        <f>K295*0.02</f>
        <v/>
      </c>
      <c r="Q295" s="150">
        <f>SUM(R295:T295)</f>
        <v/>
      </c>
      <c r="R295" s="150">
        <f>IF(F295="大型",700,IF(F295="中型",300,IF(F295="小型",80,0)))</f>
        <v/>
      </c>
      <c r="S295" s="150" t="n">
        <v>150</v>
      </c>
      <c r="T295" s="151">
        <f>SUM(U295:W295)</f>
        <v/>
      </c>
      <c r="U295" s="150" t="n">
        <v>4000</v>
      </c>
      <c r="V295" s="150" t="n">
        <v>0</v>
      </c>
      <c r="W295" s="150">
        <f>SUM(X295:AS295)</f>
        <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f>H295</f>
        <v/>
      </c>
      <c r="AZ295" s="150">
        <f>BB295/(1-BA295)</f>
        <v/>
      </c>
      <c r="BA295" s="82" t="n">
        <v>0.15</v>
      </c>
      <c r="BB295" s="150">
        <f>K295*0.96</f>
        <v/>
      </c>
      <c r="BC295" s="7" t="inlineStr">
        <is>
          <t>717388593550</t>
        </is>
      </c>
      <c r="BD295" s="7" t="inlineStr">
        <is>
          <t>https://item.taobao.com/item.htm?id=717388593550&amp; | https://item.taobao.com/item.htm?id=724042164333</t>
        </is>
      </c>
      <c r="BE295" s="7" t="n"/>
      <c r="BF295" s="150">
        <f>H295</f>
        <v/>
      </c>
      <c r="BG295" s="82">
        <f>BH295/BF295</f>
        <v/>
      </c>
      <c r="BH295" s="149">
        <f>I295</f>
        <v/>
      </c>
      <c r="BI295" s="82">
        <f>1-12%</f>
        <v/>
      </c>
      <c r="BJ295" s="82">
        <f>BK295/(BF295-BF295*(1-BI295))</f>
        <v/>
      </c>
      <c r="BK295" s="149">
        <f>BM295/(1-BL295)</f>
        <v/>
      </c>
      <c r="BL295" s="82" t="n">
        <v>0.01</v>
      </c>
      <c r="BM295" s="149">
        <f>J295</f>
        <v/>
      </c>
      <c r="BN295" s="149">
        <f>IF(BK295&gt;=1500,BK295-150,IF(BK295&gt;=800,BK295-80,IF(BK295&gt;=500,BK295-50,IF(BK295&gt;=200,BK295-20,BK295))))</f>
        <v/>
      </c>
      <c r="BO295" s="82">
        <f>1-12%</f>
        <v/>
      </c>
      <c r="BP295" s="82">
        <f>BQ295/(BF295-BF295*(1-BO295))</f>
        <v/>
      </c>
      <c r="BQ295" s="149">
        <f>BS295/(1-BR295)</f>
        <v/>
      </c>
      <c r="BR295" s="82" t="n">
        <v>0</v>
      </c>
      <c r="BS295" s="149">
        <f>K295</f>
        <v/>
      </c>
      <c r="BT295" s="149">
        <f>IF(BQ295&gt;=1500,BQ295-150,IF(BQ295&gt;=800,BQ295-80,IF(BQ295&gt;=500,BQ295-50,IF(BQ295&gt;=200,BQ295-20,BQ295))))</f>
        <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f>Q296/0.4</f>
        <v/>
      </c>
      <c r="H296" s="152">
        <f>G296*0.75</f>
        <v/>
      </c>
      <c r="I296" s="152">
        <f>Q296 / (0.84 - 0.02 - 0.006)</f>
        <v/>
      </c>
      <c r="J296" s="152">
        <f>Q296 / (0.85 - 0.02 - 0.006)</f>
        <v/>
      </c>
      <c r="K296" s="152">
        <f>Q296 / (0.87 - 0.02 - 0.006)</f>
        <v/>
      </c>
      <c r="L296" s="152">
        <f>K296-N296</f>
        <v/>
      </c>
      <c r="M296" s="79">
        <f>L296/K296</f>
        <v/>
      </c>
      <c r="N296" s="153">
        <f>O296+P296+Q296</f>
        <v/>
      </c>
      <c r="O296" s="153">
        <f>K296*0.006</f>
        <v/>
      </c>
      <c r="P296" s="153">
        <f>K296*0.02</f>
        <v/>
      </c>
      <c r="Q296" s="153">
        <f>SUM(R296:T296)</f>
        <v/>
      </c>
      <c r="R296" s="153">
        <f>IF(F296="大型",700,IF(F296="中型",300,IF(F296="小型",80,0)))</f>
        <v/>
      </c>
      <c r="S296" s="153" t="n">
        <v>150</v>
      </c>
      <c r="T296" s="151">
        <f>SUM(U296:W296)</f>
        <v/>
      </c>
      <c r="U296" s="153" t="n">
        <v>4200</v>
      </c>
      <c r="V296" s="153" t="n">
        <v>0</v>
      </c>
      <c r="W296" s="153">
        <f>SUM(X296:AS296)</f>
        <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f>H296</f>
        <v/>
      </c>
      <c r="AZ296" s="153">
        <f>BB296/(1-BA296)</f>
        <v/>
      </c>
      <c r="BA296" s="85" t="n">
        <v>0.15</v>
      </c>
      <c r="BB296" s="153">
        <f>K296*0.96</f>
        <v/>
      </c>
      <c r="BC296" s="10" t="inlineStr">
        <is>
          <t>717388593550</t>
        </is>
      </c>
      <c r="BD296" s="10" t="inlineStr">
        <is>
          <t>https://item.taobao.com/item.htm?id=717388593550&amp; | https://item.taobao.com/item.htm?id=724042164333</t>
        </is>
      </c>
      <c r="BE296" s="10" t="n"/>
      <c r="BF296" s="153">
        <f>H296</f>
        <v/>
      </c>
      <c r="BG296" s="85">
        <f>BH296/BF296</f>
        <v/>
      </c>
      <c r="BH296" s="152">
        <f>I296</f>
        <v/>
      </c>
      <c r="BI296" s="85">
        <f>1-12%</f>
        <v/>
      </c>
      <c r="BJ296" s="85">
        <f>BK296/(BF296-BF296*(1-BI296))</f>
        <v/>
      </c>
      <c r="BK296" s="152">
        <f>BM296/(1-BL296)</f>
        <v/>
      </c>
      <c r="BL296" s="85" t="n">
        <v>0.01</v>
      </c>
      <c r="BM296" s="152">
        <f>J296</f>
        <v/>
      </c>
      <c r="BN296" s="152">
        <f>IF(BK296&gt;=1500,BK296-150,IF(BK296&gt;=800,BK296-80,IF(BK296&gt;=500,BK296-50,IF(BK296&gt;=200,BK296-20,BK296))))</f>
        <v/>
      </c>
      <c r="BO296" s="85">
        <f>1-12%</f>
        <v/>
      </c>
      <c r="BP296" s="85">
        <f>BQ296/(BF296-BF296*(1-BO296))</f>
        <v/>
      </c>
      <c r="BQ296" s="152">
        <f>BS296/(1-BR296)</f>
        <v/>
      </c>
      <c r="BR296" s="85" t="n">
        <v>0</v>
      </c>
      <c r="BS296" s="152">
        <f>K296</f>
        <v/>
      </c>
      <c r="BT296" s="152">
        <f>IF(BQ296&gt;=1500,BQ296-150,IF(BQ296&gt;=800,BQ296-80,IF(BQ296&gt;=500,BQ296-50,IF(BQ296&gt;=200,BQ296-20,BQ296))))</f>
        <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f>Q297/0.4</f>
        <v/>
      </c>
      <c r="H297" s="149">
        <f>G297*0.75</f>
        <v/>
      </c>
      <c r="I297" s="149">
        <f>Q297 / (0.84 - 0.02 - 0.006)</f>
        <v/>
      </c>
      <c r="J297" s="149">
        <f>Q297 / (0.85 - 0.02 - 0.006)</f>
        <v/>
      </c>
      <c r="K297" s="149">
        <f>Q297 / (0.87 - 0.02 - 0.006)</f>
        <v/>
      </c>
      <c r="L297" s="149">
        <f>K297-N297</f>
        <v/>
      </c>
      <c r="M297" s="79">
        <f>L297/K297</f>
        <v/>
      </c>
      <c r="N297" s="150">
        <f>O297+P297+Q297</f>
        <v/>
      </c>
      <c r="O297" s="150">
        <f>K297*0.006</f>
        <v/>
      </c>
      <c r="P297" s="150">
        <f>K297*0.02</f>
        <v/>
      </c>
      <c r="Q297" s="150">
        <f>SUM(R297:T297)</f>
        <v/>
      </c>
      <c r="R297" s="150">
        <f>IF(F297="大型",700,IF(F297="中型",300,IF(F297="小型",80,0)))</f>
        <v/>
      </c>
      <c r="S297" s="150" t="n">
        <v>150</v>
      </c>
      <c r="T297" s="151">
        <f>SUM(U297:W297)</f>
        <v/>
      </c>
      <c r="U297" s="150" t="n">
        <v>4400</v>
      </c>
      <c r="V297" s="150" t="n">
        <v>0</v>
      </c>
      <c r="W297" s="150">
        <f>SUM(X297:AS297)</f>
        <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f>H297</f>
        <v/>
      </c>
      <c r="AZ297" s="150">
        <f>BB297/(1-BA297)</f>
        <v/>
      </c>
      <c r="BA297" s="82" t="n">
        <v>0.15</v>
      </c>
      <c r="BB297" s="150">
        <f>K297*0.96</f>
        <v/>
      </c>
      <c r="BC297" s="7" t="inlineStr">
        <is>
          <t>717388593550</t>
        </is>
      </c>
      <c r="BD297" s="7" t="inlineStr">
        <is>
          <t>https://item.taobao.com/item.htm?id=717388593550&amp; | https://item.taobao.com/item.htm?id=724042164333</t>
        </is>
      </c>
      <c r="BE297" s="7" t="n"/>
      <c r="BF297" s="150">
        <f>H297</f>
        <v/>
      </c>
      <c r="BG297" s="82">
        <f>BH297/BF297</f>
        <v/>
      </c>
      <c r="BH297" s="149">
        <f>I297</f>
        <v/>
      </c>
      <c r="BI297" s="82">
        <f>1-12%</f>
        <v/>
      </c>
      <c r="BJ297" s="82">
        <f>BK297/(BF297-BF297*(1-BI297))</f>
        <v/>
      </c>
      <c r="BK297" s="149">
        <f>BM297/(1-BL297)</f>
        <v/>
      </c>
      <c r="BL297" s="82" t="n">
        <v>0.01</v>
      </c>
      <c r="BM297" s="149">
        <f>J297</f>
        <v/>
      </c>
      <c r="BN297" s="149">
        <f>IF(BK297&gt;=1500,BK297-150,IF(BK297&gt;=800,BK297-80,IF(BK297&gt;=500,BK297-50,IF(BK297&gt;=200,BK297-20,BK297))))</f>
        <v/>
      </c>
      <c r="BO297" s="82">
        <f>1-12%</f>
        <v/>
      </c>
      <c r="BP297" s="82">
        <f>BQ297/(BF297-BF297*(1-BO297))</f>
        <v/>
      </c>
      <c r="BQ297" s="149">
        <f>BS297/(1-BR297)</f>
        <v/>
      </c>
      <c r="BR297" s="82" t="n">
        <v>0</v>
      </c>
      <c r="BS297" s="149">
        <f>K297</f>
        <v/>
      </c>
      <c r="BT297" s="149">
        <f>IF(BQ297&gt;=1500,BQ297-150,IF(BQ297&gt;=800,BQ297-80,IF(BQ297&gt;=500,BQ297-50,IF(BQ297&gt;=200,BQ297-20,BQ297))))</f>
        <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f>Q298/0.4</f>
        <v/>
      </c>
      <c r="H298" s="152">
        <f>G298*0.75</f>
        <v/>
      </c>
      <c r="I298" s="152">
        <f>Q298 / (0.84 - 0.02 - 0.006)</f>
        <v/>
      </c>
      <c r="J298" s="152">
        <f>Q298 / (0.85 - 0.02 - 0.006)</f>
        <v/>
      </c>
      <c r="K298" s="152">
        <f>Q298 / (0.87 - 0.02 - 0.006)</f>
        <v/>
      </c>
      <c r="L298" s="152">
        <f>K298-N298</f>
        <v/>
      </c>
      <c r="M298" s="79">
        <f>L298/K298</f>
        <v/>
      </c>
      <c r="N298" s="153">
        <f>O298+P298+Q298</f>
        <v/>
      </c>
      <c r="O298" s="153">
        <f>K298*0.006</f>
        <v/>
      </c>
      <c r="P298" s="153">
        <f>K298*0.02</f>
        <v/>
      </c>
      <c r="Q298" s="153">
        <f>SUM(R298:T298)</f>
        <v/>
      </c>
      <c r="R298" s="153">
        <f>IF(F298="大型",700,IF(F298="中型",300,IF(F298="小型",80,0)))</f>
        <v/>
      </c>
      <c r="S298" s="153">
        <f>IF(F298="大型",150,IF(F298="中型",100,IF(F298="小型",0,0)))</f>
        <v/>
      </c>
      <c r="T298" s="151">
        <f>SUM(U298:W298)</f>
        <v/>
      </c>
      <c r="U298" s="153" t="n">
        <v>1100</v>
      </c>
      <c r="V298" s="153" t="n">
        <v>0</v>
      </c>
      <c r="W298" s="153">
        <f>SUM(X298:AS298)</f>
        <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f>H298</f>
        <v/>
      </c>
      <c r="AZ298" s="153">
        <f>BB298/(1-BA298)</f>
        <v/>
      </c>
      <c r="BA298" s="85" t="n">
        <v>0.15</v>
      </c>
      <c r="BB298" s="153">
        <f>K298*0.96</f>
        <v/>
      </c>
      <c r="BC298" s="10" t="inlineStr">
        <is>
          <t>717388593550</t>
        </is>
      </c>
      <c r="BD298" s="10" t="inlineStr">
        <is>
          <t>https://item.taobao.com/item.htm?id=717388593550&amp; | https://item.taobao.com/item.htm?id=724042164333</t>
        </is>
      </c>
      <c r="BE298" s="10" t="n"/>
      <c r="BF298" s="153">
        <f>H298</f>
        <v/>
      </c>
      <c r="BG298" s="85">
        <f>BH298/BF298</f>
        <v/>
      </c>
      <c r="BH298" s="152">
        <f>I298</f>
        <v/>
      </c>
      <c r="BI298" s="85">
        <f>1-12%</f>
        <v/>
      </c>
      <c r="BJ298" s="85">
        <f>BK298/(BF298-BF298*(1-BI298))</f>
        <v/>
      </c>
      <c r="BK298" s="152">
        <f>BM298/(1-BL298)</f>
        <v/>
      </c>
      <c r="BL298" s="85" t="n">
        <v>0.01</v>
      </c>
      <c r="BM298" s="152">
        <f>J298</f>
        <v/>
      </c>
      <c r="BN298" s="152">
        <f>IF(BK298&gt;=1500,BK298-150,IF(BK298&gt;=800,BK298-80,IF(BK298&gt;=500,BK298-50,IF(BK298&gt;=200,BK298-20,BK298))))</f>
        <v/>
      </c>
      <c r="BO298" s="85">
        <f>1-12%</f>
        <v/>
      </c>
      <c r="BP298" s="85">
        <f>BQ298/(BF298-BF298*(1-BO298))</f>
        <v/>
      </c>
      <c r="BQ298" s="152">
        <f>BS298/(1-BR298)</f>
        <v/>
      </c>
      <c r="BR298" s="85" t="n">
        <v>0</v>
      </c>
      <c r="BS298" s="152">
        <f>K298</f>
        <v/>
      </c>
      <c r="BT298" s="152">
        <f>IF(BQ298&gt;=1500,BQ298-150,IF(BQ298&gt;=800,BQ298-80,IF(BQ298&gt;=500,BQ298-50,IF(BQ298&gt;=200,BQ298-20,BQ298))))</f>
        <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f>Q299/0.4</f>
        <v/>
      </c>
      <c r="H299" s="149">
        <f>G299*0.75</f>
        <v/>
      </c>
      <c r="I299" s="149">
        <f>Q299 / (0.84 - 0.02 - 0.006)</f>
        <v/>
      </c>
      <c r="J299" s="149">
        <f>Q299 / (0.85 - 0.02 - 0.006)</f>
        <v/>
      </c>
      <c r="K299" s="149">
        <f>Q299 / (0.87 - 0.02 - 0.006)</f>
        <v/>
      </c>
      <c r="L299" s="149">
        <f>K299-N299</f>
        <v/>
      </c>
      <c r="M299" s="79">
        <f>L299/K299</f>
        <v/>
      </c>
      <c r="N299" s="150">
        <f>O299+P299+Q299</f>
        <v/>
      </c>
      <c r="O299" s="150">
        <f>K299*0.006</f>
        <v/>
      </c>
      <c r="P299" s="150">
        <f>K299*0.02</f>
        <v/>
      </c>
      <c r="Q299" s="150">
        <f>SUM(R299:T299)</f>
        <v/>
      </c>
      <c r="R299" s="150">
        <f>IF(F299="大型",700,IF(F299="中型",300,IF(F299="小型",80,0)))</f>
        <v/>
      </c>
      <c r="S299" s="150" t="n">
        <v>50</v>
      </c>
      <c r="T299" s="151">
        <f>SUM(U299:W299)</f>
        <v/>
      </c>
      <c r="U299" s="150" t="n">
        <v>1150</v>
      </c>
      <c r="V299" s="150" t="n">
        <v>0</v>
      </c>
      <c r="W299" s="150">
        <f>SUM(X299:AS299)</f>
        <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f>H299</f>
        <v/>
      </c>
      <c r="AZ299" s="150">
        <f>BB299/(1-BA299)</f>
        <v/>
      </c>
      <c r="BA299" s="82" t="n">
        <v>0.15</v>
      </c>
      <c r="BB299" s="150">
        <f>K299*0.96</f>
        <v/>
      </c>
      <c r="BC299" s="7" t="inlineStr">
        <is>
          <t>717388593550</t>
        </is>
      </c>
      <c r="BD299" s="7" t="inlineStr">
        <is>
          <t>https://item.taobao.com/item.htm?id=717388593550&amp; | https://item.taobao.com/item.htm?id=724042164333</t>
        </is>
      </c>
      <c r="BE299" s="7" t="n"/>
      <c r="BF299" s="150">
        <f>H299</f>
        <v/>
      </c>
      <c r="BG299" s="82">
        <f>BH299/BF299</f>
        <v/>
      </c>
      <c r="BH299" s="149">
        <f>I299</f>
        <v/>
      </c>
      <c r="BI299" s="82">
        <f>1-12%</f>
        <v/>
      </c>
      <c r="BJ299" s="82">
        <f>BK299/(BF299-BF299*(1-BI299))</f>
        <v/>
      </c>
      <c r="BK299" s="149">
        <f>BM299/(1-BL299)</f>
        <v/>
      </c>
      <c r="BL299" s="82" t="n">
        <v>0.01</v>
      </c>
      <c r="BM299" s="149">
        <f>J299</f>
        <v/>
      </c>
      <c r="BN299" s="149">
        <f>IF(BK299&gt;=1500,BK299-150,IF(BK299&gt;=800,BK299-80,IF(BK299&gt;=500,BK299-50,IF(BK299&gt;=200,BK299-20,BK299))))</f>
        <v/>
      </c>
      <c r="BO299" s="82">
        <f>1-12%</f>
        <v/>
      </c>
      <c r="BP299" s="82">
        <f>BQ299/(BF299-BF299*(1-BO299))</f>
        <v/>
      </c>
      <c r="BQ299" s="149">
        <f>BS299/(1-BR299)</f>
        <v/>
      </c>
      <c r="BR299" s="82" t="n">
        <v>0</v>
      </c>
      <c r="BS299" s="149">
        <f>K299</f>
        <v/>
      </c>
      <c r="BT299" s="149">
        <f>IF(BQ299&gt;=1500,BQ299-150,IF(BQ299&gt;=800,BQ299-80,IF(BQ299&gt;=500,BQ299-50,IF(BQ299&gt;=200,BQ299-20,BQ299))))</f>
        <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f>Q300/0.4</f>
        <v/>
      </c>
      <c r="H300" s="152">
        <f>G300*0.75</f>
        <v/>
      </c>
      <c r="I300" s="152">
        <f>Q300 / (0.84 - 0.02 - 0.006)</f>
        <v/>
      </c>
      <c r="J300" s="152">
        <f>Q300 / (0.85 - 0.02 - 0.006)</f>
        <v/>
      </c>
      <c r="K300" s="152">
        <f>Q300 / (0.87 - 0.02 - 0.006)</f>
        <v/>
      </c>
      <c r="L300" s="152">
        <f>K300-N300</f>
        <v/>
      </c>
      <c r="M300" s="79">
        <f>L300/K300</f>
        <v/>
      </c>
      <c r="N300" s="153">
        <f>O300+P300+Q300</f>
        <v/>
      </c>
      <c r="O300" s="153">
        <f>K300*0.006</f>
        <v/>
      </c>
      <c r="P300" s="153">
        <f>K300*0.02</f>
        <v/>
      </c>
      <c r="Q300" s="153">
        <f>SUM(R300:T300)</f>
        <v/>
      </c>
      <c r="R300" s="153">
        <f>IF(F300="大型",700,IF(F300="中型",300,IF(F300="小型",80,0)))</f>
        <v/>
      </c>
      <c r="S300" s="153" t="n">
        <v>50</v>
      </c>
      <c r="T300" s="151">
        <f>SUM(U300:W300)</f>
        <v/>
      </c>
      <c r="U300" s="153" t="n">
        <v>1215</v>
      </c>
      <c r="V300" s="153" t="n">
        <v>0</v>
      </c>
      <c r="W300" s="153">
        <f>SUM(X300:AS300)</f>
        <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f>H300</f>
        <v/>
      </c>
      <c r="AZ300" s="153">
        <f>BB300/(1-BA300)</f>
        <v/>
      </c>
      <c r="BA300" s="85" t="n">
        <v>0.15</v>
      </c>
      <c r="BB300" s="153">
        <f>K300*0.96</f>
        <v/>
      </c>
      <c r="BC300" s="10" t="inlineStr">
        <is>
          <t>717388593550</t>
        </is>
      </c>
      <c r="BD300" s="10" t="inlineStr">
        <is>
          <t>https://item.taobao.com/item.htm?id=717388593550&amp; | https://item.taobao.com/item.htm?id=724042164333</t>
        </is>
      </c>
      <c r="BE300" s="10" t="n"/>
      <c r="BF300" s="153">
        <f>H300</f>
        <v/>
      </c>
      <c r="BG300" s="85">
        <f>BH300/BF300</f>
        <v/>
      </c>
      <c r="BH300" s="152">
        <f>I300</f>
        <v/>
      </c>
      <c r="BI300" s="85">
        <f>1-12%</f>
        <v/>
      </c>
      <c r="BJ300" s="85">
        <f>BK300/(BF300-BF300*(1-BI300))</f>
        <v/>
      </c>
      <c r="BK300" s="152">
        <f>BM300/(1-BL300)</f>
        <v/>
      </c>
      <c r="BL300" s="85" t="n">
        <v>0.01</v>
      </c>
      <c r="BM300" s="152">
        <f>J300</f>
        <v/>
      </c>
      <c r="BN300" s="152">
        <f>IF(BK300&gt;=1500,BK300-150,IF(BK300&gt;=800,BK300-80,IF(BK300&gt;=500,BK300-50,IF(BK300&gt;=200,BK300-20,BK300))))</f>
        <v/>
      </c>
      <c r="BO300" s="85">
        <f>1-12%</f>
        <v/>
      </c>
      <c r="BP300" s="85">
        <f>BQ300/(BF300-BF300*(1-BO300))</f>
        <v/>
      </c>
      <c r="BQ300" s="152">
        <f>BS300/(1-BR300)</f>
        <v/>
      </c>
      <c r="BR300" s="85" t="n">
        <v>0</v>
      </c>
      <c r="BS300" s="152">
        <f>K300</f>
        <v/>
      </c>
      <c r="BT300" s="152">
        <f>IF(BQ300&gt;=1500,BQ300-150,IF(BQ300&gt;=800,BQ300-80,IF(BQ300&gt;=500,BQ300-50,IF(BQ300&gt;=200,BQ300-20,BQ300))))</f>
        <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f>Q301/0.4</f>
        <v/>
      </c>
      <c r="H301" s="149">
        <f>G301*0.75</f>
        <v/>
      </c>
      <c r="I301" s="149">
        <f>Q301 / (0.84 - 0.02 - 0.006)</f>
        <v/>
      </c>
      <c r="J301" s="149">
        <f>Q301 / (0.85 - 0.02 - 0.006)</f>
        <v/>
      </c>
      <c r="K301" s="149">
        <f>Q301 / (0.87 - 0.02 - 0.006)</f>
        <v/>
      </c>
      <c r="L301" s="149">
        <f>K301-N301</f>
        <v/>
      </c>
      <c r="M301" s="79">
        <f>L301/K301</f>
        <v/>
      </c>
      <c r="N301" s="150">
        <f>O301+P301+Q301</f>
        <v/>
      </c>
      <c r="O301" s="150">
        <f>K301*0.006</f>
        <v/>
      </c>
      <c r="P301" s="150">
        <f>K301*0.02</f>
        <v/>
      </c>
      <c r="Q301" s="150">
        <f>SUM(R301:T301)</f>
        <v/>
      </c>
      <c r="R301" s="150">
        <f>IF(F301="大型",700,IF(F301="中型",300,IF(F301="小型",80,0)))</f>
        <v/>
      </c>
      <c r="S301" s="150" t="n">
        <v>50</v>
      </c>
      <c r="T301" s="151">
        <f>SUM(U301:W301)</f>
        <v/>
      </c>
      <c r="U301" s="150" t="n">
        <v>1350</v>
      </c>
      <c r="V301" s="150" t="n">
        <v>0</v>
      </c>
      <c r="W301" s="150">
        <f>SUM(X301:AS301)</f>
        <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f>H301</f>
        <v/>
      </c>
      <c r="AZ301" s="150">
        <f>BB301/(1-BA301)</f>
        <v/>
      </c>
      <c r="BA301" s="82" t="n">
        <v>0.15</v>
      </c>
      <c r="BB301" s="150">
        <f>K301*0.96</f>
        <v/>
      </c>
      <c r="BC301" s="7" t="inlineStr">
        <is>
          <t>717388593550</t>
        </is>
      </c>
      <c r="BD301" s="7" t="inlineStr">
        <is>
          <t>https://item.taobao.com/item.htm?id=717388593550&amp; | https://item.taobao.com/item.htm?id=724042164333</t>
        </is>
      </c>
      <c r="BE301" s="7" t="n"/>
      <c r="BF301" s="150">
        <f>H301</f>
        <v/>
      </c>
      <c r="BG301" s="82">
        <f>BH301/BF301</f>
        <v/>
      </c>
      <c r="BH301" s="149">
        <f>I301</f>
        <v/>
      </c>
      <c r="BI301" s="82">
        <f>1-12%</f>
        <v/>
      </c>
      <c r="BJ301" s="82">
        <f>BK301/(BF301-BF301*(1-BI301))</f>
        <v/>
      </c>
      <c r="BK301" s="149">
        <f>BM301/(1-BL301)</f>
        <v/>
      </c>
      <c r="BL301" s="82" t="n">
        <v>0.01</v>
      </c>
      <c r="BM301" s="149">
        <f>J301</f>
        <v/>
      </c>
      <c r="BN301" s="149">
        <f>IF(BK301&gt;=1500,BK301-150,IF(BK301&gt;=800,BK301-80,IF(BK301&gt;=500,BK301-50,IF(BK301&gt;=200,BK301-20,BK301))))</f>
        <v/>
      </c>
      <c r="BO301" s="82">
        <f>1-12%</f>
        <v/>
      </c>
      <c r="BP301" s="82">
        <f>BQ301/(BF301-BF301*(1-BO301))</f>
        <v/>
      </c>
      <c r="BQ301" s="149">
        <f>BS301/(1-BR301)</f>
        <v/>
      </c>
      <c r="BR301" s="82" t="n">
        <v>0</v>
      </c>
      <c r="BS301" s="149">
        <f>K301</f>
        <v/>
      </c>
      <c r="BT301" s="149">
        <f>IF(BQ301&gt;=1500,BQ301-150,IF(BQ301&gt;=800,BQ301-80,IF(BQ301&gt;=500,BQ301-50,IF(BQ301&gt;=200,BQ301-20,BQ301))))</f>
        <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f>Q302/0.4</f>
        <v/>
      </c>
      <c r="H302" s="152">
        <f>G302*0.75</f>
        <v/>
      </c>
      <c r="I302" s="152">
        <f>Q302 / (0.84 - 0.02 - 0.006)</f>
        <v/>
      </c>
      <c r="J302" s="152">
        <f>Q302 / (0.85 - 0.02 - 0.006)</f>
        <v/>
      </c>
      <c r="K302" s="152">
        <f>Q302 / (0.87 - 0.02 - 0.006)</f>
        <v/>
      </c>
      <c r="L302" s="152">
        <f>K302-N302</f>
        <v/>
      </c>
      <c r="M302" s="79">
        <f>L302/K302</f>
        <v/>
      </c>
      <c r="N302" s="153">
        <f>O302+P302+Q302</f>
        <v/>
      </c>
      <c r="O302" s="153">
        <f>K302*0.006</f>
        <v/>
      </c>
      <c r="P302" s="153">
        <f>K302*0.02</f>
        <v/>
      </c>
      <c r="Q302" s="153">
        <f>SUM(R302:T302)</f>
        <v/>
      </c>
      <c r="R302" s="153">
        <f>IF(F302="大型",700,IF(F302="中型",300,IF(F302="小型",80,0)))</f>
        <v/>
      </c>
      <c r="S302" s="153" t="n">
        <v>50</v>
      </c>
      <c r="T302" s="151">
        <f>SUM(U302:W302)</f>
        <v/>
      </c>
      <c r="U302" s="153" t="n">
        <v>1450</v>
      </c>
      <c r="V302" s="153" t="n">
        <v>0</v>
      </c>
      <c r="W302" s="153">
        <f>SUM(X302:AS302)</f>
        <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f>H302</f>
        <v/>
      </c>
      <c r="AZ302" s="153">
        <f>BB302/(1-BA302)</f>
        <v/>
      </c>
      <c r="BA302" s="85" t="n">
        <v>0.15</v>
      </c>
      <c r="BB302" s="153">
        <f>K302*0.96</f>
        <v/>
      </c>
      <c r="BC302" s="10" t="inlineStr">
        <is>
          <t>717388593550</t>
        </is>
      </c>
      <c r="BD302" s="10" t="inlineStr">
        <is>
          <t>https://item.taobao.com/item.htm?id=717388593550&amp; | https://item.taobao.com/item.htm?id=724042164333</t>
        </is>
      </c>
      <c r="BE302" s="10" t="n"/>
      <c r="BF302" s="153">
        <f>H302</f>
        <v/>
      </c>
      <c r="BG302" s="85">
        <f>BH302/BF302</f>
        <v/>
      </c>
      <c r="BH302" s="152">
        <f>I302</f>
        <v/>
      </c>
      <c r="BI302" s="85">
        <f>1-12%</f>
        <v/>
      </c>
      <c r="BJ302" s="85">
        <f>BK302/(BF302-BF302*(1-BI302))</f>
        <v/>
      </c>
      <c r="BK302" s="152">
        <f>BM302/(1-BL302)</f>
        <v/>
      </c>
      <c r="BL302" s="85" t="n">
        <v>0.01</v>
      </c>
      <c r="BM302" s="152">
        <f>J302</f>
        <v/>
      </c>
      <c r="BN302" s="152">
        <f>IF(BK302&gt;=1500,BK302-150,IF(BK302&gt;=800,BK302-80,IF(BK302&gt;=500,BK302-50,IF(BK302&gt;=200,BK302-20,BK302))))</f>
        <v/>
      </c>
      <c r="BO302" s="85">
        <f>1-12%</f>
        <v/>
      </c>
      <c r="BP302" s="85">
        <f>BQ302/(BF302-BF302*(1-BO302))</f>
        <v/>
      </c>
      <c r="BQ302" s="152">
        <f>BS302/(1-BR302)</f>
        <v/>
      </c>
      <c r="BR302" s="85" t="n">
        <v>0</v>
      </c>
      <c r="BS302" s="152">
        <f>K302</f>
        <v/>
      </c>
      <c r="BT302" s="152">
        <f>IF(BQ302&gt;=1500,BQ302-150,IF(BQ302&gt;=800,BQ302-80,IF(BQ302&gt;=500,BQ302-50,IF(BQ302&gt;=200,BQ302-20,BQ302))))</f>
        <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f>Q303/0.4</f>
        <v/>
      </c>
      <c r="H303" s="149">
        <f>G303*0.75</f>
        <v/>
      </c>
      <c r="I303" s="149">
        <f>Q303 / (0.84 - 0.02 - 0.006)</f>
        <v/>
      </c>
      <c r="J303" s="149">
        <f>Q303 / (0.85 - 0.02 - 0.006)</f>
        <v/>
      </c>
      <c r="K303" s="149">
        <f>Q303 / (0.87 - 0.02 - 0.006)</f>
        <v/>
      </c>
      <c r="L303" s="149">
        <f>K303-N303</f>
        <v/>
      </c>
      <c r="M303" s="79">
        <f>L303/K303</f>
        <v/>
      </c>
      <c r="N303" s="150">
        <f>O303+P303+Q303</f>
        <v/>
      </c>
      <c r="O303" s="150">
        <f>K303*0.006</f>
        <v/>
      </c>
      <c r="P303" s="150">
        <f>K303*0.02</f>
        <v/>
      </c>
      <c r="Q303" s="150">
        <f>SUM(R303:T303)</f>
        <v/>
      </c>
      <c r="R303" s="150">
        <f>IF(F303="大型",700,IF(F303="中型",300,IF(F303="小型",80,0)))</f>
        <v/>
      </c>
      <c r="S303" s="150" t="n">
        <v>50</v>
      </c>
      <c r="T303" s="151">
        <f>SUM(U303:W303)</f>
        <v/>
      </c>
      <c r="U303" s="150" t="n">
        <v>1515</v>
      </c>
      <c r="V303" s="150" t="n">
        <v>0</v>
      </c>
      <c r="W303" s="150">
        <f>SUM(X303:AS303)</f>
        <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f>H303</f>
        <v/>
      </c>
      <c r="AZ303" s="150">
        <f>BB303/(1-BA303)</f>
        <v/>
      </c>
      <c r="BA303" s="82" t="n">
        <v>0.15</v>
      </c>
      <c r="BB303" s="150">
        <f>K303*0.96</f>
        <v/>
      </c>
      <c r="BC303" s="7" t="inlineStr">
        <is>
          <t>717388593550</t>
        </is>
      </c>
      <c r="BD303" s="7" t="inlineStr">
        <is>
          <t>https://item.taobao.com/item.htm?id=717388593550&amp; | https://item.taobao.com/item.htm?id=724042164333</t>
        </is>
      </c>
      <c r="BE303" s="7" t="n"/>
      <c r="BF303" s="150">
        <f>H303</f>
        <v/>
      </c>
      <c r="BG303" s="82">
        <f>BH303/BF303</f>
        <v/>
      </c>
      <c r="BH303" s="149">
        <f>I303</f>
        <v/>
      </c>
      <c r="BI303" s="82">
        <f>1-12%</f>
        <v/>
      </c>
      <c r="BJ303" s="82">
        <f>BK303/(BF303-BF303*(1-BI303))</f>
        <v/>
      </c>
      <c r="BK303" s="149">
        <f>BM303/(1-BL303)</f>
        <v/>
      </c>
      <c r="BL303" s="82" t="n">
        <v>0.01</v>
      </c>
      <c r="BM303" s="149">
        <f>J303</f>
        <v/>
      </c>
      <c r="BN303" s="149">
        <f>IF(BK303&gt;=1500,BK303-150,IF(BK303&gt;=800,BK303-80,IF(BK303&gt;=500,BK303-50,IF(BK303&gt;=200,BK303-20,BK303))))</f>
        <v/>
      </c>
      <c r="BO303" s="82">
        <f>1-12%</f>
        <v/>
      </c>
      <c r="BP303" s="82">
        <f>BQ303/(BF303-BF303*(1-BO303))</f>
        <v/>
      </c>
      <c r="BQ303" s="149">
        <f>BS303/(1-BR303)</f>
        <v/>
      </c>
      <c r="BR303" s="82" t="n">
        <v>0</v>
      </c>
      <c r="BS303" s="149">
        <f>K303</f>
        <v/>
      </c>
      <c r="BT303" s="149">
        <f>IF(BQ303&gt;=1500,BQ303-150,IF(BQ303&gt;=800,BQ303-80,IF(BQ303&gt;=500,BQ303-50,IF(BQ303&gt;=200,BQ303-20,BQ303))))</f>
        <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f>Q304/0.4</f>
        <v/>
      </c>
      <c r="H304" s="152">
        <f>G304*0.75</f>
        <v/>
      </c>
      <c r="I304" s="152">
        <f>Q304 / (0.84 - 0.02 - 0.006)</f>
        <v/>
      </c>
      <c r="J304" s="152">
        <f>Q304 / (0.85 - 0.02 - 0.006)</f>
        <v/>
      </c>
      <c r="K304" s="152">
        <f>Q304 / (0.87 - 0.02 - 0.006)</f>
        <v/>
      </c>
      <c r="L304" s="152">
        <f>K304-N304</f>
        <v/>
      </c>
      <c r="M304" s="79">
        <f>L304/K304</f>
        <v/>
      </c>
      <c r="N304" s="153">
        <f>O304+P304+Q304</f>
        <v/>
      </c>
      <c r="O304" s="153">
        <f>K304*0.006</f>
        <v/>
      </c>
      <c r="P304" s="153">
        <f>K304*0.02</f>
        <v/>
      </c>
      <c r="Q304" s="153">
        <f>SUM(R304:T304)</f>
        <v/>
      </c>
      <c r="R304" s="153">
        <f>IF(F304="大型",700,IF(F304="中型",300,IF(F304="小型",80,0)))</f>
        <v/>
      </c>
      <c r="S304" s="153" t="n">
        <v>150</v>
      </c>
      <c r="T304" s="151">
        <f>SUM(U304:W304)</f>
        <v/>
      </c>
      <c r="U304" s="153" t="n">
        <v>5050</v>
      </c>
      <c r="V304" s="153" t="n">
        <v>0</v>
      </c>
      <c r="W304" s="153">
        <f>SUM(X304:AS304)</f>
        <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f>H304</f>
        <v/>
      </c>
      <c r="AZ304" s="153">
        <f>BB304/(1-BA304)</f>
        <v/>
      </c>
      <c r="BA304" s="85" t="n">
        <v>0.15</v>
      </c>
      <c r="BB304" s="153">
        <f>K304*0.96</f>
        <v/>
      </c>
      <c r="BC304" s="10" t="inlineStr">
        <is>
          <t>717388593550</t>
        </is>
      </c>
      <c r="BD304" s="10" t="inlineStr">
        <is>
          <t>https://item.taobao.com/item.htm?id=717388593550&amp; | https://item.taobao.com/item.htm?id=724042164333</t>
        </is>
      </c>
      <c r="BE304" s="10" t="n"/>
      <c r="BF304" s="153">
        <f>H304</f>
        <v/>
      </c>
      <c r="BG304" s="85">
        <f>BH304/BF304</f>
        <v/>
      </c>
      <c r="BH304" s="152">
        <f>I304</f>
        <v/>
      </c>
      <c r="BI304" s="85">
        <f>1-12%</f>
        <v/>
      </c>
      <c r="BJ304" s="85">
        <f>BK304/(BF304-BF304*(1-BI304))</f>
        <v/>
      </c>
      <c r="BK304" s="152">
        <f>BM304/(1-BL304)</f>
        <v/>
      </c>
      <c r="BL304" s="85" t="n">
        <v>0.01</v>
      </c>
      <c r="BM304" s="152">
        <f>J304</f>
        <v/>
      </c>
      <c r="BN304" s="152">
        <f>IF(BK304&gt;=1500,BK304-150,IF(BK304&gt;=800,BK304-80,IF(BK304&gt;=500,BK304-50,IF(BK304&gt;=200,BK304-20,BK304))))</f>
        <v/>
      </c>
      <c r="BO304" s="85">
        <f>1-12%</f>
        <v/>
      </c>
      <c r="BP304" s="85">
        <f>BQ304/(BF304-BF304*(1-BO304))</f>
        <v/>
      </c>
      <c r="BQ304" s="152">
        <f>BS304/(1-BR304)</f>
        <v/>
      </c>
      <c r="BR304" s="85" t="n">
        <v>0</v>
      </c>
      <c r="BS304" s="152">
        <f>K304</f>
        <v/>
      </c>
      <c r="BT304" s="152">
        <f>IF(BQ304&gt;=1500,BQ304-150,IF(BQ304&gt;=800,BQ304-80,IF(BQ304&gt;=500,BQ304-50,IF(BQ304&gt;=200,BQ304-20,BQ304))))</f>
        <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f>Q305/0.4</f>
        <v/>
      </c>
      <c r="H305" s="149">
        <f>G305*0.75</f>
        <v/>
      </c>
      <c r="I305" s="149">
        <f>Q305 / (0.84 - 0.02 - 0.006)</f>
        <v/>
      </c>
      <c r="J305" s="149">
        <f>Q305 / (0.85 - 0.02 - 0.006)</f>
        <v/>
      </c>
      <c r="K305" s="149">
        <f>Q305 / (0.87 - 0.02 - 0.006)</f>
        <v/>
      </c>
      <c r="L305" s="149">
        <f>K305-N305</f>
        <v/>
      </c>
      <c r="M305" s="79">
        <f>L305/K305</f>
        <v/>
      </c>
      <c r="N305" s="150">
        <f>O305+P305+Q305</f>
        <v/>
      </c>
      <c r="O305" s="150">
        <f>K305*0.006</f>
        <v/>
      </c>
      <c r="P305" s="150">
        <f>K305*0.02</f>
        <v/>
      </c>
      <c r="Q305" s="150">
        <f>SUM(R305:T305)</f>
        <v/>
      </c>
      <c r="R305" s="150">
        <f>IF(F305="大型",700,IF(F305="中型",300,IF(F305="小型",80,0)))</f>
        <v/>
      </c>
      <c r="S305" s="150" t="n">
        <v>150</v>
      </c>
      <c r="T305" s="151">
        <f>SUM(U305:W305)</f>
        <v/>
      </c>
      <c r="U305" s="150" t="n">
        <v>5300</v>
      </c>
      <c r="V305" s="150" t="n">
        <v>0</v>
      </c>
      <c r="W305" s="150">
        <f>SUM(X305:AS305)</f>
        <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f>H305</f>
        <v/>
      </c>
      <c r="AZ305" s="150">
        <f>BB305/(1-BA305)</f>
        <v/>
      </c>
      <c r="BA305" s="82" t="n">
        <v>0.15</v>
      </c>
      <c r="BB305" s="150">
        <f>K305*0.96</f>
        <v/>
      </c>
      <c r="BC305" s="7" t="inlineStr">
        <is>
          <t>717388593550</t>
        </is>
      </c>
      <c r="BD305" s="7" t="inlineStr">
        <is>
          <t>https://item.taobao.com/item.htm?id=717388593550&amp; | https://item.taobao.com/item.htm?id=724042164333</t>
        </is>
      </c>
      <c r="BE305" s="7" t="n"/>
      <c r="BF305" s="150">
        <f>H305</f>
        <v/>
      </c>
      <c r="BG305" s="82">
        <f>BH305/BF305</f>
        <v/>
      </c>
      <c r="BH305" s="149">
        <f>I305</f>
        <v/>
      </c>
      <c r="BI305" s="82">
        <f>1-12%</f>
        <v/>
      </c>
      <c r="BJ305" s="82">
        <f>BK305/(BF305-BF305*(1-BI305))</f>
        <v/>
      </c>
      <c r="BK305" s="149">
        <f>BM305/(1-BL305)</f>
        <v/>
      </c>
      <c r="BL305" s="82" t="n">
        <v>0.01</v>
      </c>
      <c r="BM305" s="149">
        <f>J305</f>
        <v/>
      </c>
      <c r="BN305" s="149">
        <f>IF(BK305&gt;=1500,BK305-150,IF(BK305&gt;=800,BK305-80,IF(BK305&gt;=500,BK305-50,IF(BK305&gt;=200,BK305-20,BK305))))</f>
        <v/>
      </c>
      <c r="BO305" s="82">
        <f>1-12%</f>
        <v/>
      </c>
      <c r="BP305" s="82">
        <f>BQ305/(BF305-BF305*(1-BO305))</f>
        <v/>
      </c>
      <c r="BQ305" s="149">
        <f>BS305/(1-BR305)</f>
        <v/>
      </c>
      <c r="BR305" s="82" t="n">
        <v>0</v>
      </c>
      <c r="BS305" s="149">
        <f>K305</f>
        <v/>
      </c>
      <c r="BT305" s="149">
        <f>IF(BQ305&gt;=1500,BQ305-150,IF(BQ305&gt;=800,BQ305-80,IF(BQ305&gt;=500,BQ305-50,IF(BQ305&gt;=200,BQ305-20,BQ305))))</f>
        <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f>Q306/0.4</f>
        <v/>
      </c>
      <c r="H306" s="152">
        <f>G306*0.75</f>
        <v/>
      </c>
      <c r="I306" s="152">
        <f>Q306 / (0.84 - 0.02 - 0.006)</f>
        <v/>
      </c>
      <c r="J306" s="152">
        <f>Q306 / (0.85 - 0.02 - 0.006)</f>
        <v/>
      </c>
      <c r="K306" s="152">
        <f>Q306 / (0.87 - 0.02 - 0.006)</f>
        <v/>
      </c>
      <c r="L306" s="152">
        <f>K306-N306</f>
        <v/>
      </c>
      <c r="M306" s="79">
        <f>L306/K306</f>
        <v/>
      </c>
      <c r="N306" s="153">
        <f>O306+P306+Q306</f>
        <v/>
      </c>
      <c r="O306" s="153">
        <f>K306*0.006</f>
        <v/>
      </c>
      <c r="P306" s="153">
        <f>K306*0.02</f>
        <v/>
      </c>
      <c r="Q306" s="153">
        <f>SUM(R306:T306)</f>
        <v/>
      </c>
      <c r="R306" s="153">
        <f>IF(F306="大型",700,IF(F306="中型",300,IF(F306="小型",80,0)))</f>
        <v/>
      </c>
      <c r="S306" s="153" t="n">
        <v>150</v>
      </c>
      <c r="T306" s="151">
        <f>SUM(U306:W306)</f>
        <v/>
      </c>
      <c r="U306" s="153" t="n">
        <v>5565</v>
      </c>
      <c r="V306" s="153" t="n">
        <v>0</v>
      </c>
      <c r="W306" s="153">
        <f>SUM(X306:AS306)</f>
        <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f>H306</f>
        <v/>
      </c>
      <c r="AZ306" s="153">
        <f>BB306/(1-BA306)</f>
        <v/>
      </c>
      <c r="BA306" s="85" t="n">
        <v>0.15</v>
      </c>
      <c r="BB306" s="153">
        <f>K306*0.96</f>
        <v/>
      </c>
      <c r="BC306" s="10" t="inlineStr">
        <is>
          <t>717388593550</t>
        </is>
      </c>
      <c r="BD306" s="10" t="inlineStr">
        <is>
          <t>https://item.taobao.com/item.htm?id=717388593550&amp; | https://item.taobao.com/item.htm?id=724042164333</t>
        </is>
      </c>
      <c r="BE306" s="10" t="n"/>
      <c r="BF306" s="153">
        <f>H306</f>
        <v/>
      </c>
      <c r="BG306" s="85">
        <f>BH306/BF306</f>
        <v/>
      </c>
      <c r="BH306" s="152">
        <f>I306</f>
        <v/>
      </c>
      <c r="BI306" s="85">
        <f>1-12%</f>
        <v/>
      </c>
      <c r="BJ306" s="85">
        <f>BK306/(BF306-BF306*(1-BI306))</f>
        <v/>
      </c>
      <c r="BK306" s="152">
        <f>BM306/(1-BL306)</f>
        <v/>
      </c>
      <c r="BL306" s="85" t="n">
        <v>0.01</v>
      </c>
      <c r="BM306" s="152">
        <f>J306</f>
        <v/>
      </c>
      <c r="BN306" s="152">
        <f>IF(BK306&gt;=1500,BK306-150,IF(BK306&gt;=800,BK306-80,IF(BK306&gt;=500,BK306-50,IF(BK306&gt;=200,BK306-20,BK306))))</f>
        <v/>
      </c>
      <c r="BO306" s="85">
        <f>1-12%</f>
        <v/>
      </c>
      <c r="BP306" s="85">
        <f>BQ306/(BF306-BF306*(1-BO306))</f>
        <v/>
      </c>
      <c r="BQ306" s="152">
        <f>BS306/(1-BR306)</f>
        <v/>
      </c>
      <c r="BR306" s="85" t="n">
        <v>0</v>
      </c>
      <c r="BS306" s="152">
        <f>K306</f>
        <v/>
      </c>
      <c r="BT306" s="152">
        <f>IF(BQ306&gt;=1500,BQ306-150,IF(BQ306&gt;=800,BQ306-80,IF(BQ306&gt;=500,BQ306-50,IF(BQ306&gt;=200,BQ306-20,BQ306))))</f>
        <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f>Q307/0.4</f>
        <v/>
      </c>
      <c r="H307" s="149">
        <f>G307*0.75</f>
        <v/>
      </c>
      <c r="I307" s="149">
        <f>Q307 / (0.84 - 0.02 - 0.006)</f>
        <v/>
      </c>
      <c r="J307" s="149">
        <f>Q307 / (0.85 - 0.02 - 0.006)</f>
        <v/>
      </c>
      <c r="K307" s="149">
        <f>Q307 / (0.87 - 0.02 - 0.006)</f>
        <v/>
      </c>
      <c r="L307" s="149">
        <f>K307-N307</f>
        <v/>
      </c>
      <c r="M307" s="79">
        <f>L307/K307</f>
        <v/>
      </c>
      <c r="N307" s="150">
        <f>O307+P307+Q307</f>
        <v/>
      </c>
      <c r="O307" s="150">
        <f>K307*0.006</f>
        <v/>
      </c>
      <c r="P307" s="150">
        <f>K307*0.02</f>
        <v/>
      </c>
      <c r="Q307" s="150">
        <f>SUM(R307:T307)</f>
        <v/>
      </c>
      <c r="R307" s="150">
        <f>IF(F307="大型",700,IF(F307="中型",300,IF(F307="小型",80,0)))</f>
        <v/>
      </c>
      <c r="S307" s="150" t="n">
        <v>150</v>
      </c>
      <c r="T307" s="151">
        <f>SUM(U307:W307)</f>
        <v/>
      </c>
      <c r="U307" s="150" t="n">
        <v>5300</v>
      </c>
      <c r="V307" s="150" t="n">
        <v>0</v>
      </c>
      <c r="W307" s="150">
        <f>SUM(X307:AS307)</f>
        <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f>H307</f>
        <v/>
      </c>
      <c r="AZ307" s="150">
        <f>BB307/(1-BA307)</f>
        <v/>
      </c>
      <c r="BA307" s="82" t="n">
        <v>0.15</v>
      </c>
      <c r="BB307" s="150">
        <f>K307*0.96</f>
        <v/>
      </c>
      <c r="BC307" s="7" t="inlineStr">
        <is>
          <t>717388593550</t>
        </is>
      </c>
      <c r="BD307" s="7" t="inlineStr">
        <is>
          <t>https://item.taobao.com/item.htm?id=717388593550&amp; | https://item.taobao.com/item.htm?id=724042164333</t>
        </is>
      </c>
      <c r="BE307" s="7" t="n"/>
      <c r="BF307" s="150">
        <f>H307</f>
        <v/>
      </c>
      <c r="BG307" s="82">
        <f>BH307/BF307</f>
        <v/>
      </c>
      <c r="BH307" s="149">
        <f>I307</f>
        <v/>
      </c>
      <c r="BI307" s="82">
        <f>1-12%</f>
        <v/>
      </c>
      <c r="BJ307" s="82">
        <f>BK307/(BF307-BF307*(1-BI307))</f>
        <v/>
      </c>
      <c r="BK307" s="149">
        <f>BM307/(1-BL307)</f>
        <v/>
      </c>
      <c r="BL307" s="82" t="n">
        <v>0.01</v>
      </c>
      <c r="BM307" s="149">
        <f>J307</f>
        <v/>
      </c>
      <c r="BN307" s="149">
        <f>IF(BK307&gt;=1500,BK307-150,IF(BK307&gt;=800,BK307-80,IF(BK307&gt;=500,BK307-50,IF(BK307&gt;=200,BK307-20,BK307))))</f>
        <v/>
      </c>
      <c r="BO307" s="82">
        <f>1-12%</f>
        <v/>
      </c>
      <c r="BP307" s="82">
        <f>BQ307/(BF307-BF307*(1-BO307))</f>
        <v/>
      </c>
      <c r="BQ307" s="149">
        <f>BS307/(1-BR307)</f>
        <v/>
      </c>
      <c r="BR307" s="82" t="n">
        <v>0</v>
      </c>
      <c r="BS307" s="149">
        <f>K307</f>
        <v/>
      </c>
      <c r="BT307" s="149">
        <f>IF(BQ307&gt;=1500,BQ307-150,IF(BQ307&gt;=800,BQ307-80,IF(BQ307&gt;=500,BQ307-50,IF(BQ307&gt;=200,BQ307-20,BQ307))))</f>
        <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f>Q308/0.4</f>
        <v/>
      </c>
      <c r="H308" s="152">
        <f>G308*0.75</f>
        <v/>
      </c>
      <c r="I308" s="152">
        <f>Q308 / (0.84 - 0.02 - 0.006)</f>
        <v/>
      </c>
      <c r="J308" s="152">
        <f>Q308 / (0.85 - 0.02 - 0.006)</f>
        <v/>
      </c>
      <c r="K308" s="152">
        <f>Q308 / (0.87 - 0.02 - 0.006)</f>
        <v/>
      </c>
      <c r="L308" s="152">
        <f>K308-N308</f>
        <v/>
      </c>
      <c r="M308" s="79">
        <f>L308/K308</f>
        <v/>
      </c>
      <c r="N308" s="153">
        <f>O308+P308+Q308</f>
        <v/>
      </c>
      <c r="O308" s="153">
        <f>K308*0.006</f>
        <v/>
      </c>
      <c r="P308" s="153">
        <f>K308*0.02</f>
        <v/>
      </c>
      <c r="Q308" s="153">
        <f>SUM(R308:T308)</f>
        <v/>
      </c>
      <c r="R308" s="153">
        <f>IF(F308="大型",700,IF(F308="中型",300,IF(F308="小型",80,0)))</f>
        <v/>
      </c>
      <c r="S308" s="153" t="n">
        <v>150</v>
      </c>
      <c r="T308" s="151">
        <f>SUM(U308:W308)</f>
        <v/>
      </c>
      <c r="U308" s="153" t="n">
        <v>5600</v>
      </c>
      <c r="V308" s="153" t="n">
        <v>0</v>
      </c>
      <c r="W308" s="153">
        <f>SUM(X308:AS308)</f>
        <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f>H308</f>
        <v/>
      </c>
      <c r="AZ308" s="153">
        <f>BB308/(1-BA308)</f>
        <v/>
      </c>
      <c r="BA308" s="85" t="n">
        <v>0.15</v>
      </c>
      <c r="BB308" s="153">
        <f>K308*0.96</f>
        <v/>
      </c>
      <c r="BC308" s="10" t="inlineStr">
        <is>
          <t>717388593550</t>
        </is>
      </c>
      <c r="BD308" s="10" t="inlineStr">
        <is>
          <t>https://item.taobao.com/item.htm?id=717388593550&amp; | https://item.taobao.com/item.htm?id=724042164333</t>
        </is>
      </c>
      <c r="BE308" s="10" t="n"/>
      <c r="BF308" s="153">
        <f>H308</f>
        <v/>
      </c>
      <c r="BG308" s="85">
        <f>BH308/BF308</f>
        <v/>
      </c>
      <c r="BH308" s="152">
        <f>I308</f>
        <v/>
      </c>
      <c r="BI308" s="85">
        <f>1-12%</f>
        <v/>
      </c>
      <c r="BJ308" s="85">
        <f>BK308/(BF308-BF308*(1-BI308))</f>
        <v/>
      </c>
      <c r="BK308" s="152">
        <f>BM308/(1-BL308)</f>
        <v/>
      </c>
      <c r="BL308" s="85" t="n">
        <v>0.01</v>
      </c>
      <c r="BM308" s="152">
        <f>J308</f>
        <v/>
      </c>
      <c r="BN308" s="152">
        <f>IF(BK308&gt;=1500,BK308-150,IF(BK308&gt;=800,BK308-80,IF(BK308&gt;=500,BK308-50,IF(BK308&gt;=200,BK308-20,BK308))))</f>
        <v/>
      </c>
      <c r="BO308" s="85">
        <f>1-12%</f>
        <v/>
      </c>
      <c r="BP308" s="85">
        <f>BQ308/(BF308-BF308*(1-BO308))</f>
        <v/>
      </c>
      <c r="BQ308" s="152">
        <f>BS308/(1-BR308)</f>
        <v/>
      </c>
      <c r="BR308" s="85" t="n">
        <v>0</v>
      </c>
      <c r="BS308" s="152">
        <f>K308</f>
        <v/>
      </c>
      <c r="BT308" s="152">
        <f>IF(BQ308&gt;=1500,BQ308-150,IF(BQ308&gt;=800,BQ308-80,IF(BQ308&gt;=500,BQ308-50,IF(BQ308&gt;=200,BQ308-20,BQ308))))</f>
        <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f>Q309/0.4</f>
        <v/>
      </c>
      <c r="H309" s="149">
        <f>G309*0.75</f>
        <v/>
      </c>
      <c r="I309" s="149">
        <f>Q309 / (0.84 - 0.02 - 0.006)</f>
        <v/>
      </c>
      <c r="J309" s="149">
        <f>Q309 / (0.85 - 0.02 - 0.006)</f>
        <v/>
      </c>
      <c r="K309" s="149">
        <f>Q309 / (0.87 - 0.02 - 0.006)</f>
        <v/>
      </c>
      <c r="L309" s="149">
        <f>K309-N309</f>
        <v/>
      </c>
      <c r="M309" s="79">
        <f>L309/K309</f>
        <v/>
      </c>
      <c r="N309" s="150">
        <f>O309+P309+Q309</f>
        <v/>
      </c>
      <c r="O309" s="150">
        <f>K309*0.006</f>
        <v/>
      </c>
      <c r="P309" s="150">
        <f>K309*0.02</f>
        <v/>
      </c>
      <c r="Q309" s="150">
        <f>SUM(R309:T309)</f>
        <v/>
      </c>
      <c r="R309" s="150">
        <f>IF(F309="大型",700,IF(F309="中型",300,IF(F309="小型",80,0)))</f>
        <v/>
      </c>
      <c r="S309" s="150" t="n">
        <v>150</v>
      </c>
      <c r="T309" s="151">
        <f>SUM(U309:W309)</f>
        <v/>
      </c>
      <c r="U309" s="150" t="n">
        <v>5865</v>
      </c>
      <c r="V309" s="150" t="n">
        <v>0</v>
      </c>
      <c r="W309" s="150">
        <f>SUM(X309:AS309)</f>
        <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f>H309</f>
        <v/>
      </c>
      <c r="AZ309" s="150">
        <f>BB309/(1-BA309)</f>
        <v/>
      </c>
      <c r="BA309" s="82" t="n">
        <v>0.15</v>
      </c>
      <c r="BB309" s="150">
        <f>K309*0.96</f>
        <v/>
      </c>
      <c r="BC309" s="7" t="inlineStr">
        <is>
          <t>717388593550</t>
        </is>
      </c>
      <c r="BD309" s="7" t="inlineStr">
        <is>
          <t>https://item.taobao.com/item.htm?id=717388593550&amp; | https://item.taobao.com/item.htm?id=724042164333</t>
        </is>
      </c>
      <c r="BE309" s="7" t="n"/>
      <c r="BF309" s="150">
        <f>H309</f>
        <v/>
      </c>
      <c r="BG309" s="82">
        <f>BH309/BF309</f>
        <v/>
      </c>
      <c r="BH309" s="149">
        <f>I309</f>
        <v/>
      </c>
      <c r="BI309" s="82">
        <f>1-12%</f>
        <v/>
      </c>
      <c r="BJ309" s="82">
        <f>BK309/(BF309-BF309*(1-BI309))</f>
        <v/>
      </c>
      <c r="BK309" s="149">
        <f>BM309/(1-BL309)</f>
        <v/>
      </c>
      <c r="BL309" s="82" t="n">
        <v>0.01</v>
      </c>
      <c r="BM309" s="149">
        <f>J309</f>
        <v/>
      </c>
      <c r="BN309" s="149">
        <f>IF(BK309&gt;=1500,BK309-150,IF(BK309&gt;=800,BK309-80,IF(BK309&gt;=500,BK309-50,IF(BK309&gt;=200,BK309-20,BK309))))</f>
        <v/>
      </c>
      <c r="BO309" s="82">
        <f>1-12%</f>
        <v/>
      </c>
      <c r="BP309" s="82">
        <f>BQ309/(BF309-BF309*(1-BO309))</f>
        <v/>
      </c>
      <c r="BQ309" s="149">
        <f>BS309/(1-BR309)</f>
        <v/>
      </c>
      <c r="BR309" s="82" t="n">
        <v>0</v>
      </c>
      <c r="BS309" s="149">
        <f>K309</f>
        <v/>
      </c>
      <c r="BT309" s="149">
        <f>IF(BQ309&gt;=1500,BQ309-150,IF(BQ309&gt;=800,BQ309-80,IF(BQ309&gt;=500,BQ309-50,IF(BQ309&gt;=200,BQ309-20,BQ309))))</f>
        <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f>Q310/0.4</f>
        <v/>
      </c>
      <c r="H310" s="152">
        <f>G310*0.75</f>
        <v/>
      </c>
      <c r="I310" s="152">
        <f>Q310 / (0.84 - 0.02 - 0.006)</f>
        <v/>
      </c>
      <c r="J310" s="152">
        <f>Q310 / (0.85 - 0.02 - 0.006)</f>
        <v/>
      </c>
      <c r="K310" s="152">
        <f>Q310 / (0.87 - 0.02 - 0.006)</f>
        <v/>
      </c>
      <c r="L310" s="152">
        <f>K310-N310</f>
        <v/>
      </c>
      <c r="M310" s="79">
        <f>L310/K310</f>
        <v/>
      </c>
      <c r="N310" s="153">
        <f>O310+P310+Q310</f>
        <v/>
      </c>
      <c r="O310" s="153">
        <f>K310*0.006</f>
        <v/>
      </c>
      <c r="P310" s="153">
        <f>K310*0.02</f>
        <v/>
      </c>
      <c r="Q310" s="153">
        <f>SUM(R310:T310)</f>
        <v/>
      </c>
      <c r="R310" s="153">
        <f>IF(F310="大型",700,IF(F310="中型",300,IF(F310="小型",80,0)))</f>
        <v/>
      </c>
      <c r="S310" s="153" t="n">
        <v>150</v>
      </c>
      <c r="T310" s="151">
        <f>SUM(U310:W310)</f>
        <v/>
      </c>
      <c r="U310" s="153" t="n">
        <v>7100</v>
      </c>
      <c r="V310" s="153" t="n">
        <v>0</v>
      </c>
      <c r="W310" s="153">
        <f>SUM(X310:AS310)</f>
        <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f>H310</f>
        <v/>
      </c>
      <c r="AZ310" s="153">
        <f>BB310/(1-BA310)</f>
        <v/>
      </c>
      <c r="BA310" s="85" t="n">
        <v>0.15</v>
      </c>
      <c r="BB310" s="153">
        <f>K310*0.96</f>
        <v/>
      </c>
      <c r="BC310" s="10" t="inlineStr">
        <is>
          <t>717388593550</t>
        </is>
      </c>
      <c r="BD310" s="10" t="inlineStr">
        <is>
          <t>https://item.taobao.com/item.htm?id=717388593550&amp; | https://item.taobao.com/item.htm?id=724042164333</t>
        </is>
      </c>
      <c r="BE310" s="10" t="n"/>
      <c r="BF310" s="153">
        <f>H310</f>
        <v/>
      </c>
      <c r="BG310" s="85">
        <f>BH310/BF310</f>
        <v/>
      </c>
      <c r="BH310" s="152">
        <f>I310</f>
        <v/>
      </c>
      <c r="BI310" s="85">
        <f>1-12%</f>
        <v/>
      </c>
      <c r="BJ310" s="85">
        <f>BK310/(BF310-BF310*(1-BI310))</f>
        <v/>
      </c>
      <c r="BK310" s="152">
        <f>BM310/(1-BL310)</f>
        <v/>
      </c>
      <c r="BL310" s="85" t="n">
        <v>0.01</v>
      </c>
      <c r="BM310" s="152">
        <f>J310</f>
        <v/>
      </c>
      <c r="BN310" s="152">
        <f>IF(BK310&gt;=1500,BK310-150,IF(BK310&gt;=800,BK310-80,IF(BK310&gt;=500,BK310-50,IF(BK310&gt;=200,BK310-20,BK310))))</f>
        <v/>
      </c>
      <c r="BO310" s="85">
        <f>1-12%</f>
        <v/>
      </c>
      <c r="BP310" s="85">
        <f>BQ310/(BF310-BF310*(1-BO310))</f>
        <v/>
      </c>
      <c r="BQ310" s="152">
        <f>BS310/(1-BR310)</f>
        <v/>
      </c>
      <c r="BR310" s="85" t="n">
        <v>0</v>
      </c>
      <c r="BS310" s="152">
        <f>K310</f>
        <v/>
      </c>
      <c r="BT310" s="152">
        <f>IF(BQ310&gt;=1500,BQ310-150,IF(BQ310&gt;=800,BQ310-80,IF(BQ310&gt;=500,BQ310-50,IF(BQ310&gt;=200,BQ310-20,BQ310))))</f>
        <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f>Q311/0.4</f>
        <v/>
      </c>
      <c r="H311" s="149">
        <f>G311*0.75</f>
        <v/>
      </c>
      <c r="I311" s="149">
        <f>Q311 / (0.84 - 0.02 - 0.006)</f>
        <v/>
      </c>
      <c r="J311" s="149">
        <f>Q311 / (0.85 - 0.02 - 0.006)</f>
        <v/>
      </c>
      <c r="K311" s="149">
        <f>Q311 / (0.87 - 0.02 - 0.006)</f>
        <v/>
      </c>
      <c r="L311" s="149">
        <f>K311-N311</f>
        <v/>
      </c>
      <c r="M311" s="79">
        <f>L311/K311</f>
        <v/>
      </c>
      <c r="N311" s="150">
        <f>O311+P311+Q311</f>
        <v/>
      </c>
      <c r="O311" s="150">
        <f>K311*0.006</f>
        <v/>
      </c>
      <c r="P311" s="150">
        <f>K311*0.02</f>
        <v/>
      </c>
      <c r="Q311" s="150">
        <f>SUM(R311:T311)</f>
        <v/>
      </c>
      <c r="R311" s="150">
        <f>IF(F311="大型",700,IF(F311="中型",300,IF(F311="小型",80,0)))</f>
        <v/>
      </c>
      <c r="S311" s="150" t="n">
        <v>150</v>
      </c>
      <c r="T311" s="151">
        <f>SUM(U311:W311)</f>
        <v/>
      </c>
      <c r="U311" s="150" t="n">
        <v>7450</v>
      </c>
      <c r="V311" s="150" t="n">
        <v>0</v>
      </c>
      <c r="W311" s="150">
        <f>SUM(X311:AS311)</f>
        <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f>H311</f>
        <v/>
      </c>
      <c r="AZ311" s="150">
        <f>BB311/(1-BA311)</f>
        <v/>
      </c>
      <c r="BA311" s="82" t="n">
        <v>0.15</v>
      </c>
      <c r="BB311" s="150">
        <f>K311*0.96</f>
        <v/>
      </c>
      <c r="BC311" s="7" t="inlineStr">
        <is>
          <t>717388593550</t>
        </is>
      </c>
      <c r="BD311" s="7" t="inlineStr">
        <is>
          <t>https://item.taobao.com/item.htm?id=717388593550&amp; | https://item.taobao.com/item.htm?id=724042164333</t>
        </is>
      </c>
      <c r="BE311" s="7" t="n"/>
      <c r="BF311" s="150">
        <f>H311</f>
        <v/>
      </c>
      <c r="BG311" s="82">
        <f>BH311/BF311</f>
        <v/>
      </c>
      <c r="BH311" s="149">
        <f>I311</f>
        <v/>
      </c>
      <c r="BI311" s="82">
        <f>1-12%</f>
        <v/>
      </c>
      <c r="BJ311" s="82">
        <f>BK311/(BF311-BF311*(1-BI311))</f>
        <v/>
      </c>
      <c r="BK311" s="149">
        <f>BM311/(1-BL311)</f>
        <v/>
      </c>
      <c r="BL311" s="82" t="n">
        <v>0.01</v>
      </c>
      <c r="BM311" s="149">
        <f>J311</f>
        <v/>
      </c>
      <c r="BN311" s="149">
        <f>IF(BK311&gt;=1500,BK311-150,IF(BK311&gt;=800,BK311-80,IF(BK311&gt;=500,BK311-50,IF(BK311&gt;=200,BK311-20,BK311))))</f>
        <v/>
      </c>
      <c r="BO311" s="82">
        <f>1-12%</f>
        <v/>
      </c>
      <c r="BP311" s="82">
        <f>BQ311/(BF311-BF311*(1-BO311))</f>
        <v/>
      </c>
      <c r="BQ311" s="149">
        <f>BS311/(1-BR311)</f>
        <v/>
      </c>
      <c r="BR311" s="82" t="n">
        <v>0</v>
      </c>
      <c r="BS311" s="149">
        <f>K311</f>
        <v/>
      </c>
      <c r="BT311" s="149">
        <f>IF(BQ311&gt;=1500,BQ311-150,IF(BQ311&gt;=800,BQ311-80,IF(BQ311&gt;=500,BQ311-50,IF(BQ311&gt;=200,BQ311-20,BQ311))))</f>
        <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f>Q312/0.4</f>
        <v/>
      </c>
      <c r="H312" s="152">
        <f>G312*0.75</f>
        <v/>
      </c>
      <c r="I312" s="152">
        <f>Q312 / (0.84 - 0.02 - 0.006)</f>
        <v/>
      </c>
      <c r="J312" s="152">
        <f>Q312 / (0.85 - 0.02 - 0.006)</f>
        <v/>
      </c>
      <c r="K312" s="152">
        <f>Q312 / (0.87 - 0.02 - 0.006)</f>
        <v/>
      </c>
      <c r="L312" s="152">
        <f>K312-N312</f>
        <v/>
      </c>
      <c r="M312" s="79">
        <f>L312/K312</f>
        <v/>
      </c>
      <c r="N312" s="153">
        <f>O312+P312+Q312</f>
        <v/>
      </c>
      <c r="O312" s="153">
        <f>K312*0.006</f>
        <v/>
      </c>
      <c r="P312" s="153">
        <f>K312*0.02</f>
        <v/>
      </c>
      <c r="Q312" s="153">
        <f>SUM(R312:T312)</f>
        <v/>
      </c>
      <c r="R312" s="153">
        <f>IF(F312="大型",700,IF(F312="中型",300,IF(F312="小型",80,0)))</f>
        <v/>
      </c>
      <c r="S312" s="153" t="n">
        <v>150</v>
      </c>
      <c r="T312" s="151">
        <f>SUM(U312:W312)</f>
        <v/>
      </c>
      <c r="U312" s="153" t="n">
        <v>7815</v>
      </c>
      <c r="V312" s="153" t="n">
        <v>0</v>
      </c>
      <c r="W312" s="153">
        <f>SUM(X312:AS312)</f>
        <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f>H312</f>
        <v/>
      </c>
      <c r="AZ312" s="153">
        <f>BB312/(1-BA312)</f>
        <v/>
      </c>
      <c r="BA312" s="85" t="n">
        <v>0.15</v>
      </c>
      <c r="BB312" s="153">
        <f>K312*0.96</f>
        <v/>
      </c>
      <c r="BC312" s="10" t="inlineStr">
        <is>
          <t>717388593550</t>
        </is>
      </c>
      <c r="BD312" s="10" t="inlineStr">
        <is>
          <t>https://item.taobao.com/item.htm?id=717388593550&amp; | https://item.taobao.com/item.htm?id=724042164333</t>
        </is>
      </c>
      <c r="BE312" s="10" t="n"/>
      <c r="BF312" s="153">
        <f>H312</f>
        <v/>
      </c>
      <c r="BG312" s="85">
        <f>BH312/BF312</f>
        <v/>
      </c>
      <c r="BH312" s="152">
        <f>I312</f>
        <v/>
      </c>
      <c r="BI312" s="85">
        <f>1-12%</f>
        <v/>
      </c>
      <c r="BJ312" s="85">
        <f>BK312/(BF312-BF312*(1-BI312))</f>
        <v/>
      </c>
      <c r="BK312" s="152">
        <f>BM312/(1-BL312)</f>
        <v/>
      </c>
      <c r="BL312" s="85" t="n">
        <v>0.01</v>
      </c>
      <c r="BM312" s="152">
        <f>J312</f>
        <v/>
      </c>
      <c r="BN312" s="152">
        <f>IF(BK312&gt;=1500,BK312-150,IF(BK312&gt;=800,BK312-80,IF(BK312&gt;=500,BK312-50,IF(BK312&gt;=200,BK312-20,BK312))))</f>
        <v/>
      </c>
      <c r="BO312" s="85">
        <f>1-12%</f>
        <v/>
      </c>
      <c r="BP312" s="85">
        <f>BQ312/(BF312-BF312*(1-BO312))</f>
        <v/>
      </c>
      <c r="BQ312" s="152">
        <f>BS312/(1-BR312)</f>
        <v/>
      </c>
      <c r="BR312" s="85" t="n">
        <v>0</v>
      </c>
      <c r="BS312" s="152">
        <f>K312</f>
        <v/>
      </c>
      <c r="BT312" s="152">
        <f>IF(BQ312&gt;=1500,BQ312-150,IF(BQ312&gt;=800,BQ312-80,IF(BQ312&gt;=500,BQ312-50,IF(BQ312&gt;=200,BQ312-20,BQ312))))</f>
        <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f>Q313/0.4</f>
        <v/>
      </c>
      <c r="H313" s="149">
        <f>G313*0.75</f>
        <v/>
      </c>
      <c r="I313" s="149">
        <f>Q313 / (0.88 - 0.02 - 0.006)</f>
        <v/>
      </c>
      <c r="J313" s="149">
        <f>Q313 / (0.89 - 0.02 - 0.006)</f>
        <v/>
      </c>
      <c r="K313" s="149">
        <f>Q313 / (0.92 - 0.02 - 0.006)</f>
        <v/>
      </c>
      <c r="L313" s="149">
        <f>K313-N313</f>
        <v/>
      </c>
      <c r="M313" s="79">
        <f>L313/K313</f>
        <v/>
      </c>
      <c r="N313" s="150">
        <f>O313+P313+Q313</f>
        <v/>
      </c>
      <c r="O313" s="150">
        <f>K313*0.006</f>
        <v/>
      </c>
      <c r="P313" s="150">
        <f>K313*0.02</f>
        <v/>
      </c>
      <c r="Q313" s="150">
        <f>SUM(R313:T313)</f>
        <v/>
      </c>
      <c r="R313" s="150">
        <f>IF(F313="大型",700,IF(F313="中型",300,IF(F313="小型",80,0)))</f>
        <v/>
      </c>
      <c r="S313" s="150" t="n">
        <v>151</v>
      </c>
      <c r="T313" s="151">
        <f>SUM(U313:W313)</f>
        <v/>
      </c>
      <c r="U313" s="150" t="n">
        <v>5200</v>
      </c>
      <c r="V313" s="150" t="n">
        <v>510</v>
      </c>
      <c r="W313" s="150">
        <f>SUM(X313:AS313)</f>
        <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f>H313</f>
        <v/>
      </c>
      <c r="AZ313" s="150">
        <f>BB313/(1-BA313)</f>
        <v/>
      </c>
      <c r="BA313" s="82" t="n">
        <v>0.15</v>
      </c>
      <c r="BB313" s="150">
        <f>K313*0.96</f>
        <v/>
      </c>
      <c r="BC313" s="7" t="inlineStr">
        <is>
          <t>717388593550</t>
        </is>
      </c>
      <c r="BD313" s="7" t="inlineStr">
        <is>
          <t>https://item.taobao.com/item.htm?id=717388593550&amp; | https://item.taobao.com/item.htm?id=724042164333</t>
        </is>
      </c>
      <c r="BE313" s="7" t="n"/>
      <c r="BF313" s="150">
        <f>H313</f>
        <v/>
      </c>
      <c r="BG313" s="82">
        <f>BH313/BF313</f>
        <v/>
      </c>
      <c r="BH313" s="149">
        <f>I313</f>
        <v/>
      </c>
      <c r="BI313" s="82">
        <f>1-12%</f>
        <v/>
      </c>
      <c r="BJ313" s="82">
        <f>BK313/(BF313-BF313*(1-BI313))</f>
        <v/>
      </c>
      <c r="BK313" s="149">
        <f>BM313/(1-BL313)</f>
        <v/>
      </c>
      <c r="BL313" s="82" t="n">
        <v>0.01</v>
      </c>
      <c r="BM313" s="149">
        <f>J313</f>
        <v/>
      </c>
      <c r="BN313" s="149">
        <f>IF(BK313&gt;=1500,BK313-150,IF(BK313&gt;=800,BK313-80,IF(BK313&gt;=500,BK313-50,IF(BK313&gt;=200,BK313-20,BK313))))</f>
        <v/>
      </c>
      <c r="BO313" s="82">
        <f>1-12%</f>
        <v/>
      </c>
      <c r="BP313" s="82">
        <f>BQ313/(BF313-BF313*(1-BO313))</f>
        <v/>
      </c>
      <c r="BQ313" s="149">
        <f>BS313/(1-BR313)</f>
        <v/>
      </c>
      <c r="BR313" s="82" t="n">
        <v>0</v>
      </c>
      <c r="BS313" s="149">
        <f>K313</f>
        <v/>
      </c>
      <c r="BT313" s="149">
        <f>IF(BQ313&gt;=1500,BQ313-150,IF(BQ313&gt;=800,BQ313-80,IF(BQ313&gt;=500,BQ313-50,IF(BQ313&gt;=200,BQ313-20,BQ313))))</f>
        <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f>Q314/0.4</f>
        <v/>
      </c>
      <c r="H314" s="152">
        <f>G314*0.75</f>
        <v/>
      </c>
      <c r="I314" s="152">
        <f>Q314 / (0.88 - 0.02 - 0.006)</f>
        <v/>
      </c>
      <c r="J314" s="152">
        <f>Q314 / (0.89 - 0.02 - 0.006)</f>
        <v/>
      </c>
      <c r="K314" s="152">
        <f>Q314 / (0.92 - 0.02 - 0.006)</f>
        <v/>
      </c>
      <c r="L314" s="152">
        <f>K314-N314</f>
        <v/>
      </c>
      <c r="M314" s="79">
        <f>L314/K314</f>
        <v/>
      </c>
      <c r="N314" s="153">
        <f>O314+P314+Q314</f>
        <v/>
      </c>
      <c r="O314" s="153">
        <f>K314*0.006</f>
        <v/>
      </c>
      <c r="P314" s="153">
        <f>K314*0.02</f>
        <v/>
      </c>
      <c r="Q314" s="153">
        <f>SUM(R314:T314)</f>
        <v/>
      </c>
      <c r="R314" s="153">
        <f>IF(F314="大型",700,IF(F314="中型",300,IF(F314="小型",80,0)))</f>
        <v/>
      </c>
      <c r="S314" s="153" t="n">
        <v>150</v>
      </c>
      <c r="T314" s="151">
        <f>SUM(U314:W314)</f>
        <v/>
      </c>
      <c r="U314" s="153" t="n">
        <v>5400</v>
      </c>
      <c r="V314" s="153" t="n">
        <v>540</v>
      </c>
      <c r="W314" s="153">
        <f>SUM(X314:AS314)</f>
        <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f>H314</f>
        <v/>
      </c>
      <c r="AZ314" s="153">
        <f>BB314/(1-BA314)</f>
        <v/>
      </c>
      <c r="BA314" s="85" t="n">
        <v>0.15</v>
      </c>
      <c r="BB314" s="153">
        <f>K314*0.96</f>
        <v/>
      </c>
      <c r="BC314" s="10" t="inlineStr">
        <is>
          <t>717388593550</t>
        </is>
      </c>
      <c r="BD314" s="10" t="inlineStr">
        <is>
          <t>https://item.taobao.com/item.htm?id=717388593550&amp; | https://item.taobao.com/item.htm?id=724042164333</t>
        </is>
      </c>
      <c r="BE314" s="10" t="n"/>
      <c r="BF314" s="153">
        <f>H314</f>
        <v/>
      </c>
      <c r="BG314" s="85">
        <f>BH314/BF314</f>
        <v/>
      </c>
      <c r="BH314" s="152">
        <f>I314</f>
        <v/>
      </c>
      <c r="BI314" s="85">
        <f>1-12%</f>
        <v/>
      </c>
      <c r="BJ314" s="85">
        <f>BK314/(BF314-BF314*(1-BI314))</f>
        <v/>
      </c>
      <c r="BK314" s="152">
        <f>BM314/(1-BL314)</f>
        <v/>
      </c>
      <c r="BL314" s="85" t="n">
        <v>0.01</v>
      </c>
      <c r="BM314" s="152">
        <f>J314</f>
        <v/>
      </c>
      <c r="BN314" s="152">
        <f>IF(BK314&gt;=1500,BK314-150,IF(BK314&gt;=800,BK314-80,IF(BK314&gt;=500,BK314-50,IF(BK314&gt;=200,BK314-20,BK314))))</f>
        <v/>
      </c>
      <c r="BO314" s="85">
        <f>1-12%</f>
        <v/>
      </c>
      <c r="BP314" s="85">
        <f>BQ314/(BF314-BF314*(1-BO314))</f>
        <v/>
      </c>
      <c r="BQ314" s="152">
        <f>BS314/(1-BR314)</f>
        <v/>
      </c>
      <c r="BR314" s="85" t="n">
        <v>0</v>
      </c>
      <c r="BS314" s="152">
        <f>K314</f>
        <v/>
      </c>
      <c r="BT314" s="152">
        <f>IF(BQ314&gt;=1500,BQ314-150,IF(BQ314&gt;=800,BQ314-80,IF(BQ314&gt;=500,BQ314-50,IF(BQ314&gt;=200,BQ314-20,BQ314))))</f>
        <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f>Q315/0.4</f>
        <v/>
      </c>
      <c r="H315" s="149">
        <f>G315*0.75</f>
        <v/>
      </c>
      <c r="I315" s="149">
        <f>Q315 / (0.88 - 0.02 - 0.006)</f>
        <v/>
      </c>
      <c r="J315" s="149">
        <f>Q315 / (0.89 - 0.02 - 0.006)</f>
        <v/>
      </c>
      <c r="K315" s="149">
        <f>Q315 / (0.92 - 0.02 - 0.006)</f>
        <v/>
      </c>
      <c r="L315" s="149">
        <f>K315-N315</f>
        <v/>
      </c>
      <c r="M315" s="79">
        <f>L315/K315</f>
        <v/>
      </c>
      <c r="N315" s="150">
        <f>O315+P315+Q315</f>
        <v/>
      </c>
      <c r="O315" s="150">
        <f>K315*0.006</f>
        <v/>
      </c>
      <c r="P315" s="150">
        <f>K315*0.02</f>
        <v/>
      </c>
      <c r="Q315" s="150">
        <f>SUM(R315:T315)</f>
        <v/>
      </c>
      <c r="R315" s="150">
        <f>IF(F315="大型",700,IF(F315="中型",300,IF(F315="小型",80,0)))</f>
        <v/>
      </c>
      <c r="S315" s="150" t="n">
        <v>200</v>
      </c>
      <c r="T315" s="151">
        <f>SUM(U315:W315)</f>
        <v/>
      </c>
      <c r="U315" s="150" t="n">
        <v>5500</v>
      </c>
      <c r="V315" s="150" t="n">
        <v>570</v>
      </c>
      <c r="W315" s="150">
        <f>SUM(X315:AS315)</f>
        <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f>H315</f>
        <v/>
      </c>
      <c r="AZ315" s="150">
        <f>BB315/(1-BA315)</f>
        <v/>
      </c>
      <c r="BA315" s="82" t="n">
        <v>0.15</v>
      </c>
      <c r="BB315" s="150">
        <f>K315*0.96</f>
        <v/>
      </c>
      <c r="BC315" s="7" t="inlineStr">
        <is>
          <t>717388593550</t>
        </is>
      </c>
      <c r="BD315" s="7" t="inlineStr">
        <is>
          <t>https://item.taobao.com/item.htm?id=717388593550&amp; | https://item.taobao.com/item.htm?id=724042164333</t>
        </is>
      </c>
      <c r="BE315" s="7" t="n"/>
      <c r="BF315" s="150">
        <f>H315</f>
        <v/>
      </c>
      <c r="BG315" s="82">
        <f>BH315/BF315</f>
        <v/>
      </c>
      <c r="BH315" s="149">
        <f>I315</f>
        <v/>
      </c>
      <c r="BI315" s="82">
        <f>1-12%</f>
        <v/>
      </c>
      <c r="BJ315" s="82">
        <f>BK315/(BF315-BF315*(1-BI315))</f>
        <v/>
      </c>
      <c r="BK315" s="149">
        <f>BM315/(1-BL315)</f>
        <v/>
      </c>
      <c r="BL315" s="82" t="n">
        <v>0.01</v>
      </c>
      <c r="BM315" s="149">
        <f>J315</f>
        <v/>
      </c>
      <c r="BN315" s="149">
        <f>IF(BK315&gt;=1500,BK315-150,IF(BK315&gt;=800,BK315-80,IF(BK315&gt;=500,BK315-50,IF(BK315&gt;=200,BK315-20,BK315))))</f>
        <v/>
      </c>
      <c r="BO315" s="82">
        <f>1-12%</f>
        <v/>
      </c>
      <c r="BP315" s="82">
        <f>BQ315/(BF315-BF315*(1-BO315))</f>
        <v/>
      </c>
      <c r="BQ315" s="149">
        <f>BS315/(1-BR315)</f>
        <v/>
      </c>
      <c r="BR315" s="82" t="n">
        <v>0</v>
      </c>
      <c r="BS315" s="149">
        <f>K315</f>
        <v/>
      </c>
      <c r="BT315" s="149">
        <f>IF(BQ315&gt;=1500,BQ315-150,IF(BQ315&gt;=800,BQ315-80,IF(BQ315&gt;=500,BQ315-50,IF(BQ315&gt;=200,BQ315-20,BQ315))))</f>
        <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f>Q316/0.4</f>
        <v/>
      </c>
      <c r="H316" s="152">
        <f>G316*0.75</f>
        <v/>
      </c>
      <c r="I316" s="152">
        <f>Q316 / (0.88 - 0.02 - 0.006)</f>
        <v/>
      </c>
      <c r="J316" s="152">
        <f>Q316 / (0.89 - 0.02 - 0.006)</f>
        <v/>
      </c>
      <c r="K316" s="152">
        <f>Q316 / (0.92 - 0.02 - 0.006)</f>
        <v/>
      </c>
      <c r="L316" s="152">
        <f>K316-N316</f>
        <v/>
      </c>
      <c r="M316" s="79">
        <f>L316/K316</f>
        <v/>
      </c>
      <c r="N316" s="153">
        <f>O316+P316+Q316</f>
        <v/>
      </c>
      <c r="O316" s="153">
        <f>K316*0.006</f>
        <v/>
      </c>
      <c r="P316" s="153">
        <f>K316*0.02</f>
        <v/>
      </c>
      <c r="Q316" s="153">
        <f>SUM(R316:T316)</f>
        <v/>
      </c>
      <c r="R316" s="153">
        <f>IF(F316="大型",700,IF(F316="中型",300,IF(F316="小型",80,0)))</f>
        <v/>
      </c>
      <c r="S316" s="153" t="n">
        <v>250</v>
      </c>
      <c r="T316" s="151">
        <f>SUM(U316:W316)</f>
        <v/>
      </c>
      <c r="U316" s="153" t="n">
        <v>5700</v>
      </c>
      <c r="V316" s="153" t="n">
        <v>600</v>
      </c>
      <c r="W316" s="153">
        <f>SUM(X316:AS316)</f>
        <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f>H316</f>
        <v/>
      </c>
      <c r="AZ316" s="153">
        <f>BB316/(1-BA316)</f>
        <v/>
      </c>
      <c r="BA316" s="85" t="n">
        <v>0.15</v>
      </c>
      <c r="BB316" s="153">
        <f>K316*0.96</f>
        <v/>
      </c>
      <c r="BC316" s="10" t="inlineStr">
        <is>
          <t>717388593550</t>
        </is>
      </c>
      <c r="BD316" s="10" t="inlineStr">
        <is>
          <t>https://item.taobao.com/item.htm?id=717388593550&amp; | https://item.taobao.com/item.htm?id=724042164333</t>
        </is>
      </c>
      <c r="BE316" s="10" t="n"/>
      <c r="BF316" s="153">
        <f>H316</f>
        <v/>
      </c>
      <c r="BG316" s="85">
        <f>BH316/BF316</f>
        <v/>
      </c>
      <c r="BH316" s="152">
        <f>I316</f>
        <v/>
      </c>
      <c r="BI316" s="85">
        <f>1-12%</f>
        <v/>
      </c>
      <c r="BJ316" s="85">
        <f>BK316/(BF316-BF316*(1-BI316))</f>
        <v/>
      </c>
      <c r="BK316" s="152">
        <f>BM316/(1-BL316)</f>
        <v/>
      </c>
      <c r="BL316" s="85" t="n">
        <v>0.01</v>
      </c>
      <c r="BM316" s="152">
        <f>J316</f>
        <v/>
      </c>
      <c r="BN316" s="152">
        <f>IF(BK316&gt;=1500,BK316-150,IF(BK316&gt;=800,BK316-80,IF(BK316&gt;=500,BK316-50,IF(BK316&gt;=200,BK316-20,BK316))))</f>
        <v/>
      </c>
      <c r="BO316" s="85">
        <f>1-12%</f>
        <v/>
      </c>
      <c r="BP316" s="85">
        <f>BQ316/(BF316-BF316*(1-BO316))</f>
        <v/>
      </c>
      <c r="BQ316" s="152">
        <f>BS316/(1-BR316)</f>
        <v/>
      </c>
      <c r="BR316" s="85" t="n">
        <v>0</v>
      </c>
      <c r="BS316" s="152">
        <f>K316</f>
        <v/>
      </c>
      <c r="BT316" s="152">
        <f>IF(BQ316&gt;=1500,BQ316-150,IF(BQ316&gt;=800,BQ316-80,IF(BQ316&gt;=500,BQ316-50,IF(BQ316&gt;=200,BQ316-20,BQ316))))</f>
        <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f>Q317/0.4</f>
        <v/>
      </c>
      <c r="H317" s="149">
        <f>G317*0.75</f>
        <v/>
      </c>
      <c r="I317" s="149">
        <f>Q317 / (0.88 - 0.02 - 0.006)</f>
        <v/>
      </c>
      <c r="J317" s="149">
        <f>Q317 / (0.89 - 0.02 - 0.006)</f>
        <v/>
      </c>
      <c r="K317" s="149">
        <f>Q317 / (0.92 - 0.02 - 0.006)</f>
        <v/>
      </c>
      <c r="L317" s="149">
        <f>K317-N317</f>
        <v/>
      </c>
      <c r="M317" s="79">
        <f>L317/K317</f>
        <v/>
      </c>
      <c r="N317" s="150">
        <f>O317+P317+Q317</f>
        <v/>
      </c>
      <c r="O317" s="150">
        <f>K317*0.006</f>
        <v/>
      </c>
      <c r="P317" s="150">
        <f>K317*0.02</f>
        <v/>
      </c>
      <c r="Q317" s="150">
        <f>SUM(R317:T317)</f>
        <v/>
      </c>
      <c r="R317" s="150">
        <f>IF(F317="大型",700,IF(F317="中型",300,IF(F317="小型",80,0)))</f>
        <v/>
      </c>
      <c r="S317" s="150" t="n">
        <v>150</v>
      </c>
      <c r="T317" s="151">
        <f>SUM(U317:W317)</f>
        <v/>
      </c>
      <c r="U317" s="150" t="n">
        <v>5500</v>
      </c>
      <c r="V317" s="150" t="n">
        <v>540</v>
      </c>
      <c r="W317" s="150">
        <f>SUM(X317:AS317)</f>
        <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f>H317</f>
        <v/>
      </c>
      <c r="AZ317" s="150">
        <f>BB317/(1-BA317)</f>
        <v/>
      </c>
      <c r="BA317" s="82" t="n">
        <v>0.15</v>
      </c>
      <c r="BB317" s="150">
        <f>K317*0.96</f>
        <v/>
      </c>
      <c r="BC317" s="7" t="inlineStr">
        <is>
          <t>717388593550</t>
        </is>
      </c>
      <c r="BD317" s="7" t="inlineStr">
        <is>
          <t>https://item.taobao.com/item.htm?id=717388593550&amp; | https://item.taobao.com/item.htm?id=724042164333</t>
        </is>
      </c>
      <c r="BE317" s="7" t="n"/>
      <c r="BF317" s="150">
        <f>H317</f>
        <v/>
      </c>
      <c r="BG317" s="82">
        <f>BH317/BF317</f>
        <v/>
      </c>
      <c r="BH317" s="149">
        <f>I317</f>
        <v/>
      </c>
      <c r="BI317" s="82">
        <f>1-12%</f>
        <v/>
      </c>
      <c r="BJ317" s="82">
        <f>BK317/(BF317-BF317*(1-BI317))</f>
        <v/>
      </c>
      <c r="BK317" s="149">
        <f>BM317/(1-BL317)</f>
        <v/>
      </c>
      <c r="BL317" s="82" t="n">
        <v>0.01</v>
      </c>
      <c r="BM317" s="149">
        <f>J317</f>
        <v/>
      </c>
      <c r="BN317" s="149">
        <f>IF(BK317&gt;=1500,BK317-150,IF(BK317&gt;=800,BK317-80,IF(BK317&gt;=500,BK317-50,IF(BK317&gt;=200,BK317-20,BK317))))</f>
        <v/>
      </c>
      <c r="BO317" s="82">
        <f>1-12%</f>
        <v/>
      </c>
      <c r="BP317" s="82">
        <f>BQ317/(BF317-BF317*(1-BO317))</f>
        <v/>
      </c>
      <c r="BQ317" s="149">
        <f>BS317/(1-BR317)</f>
        <v/>
      </c>
      <c r="BR317" s="82" t="n">
        <v>0</v>
      </c>
      <c r="BS317" s="149">
        <f>K317</f>
        <v/>
      </c>
      <c r="BT317" s="149">
        <f>IF(BQ317&gt;=1500,BQ317-150,IF(BQ317&gt;=800,BQ317-80,IF(BQ317&gt;=500,BQ317-50,IF(BQ317&gt;=200,BQ317-20,BQ317))))</f>
        <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f>Q318/0.4</f>
        <v/>
      </c>
      <c r="H318" s="152">
        <f>G318*0.75</f>
        <v/>
      </c>
      <c r="I318" s="152">
        <f>Q318 / (0.88 - 0.02 - 0.006)</f>
        <v/>
      </c>
      <c r="J318" s="152">
        <f>Q318 / (0.89 - 0.02 - 0.006)</f>
        <v/>
      </c>
      <c r="K318" s="152">
        <f>Q318 / (0.92 - 0.02 - 0.006)</f>
        <v/>
      </c>
      <c r="L318" s="152">
        <f>K318-N318</f>
        <v/>
      </c>
      <c r="M318" s="79">
        <f>L318/K318</f>
        <v/>
      </c>
      <c r="N318" s="153">
        <f>O318+P318+Q318</f>
        <v/>
      </c>
      <c r="O318" s="153">
        <f>K318*0.006</f>
        <v/>
      </c>
      <c r="P318" s="153">
        <f>K318*0.02</f>
        <v/>
      </c>
      <c r="Q318" s="153">
        <f>SUM(R318:T318)</f>
        <v/>
      </c>
      <c r="R318" s="153">
        <f>IF(F318="大型",700,IF(F318="中型",300,IF(F318="小型",80,0)))</f>
        <v/>
      </c>
      <c r="S318" s="153" t="n">
        <v>200</v>
      </c>
      <c r="T318" s="151">
        <f>SUM(U318:W318)</f>
        <v/>
      </c>
      <c r="U318" s="153" t="n">
        <v>5600</v>
      </c>
      <c r="V318" s="153" t="n">
        <v>570</v>
      </c>
      <c r="W318" s="153">
        <f>SUM(X318:AS318)</f>
        <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f>H318</f>
        <v/>
      </c>
      <c r="AZ318" s="153">
        <f>BB318/(1-BA318)</f>
        <v/>
      </c>
      <c r="BA318" s="85" t="n">
        <v>0.15</v>
      </c>
      <c r="BB318" s="153">
        <f>K318*0.96</f>
        <v/>
      </c>
      <c r="BC318" s="10" t="inlineStr">
        <is>
          <t>717388593550</t>
        </is>
      </c>
      <c r="BD318" s="10" t="inlineStr">
        <is>
          <t>https://item.taobao.com/item.htm?id=717388593550&amp; | https://item.taobao.com/item.htm?id=724042164333</t>
        </is>
      </c>
      <c r="BE318" s="10" t="n"/>
      <c r="BF318" s="153">
        <f>H318</f>
        <v/>
      </c>
      <c r="BG318" s="85">
        <f>BH318/BF318</f>
        <v/>
      </c>
      <c r="BH318" s="152">
        <f>I318</f>
        <v/>
      </c>
      <c r="BI318" s="85">
        <f>1-12%</f>
        <v/>
      </c>
      <c r="BJ318" s="85">
        <f>BK318/(BF318-BF318*(1-BI318))</f>
        <v/>
      </c>
      <c r="BK318" s="152">
        <f>BM318/(1-BL318)</f>
        <v/>
      </c>
      <c r="BL318" s="85" t="n">
        <v>0.01</v>
      </c>
      <c r="BM318" s="152">
        <f>J318</f>
        <v/>
      </c>
      <c r="BN318" s="152">
        <f>IF(BK318&gt;=1500,BK318-150,IF(BK318&gt;=800,BK318-80,IF(BK318&gt;=500,BK318-50,IF(BK318&gt;=200,BK318-20,BK318))))</f>
        <v/>
      </c>
      <c r="BO318" s="85">
        <f>1-12%</f>
        <v/>
      </c>
      <c r="BP318" s="85">
        <f>BQ318/(BF318-BF318*(1-BO318))</f>
        <v/>
      </c>
      <c r="BQ318" s="152">
        <f>BS318/(1-BR318)</f>
        <v/>
      </c>
      <c r="BR318" s="85" t="n">
        <v>0</v>
      </c>
      <c r="BS318" s="152">
        <f>K318</f>
        <v/>
      </c>
      <c r="BT318" s="152">
        <f>IF(BQ318&gt;=1500,BQ318-150,IF(BQ318&gt;=800,BQ318-80,IF(BQ318&gt;=500,BQ318-50,IF(BQ318&gt;=200,BQ318-20,BQ318))))</f>
        <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f>Q319/0.4</f>
        <v/>
      </c>
      <c r="H319" s="149">
        <f>G319*0.75</f>
        <v/>
      </c>
      <c r="I319" s="149">
        <f>Q319 / (0.88 - 0.02 - 0.006)</f>
        <v/>
      </c>
      <c r="J319" s="149">
        <f>Q319 / (0.89 - 0.02 - 0.006)</f>
        <v/>
      </c>
      <c r="K319" s="149">
        <f>Q319 / (0.92 - 0.02 - 0.006)</f>
        <v/>
      </c>
      <c r="L319" s="149">
        <f>K319-N319</f>
        <v/>
      </c>
      <c r="M319" s="79">
        <f>L319/K319</f>
        <v/>
      </c>
      <c r="N319" s="150">
        <f>O319+P319+Q319</f>
        <v/>
      </c>
      <c r="O319" s="150">
        <f>K319*0.006</f>
        <v/>
      </c>
      <c r="P319" s="150">
        <f>K319*0.02</f>
        <v/>
      </c>
      <c r="Q319" s="150">
        <f>SUM(R319:T319)</f>
        <v/>
      </c>
      <c r="R319" s="150">
        <f>IF(F319="大型",700,IF(F319="中型",300,IF(F319="小型",80,0)))</f>
        <v/>
      </c>
      <c r="S319" s="150" t="n">
        <v>250</v>
      </c>
      <c r="T319" s="151">
        <f>SUM(U319:W319)</f>
        <v/>
      </c>
      <c r="U319" s="150" t="n">
        <v>5800</v>
      </c>
      <c r="V319" s="150" t="n">
        <v>600</v>
      </c>
      <c r="W319" s="150">
        <f>SUM(X319:AS319)</f>
        <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f>H319</f>
        <v/>
      </c>
      <c r="AZ319" s="150">
        <f>BB319/(1-BA319)</f>
        <v/>
      </c>
      <c r="BA319" s="82" t="n">
        <v>0.15</v>
      </c>
      <c r="BB319" s="150">
        <f>K319*0.96</f>
        <v/>
      </c>
      <c r="BC319" s="7" t="inlineStr">
        <is>
          <t>717388593550</t>
        </is>
      </c>
      <c r="BD319" s="7" t="inlineStr">
        <is>
          <t>https://item.taobao.com/item.htm?id=717388593550&amp; | https://item.taobao.com/item.htm?id=724042164333</t>
        </is>
      </c>
      <c r="BE319" s="7" t="n"/>
      <c r="BF319" s="150">
        <f>H319</f>
        <v/>
      </c>
      <c r="BG319" s="82">
        <f>BH319/BF319</f>
        <v/>
      </c>
      <c r="BH319" s="149">
        <f>I319</f>
        <v/>
      </c>
      <c r="BI319" s="82">
        <f>1-12%</f>
        <v/>
      </c>
      <c r="BJ319" s="82">
        <f>BK319/(BF319-BF319*(1-BI319))</f>
        <v/>
      </c>
      <c r="BK319" s="149">
        <f>BM319/(1-BL319)</f>
        <v/>
      </c>
      <c r="BL319" s="82" t="n">
        <v>0.01</v>
      </c>
      <c r="BM319" s="149">
        <f>J319</f>
        <v/>
      </c>
      <c r="BN319" s="149">
        <f>IF(BK319&gt;=1500,BK319-150,IF(BK319&gt;=800,BK319-80,IF(BK319&gt;=500,BK319-50,IF(BK319&gt;=200,BK319-20,BK319))))</f>
        <v/>
      </c>
      <c r="BO319" s="82">
        <f>1-12%</f>
        <v/>
      </c>
      <c r="BP319" s="82">
        <f>BQ319/(BF319-BF319*(1-BO319))</f>
        <v/>
      </c>
      <c r="BQ319" s="149">
        <f>BS319/(1-BR319)</f>
        <v/>
      </c>
      <c r="BR319" s="82" t="n">
        <v>0</v>
      </c>
      <c r="BS319" s="149">
        <f>K319</f>
        <v/>
      </c>
      <c r="BT319" s="149">
        <f>IF(BQ319&gt;=1500,BQ319-150,IF(BQ319&gt;=800,BQ319-80,IF(BQ319&gt;=500,BQ319-50,IF(BQ319&gt;=200,BQ319-20,BQ319))))</f>
        <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f>Q320/0.4</f>
        <v/>
      </c>
      <c r="H320" s="152">
        <f>G320*0.75</f>
        <v/>
      </c>
      <c r="I320" s="152">
        <f>Q320 / (0.88 - 0.02 - 0.006)</f>
        <v/>
      </c>
      <c r="J320" s="152">
        <f>Q320 / (0.89 - 0.02 - 0.006)</f>
        <v/>
      </c>
      <c r="K320" s="152">
        <f>Q320 / (0.94 - 0.02 - 0.006)</f>
        <v/>
      </c>
      <c r="L320" s="152">
        <f>K320-N320</f>
        <v/>
      </c>
      <c r="M320" s="79">
        <f>L320/K320</f>
        <v/>
      </c>
      <c r="N320" s="153">
        <f>O320+P320+Q320</f>
        <v/>
      </c>
      <c r="O320" s="153">
        <f>K320*0.006</f>
        <v/>
      </c>
      <c r="P320" s="153">
        <f>K320*0.02</f>
        <v/>
      </c>
      <c r="Q320" s="153">
        <f>SUM(R320:T320)</f>
        <v/>
      </c>
      <c r="R320" s="153">
        <f>IF(F320="大型",700,IF(F320="中型",300,IF(F320="小型",80,0)))</f>
        <v/>
      </c>
      <c r="S320" s="153" t="n">
        <v>300</v>
      </c>
      <c r="T320" s="151">
        <f>SUM(U320:W320)</f>
        <v/>
      </c>
      <c r="U320" s="153" t="n">
        <v>5150</v>
      </c>
      <c r="V320" s="153" t="n">
        <v>510</v>
      </c>
      <c r="W320" s="153">
        <f>SUM(X320:AS320)</f>
        <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f>H320</f>
        <v/>
      </c>
      <c r="AZ320" s="153">
        <f>BB320/(1-BA320)</f>
        <v/>
      </c>
      <c r="BA320" s="85" t="n">
        <v>0.15</v>
      </c>
      <c r="BB320" s="153">
        <f>K320*0.96</f>
        <v/>
      </c>
      <c r="BC320" s="10" t="inlineStr">
        <is>
          <t>717388593550</t>
        </is>
      </c>
      <c r="BD320" s="10" t="inlineStr">
        <is>
          <t>https://item.taobao.com/item.htm?id=717388593550&amp; | https://item.taobao.com/item.htm?id=724042164333</t>
        </is>
      </c>
      <c r="BE320" s="10" t="n"/>
      <c r="BF320" s="153">
        <f>H320</f>
        <v/>
      </c>
      <c r="BG320" s="85">
        <f>BH320/BF320</f>
        <v/>
      </c>
      <c r="BH320" s="152">
        <f>I320</f>
        <v/>
      </c>
      <c r="BI320" s="85">
        <f>1-12%</f>
        <v/>
      </c>
      <c r="BJ320" s="85">
        <f>BK320/(BF320-BF320*(1-BI320))</f>
        <v/>
      </c>
      <c r="BK320" s="152">
        <f>BM320/(1-BL320)</f>
        <v/>
      </c>
      <c r="BL320" s="85" t="n">
        <v>0.01</v>
      </c>
      <c r="BM320" s="152">
        <f>J320</f>
        <v/>
      </c>
      <c r="BN320" s="152">
        <f>IF(BK320&gt;=1500,BK320-150,IF(BK320&gt;=800,BK320-80,IF(BK320&gt;=500,BK320-50,IF(BK320&gt;=200,BK320-20,BK320))))</f>
        <v/>
      </c>
      <c r="BO320" s="85">
        <f>1-12%</f>
        <v/>
      </c>
      <c r="BP320" s="85">
        <f>BQ320/(BF320-BF320*(1-BO320))</f>
        <v/>
      </c>
      <c r="BQ320" s="152">
        <f>BS320/(1-BR320)</f>
        <v/>
      </c>
      <c r="BR320" s="85" t="n">
        <v>0</v>
      </c>
      <c r="BS320" s="152">
        <f>K320</f>
        <v/>
      </c>
      <c r="BT320" s="152">
        <f>IF(BQ320&gt;=1500,BQ320-150,IF(BQ320&gt;=800,BQ320-80,IF(BQ320&gt;=500,BQ320-50,IF(BQ320&gt;=200,BQ320-20,BQ320))))</f>
        <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f>Q321/0.4</f>
        <v/>
      </c>
      <c r="H321" s="149">
        <f>G321*0.75</f>
        <v/>
      </c>
      <c r="I321" s="149">
        <f>Q321 / (0.88 - 0.02 - 0.006)</f>
        <v/>
      </c>
      <c r="J321" s="149">
        <f>Q321 / (0.89 - 0.02 - 0.006)</f>
        <v/>
      </c>
      <c r="K321" s="149">
        <f>Q321 / (0.94 - 0.02 - 0.006)</f>
        <v/>
      </c>
      <c r="L321" s="149">
        <f>K321-N321</f>
        <v/>
      </c>
      <c r="M321" s="79">
        <f>L321/K321</f>
        <v/>
      </c>
      <c r="N321" s="150">
        <f>O321+P321+Q321</f>
        <v/>
      </c>
      <c r="O321" s="150">
        <f>K321*0.006</f>
        <v/>
      </c>
      <c r="P321" s="150">
        <f>K321*0.02</f>
        <v/>
      </c>
      <c r="Q321" s="150">
        <f>SUM(R321:T321)</f>
        <v/>
      </c>
      <c r="R321" s="150">
        <f>IF(F321="大型",700,IF(F321="中型",300,IF(F321="小型",80,0)))</f>
        <v/>
      </c>
      <c r="S321" s="150" t="n">
        <v>350</v>
      </c>
      <c r="T321" s="151">
        <f>SUM(U321:W321)</f>
        <v/>
      </c>
      <c r="U321" s="150" t="n">
        <v>5200</v>
      </c>
      <c r="V321" s="150" t="n">
        <v>540</v>
      </c>
      <c r="W321" s="150">
        <f>SUM(X321:AS321)</f>
        <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f>H321</f>
        <v/>
      </c>
      <c r="AZ321" s="150">
        <f>BB321/(1-BA321)</f>
        <v/>
      </c>
      <c r="BA321" s="82" t="n">
        <v>0.15</v>
      </c>
      <c r="BB321" s="150">
        <f>K321*0.96</f>
        <v/>
      </c>
      <c r="BC321" s="7" t="inlineStr">
        <is>
          <t>717388593550</t>
        </is>
      </c>
      <c r="BD321" s="7" t="inlineStr">
        <is>
          <t>https://item.taobao.com/item.htm?id=717388593550&amp; | https://item.taobao.com/item.htm?id=724042164333</t>
        </is>
      </c>
      <c r="BE321" s="7" t="n"/>
      <c r="BF321" s="150">
        <f>H321</f>
        <v/>
      </c>
      <c r="BG321" s="82">
        <f>BH321/BF321</f>
        <v/>
      </c>
      <c r="BH321" s="149">
        <f>I321</f>
        <v/>
      </c>
      <c r="BI321" s="82">
        <f>1-12%</f>
        <v/>
      </c>
      <c r="BJ321" s="82">
        <f>BK321/(BF321-BF321*(1-BI321))</f>
        <v/>
      </c>
      <c r="BK321" s="149">
        <f>BM321/(1-BL321)</f>
        <v/>
      </c>
      <c r="BL321" s="82" t="n">
        <v>0.01</v>
      </c>
      <c r="BM321" s="149">
        <f>J321</f>
        <v/>
      </c>
      <c r="BN321" s="149">
        <f>IF(BK321&gt;=1500,BK321-150,IF(BK321&gt;=800,BK321-80,IF(BK321&gt;=500,BK321-50,IF(BK321&gt;=200,BK321-20,BK321))))</f>
        <v/>
      </c>
      <c r="BO321" s="82">
        <f>1-12%</f>
        <v/>
      </c>
      <c r="BP321" s="82">
        <f>BQ321/(BF321-BF321*(1-BO321))</f>
        <v/>
      </c>
      <c r="BQ321" s="149">
        <f>BS321/(1-BR321)</f>
        <v/>
      </c>
      <c r="BR321" s="82" t="n">
        <v>0</v>
      </c>
      <c r="BS321" s="149">
        <f>K321</f>
        <v/>
      </c>
      <c r="BT321" s="149">
        <f>IF(BQ321&gt;=1500,BQ321-150,IF(BQ321&gt;=800,BQ321-80,IF(BQ321&gt;=500,BQ321-50,IF(BQ321&gt;=200,BQ321-20,BQ321))))</f>
        <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f>Q322/0.4</f>
        <v/>
      </c>
      <c r="H322" s="152">
        <f>G322*0.75</f>
        <v/>
      </c>
      <c r="I322" s="152">
        <f>Q322 / (0.88 - 0.02 - 0.006)</f>
        <v/>
      </c>
      <c r="J322" s="152">
        <f>Q322 / (0.89 - 0.02 - 0.006)</f>
        <v/>
      </c>
      <c r="K322" s="152">
        <f>Q322 / (0.94 - 0.02 - 0.006)</f>
        <v/>
      </c>
      <c r="L322" s="152">
        <f>K322-N322</f>
        <v/>
      </c>
      <c r="M322" s="79">
        <f>L322/K322</f>
        <v/>
      </c>
      <c r="N322" s="153">
        <f>O322+P322+Q322</f>
        <v/>
      </c>
      <c r="O322" s="153">
        <f>K322*0.006</f>
        <v/>
      </c>
      <c r="P322" s="153">
        <f>K322*0.02</f>
        <v/>
      </c>
      <c r="Q322" s="153">
        <f>SUM(R322:T322)</f>
        <v/>
      </c>
      <c r="R322" s="153">
        <f>IF(F322="大型",700,IF(F322="中型",300,IF(F322="小型",80,0)))</f>
        <v/>
      </c>
      <c r="S322" s="153" t="n">
        <v>400</v>
      </c>
      <c r="T322" s="151">
        <f>SUM(U322:W322)</f>
        <v/>
      </c>
      <c r="U322" s="153" t="n">
        <v>5200</v>
      </c>
      <c r="V322" s="153" t="n">
        <v>570</v>
      </c>
      <c r="W322" s="153">
        <f>SUM(X322:AS322)</f>
        <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f>H322</f>
        <v/>
      </c>
      <c r="AZ322" s="153">
        <f>BB322/(1-BA322)</f>
        <v/>
      </c>
      <c r="BA322" s="85" t="n">
        <v>0.15</v>
      </c>
      <c r="BB322" s="153">
        <f>K322*0.96</f>
        <v/>
      </c>
      <c r="BC322" s="10" t="inlineStr">
        <is>
          <t>717388593550</t>
        </is>
      </c>
      <c r="BD322" s="10" t="inlineStr">
        <is>
          <t>https://item.taobao.com/item.htm?id=717388593550&amp; | https://item.taobao.com/item.htm?id=724042164333</t>
        </is>
      </c>
      <c r="BE322" s="10" t="n"/>
      <c r="BF322" s="153">
        <f>H322</f>
        <v/>
      </c>
      <c r="BG322" s="85">
        <f>BH322/BF322</f>
        <v/>
      </c>
      <c r="BH322" s="152">
        <f>I322</f>
        <v/>
      </c>
      <c r="BI322" s="85">
        <f>1-12%</f>
        <v/>
      </c>
      <c r="BJ322" s="85">
        <f>BK322/(BF322-BF322*(1-BI322))</f>
        <v/>
      </c>
      <c r="BK322" s="152">
        <f>BM322/(1-BL322)</f>
        <v/>
      </c>
      <c r="BL322" s="85" t="n">
        <v>0.01</v>
      </c>
      <c r="BM322" s="152">
        <f>J322</f>
        <v/>
      </c>
      <c r="BN322" s="152">
        <f>IF(BK322&gt;=1500,BK322-150,IF(BK322&gt;=800,BK322-80,IF(BK322&gt;=500,BK322-50,IF(BK322&gt;=200,BK322-20,BK322))))</f>
        <v/>
      </c>
      <c r="BO322" s="85">
        <f>1-12%</f>
        <v/>
      </c>
      <c r="BP322" s="85">
        <f>BQ322/(BF322-BF322*(1-BO322))</f>
        <v/>
      </c>
      <c r="BQ322" s="152">
        <f>BS322/(1-BR322)</f>
        <v/>
      </c>
      <c r="BR322" s="85" t="n">
        <v>0</v>
      </c>
      <c r="BS322" s="152">
        <f>K322</f>
        <v/>
      </c>
      <c r="BT322" s="152">
        <f>IF(BQ322&gt;=1500,BQ322-150,IF(BQ322&gt;=800,BQ322-80,IF(BQ322&gt;=500,BQ322-50,IF(BQ322&gt;=200,BQ322-20,BQ322))))</f>
        <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f>Q323/0.4</f>
        <v/>
      </c>
      <c r="H323" s="149">
        <f>G323*0.75</f>
        <v/>
      </c>
      <c r="I323" s="149">
        <f>Q323 / (0.88 - 0.02 - 0.006)</f>
        <v/>
      </c>
      <c r="J323" s="149">
        <f>Q323 / (0.89 - 0.02 - 0.006)</f>
        <v/>
      </c>
      <c r="K323" s="149">
        <f>Q323 / (0.94 - 0.02 - 0.006)</f>
        <v/>
      </c>
      <c r="L323" s="149">
        <f>K323-N323</f>
        <v/>
      </c>
      <c r="M323" s="79">
        <f>L323/K323</f>
        <v/>
      </c>
      <c r="N323" s="150">
        <f>O323+P323+Q323</f>
        <v/>
      </c>
      <c r="O323" s="150">
        <f>K323*0.006</f>
        <v/>
      </c>
      <c r="P323" s="150">
        <f>K323*0.02</f>
        <v/>
      </c>
      <c r="Q323" s="150">
        <f>SUM(R323:T323)</f>
        <v/>
      </c>
      <c r="R323" s="150">
        <f>IF(F323="大型",700,IF(F323="中型",300,IF(F323="小型",80,0)))</f>
        <v/>
      </c>
      <c r="S323" s="150" t="n">
        <v>450</v>
      </c>
      <c r="T323" s="151">
        <f>SUM(U323:W323)</f>
        <v/>
      </c>
      <c r="U323" s="150" t="n">
        <v>5300</v>
      </c>
      <c r="V323" s="150" t="n">
        <v>600</v>
      </c>
      <c r="W323" s="150">
        <f>SUM(X323:AS323)</f>
        <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f>H323</f>
        <v/>
      </c>
      <c r="AZ323" s="150">
        <f>BB323/(1-BA323)</f>
        <v/>
      </c>
      <c r="BA323" s="82" t="n">
        <v>0.15</v>
      </c>
      <c r="BB323" s="150">
        <f>K323*0.96</f>
        <v/>
      </c>
      <c r="BC323" s="7" t="inlineStr">
        <is>
          <t>717388593550</t>
        </is>
      </c>
      <c r="BD323" s="7" t="inlineStr">
        <is>
          <t>https://item.taobao.com/item.htm?id=717388593550&amp; | https://item.taobao.com/item.htm?id=724042164333</t>
        </is>
      </c>
      <c r="BE323" s="7" t="n"/>
      <c r="BF323" s="150">
        <f>H323</f>
        <v/>
      </c>
      <c r="BG323" s="82">
        <f>BH323/BF323</f>
        <v/>
      </c>
      <c r="BH323" s="149">
        <f>I323</f>
        <v/>
      </c>
      <c r="BI323" s="82">
        <f>1-12%</f>
        <v/>
      </c>
      <c r="BJ323" s="82">
        <f>BK323/(BF323-BF323*(1-BI323))</f>
        <v/>
      </c>
      <c r="BK323" s="149">
        <f>BM323/(1-BL323)</f>
        <v/>
      </c>
      <c r="BL323" s="82" t="n">
        <v>0.01</v>
      </c>
      <c r="BM323" s="149">
        <f>J323</f>
        <v/>
      </c>
      <c r="BN323" s="149">
        <f>IF(BK323&gt;=1500,BK323-150,IF(BK323&gt;=800,BK323-80,IF(BK323&gt;=500,BK323-50,IF(BK323&gt;=200,BK323-20,BK323))))</f>
        <v/>
      </c>
      <c r="BO323" s="82">
        <f>1-12%</f>
        <v/>
      </c>
      <c r="BP323" s="82">
        <f>BQ323/(BF323-BF323*(1-BO323))</f>
        <v/>
      </c>
      <c r="BQ323" s="149">
        <f>BS323/(1-BR323)</f>
        <v/>
      </c>
      <c r="BR323" s="82" t="n">
        <v>0</v>
      </c>
      <c r="BS323" s="149">
        <f>K323</f>
        <v/>
      </c>
      <c r="BT323" s="149">
        <f>IF(BQ323&gt;=1500,BQ323-150,IF(BQ323&gt;=800,BQ323-80,IF(BQ323&gt;=500,BQ323-50,IF(BQ323&gt;=200,BQ323-20,BQ323))))</f>
        <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f>Q324/0.4</f>
        <v/>
      </c>
      <c r="H324" s="152">
        <f>G324*0.75</f>
        <v/>
      </c>
      <c r="I324" s="152">
        <f>Q324 / (0.86 - 0.02 - 0.006)</f>
        <v/>
      </c>
      <c r="J324" s="152">
        <f>Q324 / (0.87 - 0.02 - 0.006)</f>
        <v/>
      </c>
      <c r="K324" s="152">
        <f>Q324 / (0.89 - 0.02 - 0.006)</f>
        <v/>
      </c>
      <c r="L324" s="152">
        <f>K324-N324</f>
        <v/>
      </c>
      <c r="M324" s="79">
        <f>L324/K324</f>
        <v/>
      </c>
      <c r="N324" s="153">
        <f>O324+P324+Q324</f>
        <v/>
      </c>
      <c r="O324" s="153">
        <f>K324*0.006</f>
        <v/>
      </c>
      <c r="P324" s="153">
        <f>K324*0.02</f>
        <v/>
      </c>
      <c r="Q324" s="153">
        <f>SUM(R324:T324)</f>
        <v/>
      </c>
      <c r="R324" s="153">
        <f>IF(F324="大型",700,IF(F324="中型",300,IF(F324="小型",80,0)))</f>
        <v/>
      </c>
      <c r="S324" s="153" t="n">
        <v>50</v>
      </c>
      <c r="T324" s="151">
        <f>SUM(U324:W324)</f>
        <v/>
      </c>
      <c r="U324" s="153" t="n">
        <v>1150</v>
      </c>
      <c r="V324" s="153" t="n">
        <v>0</v>
      </c>
      <c r="W324" s="153">
        <f>SUM(X324:AS324)</f>
        <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f>H324</f>
        <v/>
      </c>
      <c r="AZ324" s="153">
        <f>BB324/(1-BA324)</f>
        <v/>
      </c>
      <c r="BA324" s="85" t="n">
        <v>0.15</v>
      </c>
      <c r="BB324" s="153">
        <f>K324*0.96</f>
        <v/>
      </c>
      <c r="BC324" s="10" t="inlineStr">
        <is>
          <t>717418169535</t>
        </is>
      </c>
      <c r="BD324" s="10" t="inlineStr">
        <is>
          <t>https://item.taobao.com/item.htm?id=717418169535</t>
        </is>
      </c>
      <c r="BE324" s="10" t="n"/>
      <c r="BF324" s="153">
        <f>H324</f>
        <v/>
      </c>
      <c r="BG324" s="85">
        <f>BH324/BF324</f>
        <v/>
      </c>
      <c r="BH324" s="152">
        <f>I324</f>
        <v/>
      </c>
      <c r="BI324" s="85">
        <f>1-12%</f>
        <v/>
      </c>
      <c r="BJ324" s="85">
        <f>BK324/(BF324-BF324*(1-BI324))</f>
        <v/>
      </c>
      <c r="BK324" s="152">
        <f>BM324/(1-BL324)</f>
        <v/>
      </c>
      <c r="BL324" s="85" t="n">
        <v>0.01</v>
      </c>
      <c r="BM324" s="152">
        <f>J324</f>
        <v/>
      </c>
      <c r="BN324" s="152">
        <f>IF(BK324&gt;=1500,BK324-150,IF(BK324&gt;=800,BK324-80,IF(BK324&gt;=500,BK324-50,IF(BK324&gt;=200,BK324-20,BK324))))</f>
        <v/>
      </c>
      <c r="BO324" s="85">
        <f>1-12%</f>
        <v/>
      </c>
      <c r="BP324" s="85">
        <f>BQ324/(BF324-BF324*(1-BO324))</f>
        <v/>
      </c>
      <c r="BQ324" s="152">
        <f>BS324/(1-BR324)</f>
        <v/>
      </c>
      <c r="BR324" s="85" t="n">
        <v>0</v>
      </c>
      <c r="BS324" s="152">
        <f>K324</f>
        <v/>
      </c>
      <c r="BT324" s="152">
        <f>IF(BQ324&gt;=1500,BQ324-150,IF(BQ324&gt;=800,BQ324-80,IF(BQ324&gt;=500,BQ324-50,IF(BQ324&gt;=200,BQ324-20,BQ324))))</f>
        <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f>Q325/0.4</f>
        <v/>
      </c>
      <c r="H325" s="149">
        <f>G325*0.75</f>
        <v/>
      </c>
      <c r="I325" s="149">
        <f>Q325 / (0.86 - 0.02 - 0.006)</f>
        <v/>
      </c>
      <c r="J325" s="149">
        <f>Q325 / (0.87 - 0.02 - 0.006)</f>
        <v/>
      </c>
      <c r="K325" s="149">
        <f>Q325 / (0.89 - 0.02 - 0.006)</f>
        <v/>
      </c>
      <c r="L325" s="149">
        <f>K325-N325</f>
        <v/>
      </c>
      <c r="M325" s="79">
        <f>L325/K325</f>
        <v/>
      </c>
      <c r="N325" s="150">
        <f>O325+P325+Q325</f>
        <v/>
      </c>
      <c r="O325" s="150">
        <f>K325*0.006</f>
        <v/>
      </c>
      <c r="P325" s="150">
        <f>K325*0.02</f>
        <v/>
      </c>
      <c r="Q325" s="150">
        <f>SUM(R325:T325)</f>
        <v/>
      </c>
      <c r="R325" s="150">
        <f>IF(F325="大型",700,IF(F325="中型",300,IF(F325="小型",80,0)))</f>
        <v/>
      </c>
      <c r="S325" s="150" t="n">
        <v>50</v>
      </c>
      <c r="T325" s="151">
        <f>SUM(U325:W325)</f>
        <v/>
      </c>
      <c r="U325" s="150" t="n">
        <v>1200</v>
      </c>
      <c r="V325" s="150" t="n">
        <v>0</v>
      </c>
      <c r="W325" s="150">
        <f>SUM(X325:AS325)</f>
        <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f>H325</f>
        <v/>
      </c>
      <c r="AZ325" s="150">
        <f>BB325/(1-BA325)</f>
        <v/>
      </c>
      <c r="BA325" s="82" t="n">
        <v>0.15</v>
      </c>
      <c r="BB325" s="150">
        <f>K325*0.96</f>
        <v/>
      </c>
      <c r="BC325" s="7" t="inlineStr">
        <is>
          <t>717418169535</t>
        </is>
      </c>
      <c r="BD325" s="7" t="inlineStr">
        <is>
          <t>https://item.taobao.com/item.htm?id=717418169535</t>
        </is>
      </c>
      <c r="BE325" s="7" t="n"/>
      <c r="BF325" s="150">
        <f>H325</f>
        <v/>
      </c>
      <c r="BG325" s="82">
        <f>BH325/BF325</f>
        <v/>
      </c>
      <c r="BH325" s="149">
        <f>I325</f>
        <v/>
      </c>
      <c r="BI325" s="82">
        <f>1-12%</f>
        <v/>
      </c>
      <c r="BJ325" s="82">
        <f>BK325/(BF325-BF325*(1-BI325))</f>
        <v/>
      </c>
      <c r="BK325" s="149">
        <f>BM325/(1-BL325)</f>
        <v/>
      </c>
      <c r="BL325" s="82" t="n">
        <v>0.01</v>
      </c>
      <c r="BM325" s="149">
        <f>J325</f>
        <v/>
      </c>
      <c r="BN325" s="149">
        <f>IF(BK325&gt;=1500,BK325-150,IF(BK325&gt;=800,BK325-80,IF(BK325&gt;=500,BK325-50,IF(BK325&gt;=200,BK325-20,BK325))))</f>
        <v/>
      </c>
      <c r="BO325" s="82">
        <f>1-12%</f>
        <v/>
      </c>
      <c r="BP325" s="82">
        <f>BQ325/(BF325-BF325*(1-BO325))</f>
        <v/>
      </c>
      <c r="BQ325" s="149">
        <f>BS325/(1-BR325)</f>
        <v/>
      </c>
      <c r="BR325" s="82" t="n">
        <v>0</v>
      </c>
      <c r="BS325" s="149">
        <f>K325</f>
        <v/>
      </c>
      <c r="BT325" s="149">
        <f>IF(BQ325&gt;=1500,BQ325-150,IF(BQ325&gt;=800,BQ325-80,IF(BQ325&gt;=500,BQ325-50,IF(BQ325&gt;=200,BQ325-20,BQ325))))</f>
        <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f>Q326/0.4</f>
        <v/>
      </c>
      <c r="H326" s="152">
        <f>G326*0.75</f>
        <v/>
      </c>
      <c r="I326" s="152">
        <f>Q326 / (0.86 - 0.02 - 0.006)</f>
        <v/>
      </c>
      <c r="J326" s="152">
        <f>Q326 / (0.87 - 0.02 - 0.006)</f>
        <v/>
      </c>
      <c r="K326" s="152">
        <f>Q326 / (0.89 - 0.02 - 0.006)</f>
        <v/>
      </c>
      <c r="L326" s="152">
        <f>K326-N326</f>
        <v/>
      </c>
      <c r="M326" s="79">
        <f>L326/K326</f>
        <v/>
      </c>
      <c r="N326" s="153">
        <f>O326+P326+Q326</f>
        <v/>
      </c>
      <c r="O326" s="153">
        <f>K326*0.006</f>
        <v/>
      </c>
      <c r="P326" s="153">
        <f>K326*0.02</f>
        <v/>
      </c>
      <c r="Q326" s="153">
        <f>SUM(R326:T326)</f>
        <v/>
      </c>
      <c r="R326" s="153">
        <f>IF(F326="大型",700,IF(F326="中型",300,IF(F326="小型",80,0)))</f>
        <v/>
      </c>
      <c r="S326" s="153" t="n">
        <v>50</v>
      </c>
      <c r="T326" s="151">
        <f>SUM(U326:W326)</f>
        <v/>
      </c>
      <c r="U326" s="153" t="n">
        <v>1265</v>
      </c>
      <c r="V326" s="153" t="n">
        <v>0</v>
      </c>
      <c r="W326" s="153">
        <f>SUM(X326:AS326)</f>
        <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f>H326</f>
        <v/>
      </c>
      <c r="AZ326" s="153">
        <f>BB326/(1-BA326)</f>
        <v/>
      </c>
      <c r="BA326" s="85" t="n">
        <v>0.15</v>
      </c>
      <c r="BB326" s="153">
        <f>K326*0.96</f>
        <v/>
      </c>
      <c r="BC326" s="10" t="inlineStr">
        <is>
          <t>717418169535</t>
        </is>
      </c>
      <c r="BD326" s="10" t="inlineStr">
        <is>
          <t>https://item.taobao.com/item.htm?id=717418169535</t>
        </is>
      </c>
      <c r="BE326" s="10" t="n"/>
      <c r="BF326" s="153">
        <f>H326</f>
        <v/>
      </c>
      <c r="BG326" s="85">
        <f>BH326/BF326</f>
        <v/>
      </c>
      <c r="BH326" s="152">
        <f>I326</f>
        <v/>
      </c>
      <c r="BI326" s="85">
        <f>1-12%</f>
        <v/>
      </c>
      <c r="BJ326" s="85">
        <f>BK326/(BF326-BF326*(1-BI326))</f>
        <v/>
      </c>
      <c r="BK326" s="152">
        <f>BM326/(1-BL326)</f>
        <v/>
      </c>
      <c r="BL326" s="85" t="n">
        <v>0.01</v>
      </c>
      <c r="BM326" s="152">
        <f>J326</f>
        <v/>
      </c>
      <c r="BN326" s="152">
        <f>IF(BK326&gt;=1500,BK326-150,IF(BK326&gt;=800,BK326-80,IF(BK326&gt;=500,BK326-50,IF(BK326&gt;=200,BK326-20,BK326))))</f>
        <v/>
      </c>
      <c r="BO326" s="85">
        <f>1-12%</f>
        <v/>
      </c>
      <c r="BP326" s="85">
        <f>BQ326/(BF326-BF326*(1-BO326))</f>
        <v/>
      </c>
      <c r="BQ326" s="152">
        <f>BS326/(1-BR326)</f>
        <v/>
      </c>
      <c r="BR326" s="85" t="n">
        <v>0</v>
      </c>
      <c r="BS326" s="152">
        <f>K326</f>
        <v/>
      </c>
      <c r="BT326" s="152">
        <f>IF(BQ326&gt;=1500,BQ326-150,IF(BQ326&gt;=800,BQ326-80,IF(BQ326&gt;=500,BQ326-50,IF(BQ326&gt;=200,BQ326-20,BQ326))))</f>
        <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f>Q327/0.4</f>
        <v/>
      </c>
      <c r="H327" s="149">
        <f>G327*0.75</f>
        <v/>
      </c>
      <c r="I327" s="149">
        <f>Q327 / (0.86 - 0.02 - 0.006)</f>
        <v/>
      </c>
      <c r="J327" s="149">
        <f>Q327 / (0.87 - 0.02 - 0.006)</f>
        <v/>
      </c>
      <c r="K327" s="149">
        <f>Q327 / (0.89 - 0.02 - 0.006)</f>
        <v/>
      </c>
      <c r="L327" s="149">
        <f>K327-N327</f>
        <v/>
      </c>
      <c r="M327" s="79">
        <f>L327/K327</f>
        <v/>
      </c>
      <c r="N327" s="150">
        <f>O327+P327+Q327</f>
        <v/>
      </c>
      <c r="O327" s="150">
        <f>K327*0.006</f>
        <v/>
      </c>
      <c r="P327" s="150">
        <f>K327*0.02</f>
        <v/>
      </c>
      <c r="Q327" s="150">
        <f>SUM(R327:T327)</f>
        <v/>
      </c>
      <c r="R327" s="150">
        <f>IF(F327="大型",700,IF(F327="中型",300,IF(F327="小型",80,0)))</f>
        <v/>
      </c>
      <c r="S327" s="150" t="n">
        <v>50</v>
      </c>
      <c r="T327" s="151">
        <f>SUM(U327:W327)</f>
        <v/>
      </c>
      <c r="U327" s="150" t="n">
        <v>1350</v>
      </c>
      <c r="V327" s="150" t="n">
        <v>0</v>
      </c>
      <c r="W327" s="150">
        <f>SUM(X327:AS327)</f>
        <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f>H327</f>
        <v/>
      </c>
      <c r="AZ327" s="150">
        <f>BB327/(1-BA327)</f>
        <v/>
      </c>
      <c r="BA327" s="82" t="n">
        <v>0.15</v>
      </c>
      <c r="BB327" s="150">
        <f>K327*0.96</f>
        <v/>
      </c>
      <c r="BC327" s="7" t="inlineStr">
        <is>
          <t>717418169535</t>
        </is>
      </c>
      <c r="BD327" s="7" t="inlineStr">
        <is>
          <t>https://item.taobao.com/item.htm?id=717418169535</t>
        </is>
      </c>
      <c r="BE327" s="7" t="n"/>
      <c r="BF327" s="150">
        <f>H327</f>
        <v/>
      </c>
      <c r="BG327" s="82">
        <f>BH327/BF327</f>
        <v/>
      </c>
      <c r="BH327" s="149">
        <f>I327</f>
        <v/>
      </c>
      <c r="BI327" s="82">
        <f>1-12%</f>
        <v/>
      </c>
      <c r="BJ327" s="82">
        <f>BK327/(BF327-BF327*(1-BI327))</f>
        <v/>
      </c>
      <c r="BK327" s="149">
        <f>BM327/(1-BL327)</f>
        <v/>
      </c>
      <c r="BL327" s="82" t="n">
        <v>0.01</v>
      </c>
      <c r="BM327" s="149">
        <f>J327</f>
        <v/>
      </c>
      <c r="BN327" s="149">
        <f>IF(BK327&gt;=1500,BK327-150,IF(BK327&gt;=800,BK327-80,IF(BK327&gt;=500,BK327-50,IF(BK327&gt;=200,BK327-20,BK327))))</f>
        <v/>
      </c>
      <c r="BO327" s="82">
        <f>1-12%</f>
        <v/>
      </c>
      <c r="BP327" s="82">
        <f>BQ327/(BF327-BF327*(1-BO327))</f>
        <v/>
      </c>
      <c r="BQ327" s="149">
        <f>BS327/(1-BR327)</f>
        <v/>
      </c>
      <c r="BR327" s="82" t="n">
        <v>0</v>
      </c>
      <c r="BS327" s="149">
        <f>K327</f>
        <v/>
      </c>
      <c r="BT327" s="149">
        <f>IF(BQ327&gt;=1500,BQ327-150,IF(BQ327&gt;=800,BQ327-80,IF(BQ327&gt;=500,BQ327-50,IF(BQ327&gt;=200,BQ327-20,BQ327))))</f>
        <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f>Q328/0.4</f>
        <v/>
      </c>
      <c r="H328" s="152">
        <f>G328*0.75</f>
        <v/>
      </c>
      <c r="I328" s="152">
        <f>Q328 / (0.86 - 0.02 - 0.006)</f>
        <v/>
      </c>
      <c r="J328" s="152">
        <f>Q328 / (0.87 - 0.02 - 0.006)</f>
        <v/>
      </c>
      <c r="K328" s="152">
        <f>Q328 / (0.89 - 0.02 - 0.006)</f>
        <v/>
      </c>
      <c r="L328" s="152">
        <f>K328-N328</f>
        <v/>
      </c>
      <c r="M328" s="79">
        <f>L328/K328</f>
        <v/>
      </c>
      <c r="N328" s="153">
        <f>O328+P328+Q328</f>
        <v/>
      </c>
      <c r="O328" s="153">
        <f>K328*0.006</f>
        <v/>
      </c>
      <c r="P328" s="153">
        <f>K328*0.02</f>
        <v/>
      </c>
      <c r="Q328" s="153">
        <f>SUM(R328:T328)</f>
        <v/>
      </c>
      <c r="R328" s="153">
        <f>IF(F328="大型",700,IF(F328="中型",300,IF(F328="小型",80,0)))</f>
        <v/>
      </c>
      <c r="S328" s="153" t="n">
        <v>50</v>
      </c>
      <c r="T328" s="151">
        <f>SUM(U328:W328)</f>
        <v/>
      </c>
      <c r="U328" s="153" t="n">
        <v>1400</v>
      </c>
      <c r="V328" s="153" t="n">
        <v>0</v>
      </c>
      <c r="W328" s="153">
        <f>SUM(X328:AS328)</f>
        <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f>H328</f>
        <v/>
      </c>
      <c r="AZ328" s="153">
        <f>BB328/(1-BA328)</f>
        <v/>
      </c>
      <c r="BA328" s="85" t="n">
        <v>0.15</v>
      </c>
      <c r="BB328" s="153">
        <f>K328*0.96</f>
        <v/>
      </c>
      <c r="BC328" s="10" t="inlineStr">
        <is>
          <t>717418169535</t>
        </is>
      </c>
      <c r="BD328" s="10" t="inlineStr">
        <is>
          <t>https://item.taobao.com/item.htm?id=717418169535</t>
        </is>
      </c>
      <c r="BE328" s="10" t="n"/>
      <c r="BF328" s="153">
        <f>H328</f>
        <v/>
      </c>
      <c r="BG328" s="85">
        <f>BH328/BF328</f>
        <v/>
      </c>
      <c r="BH328" s="152">
        <f>I328</f>
        <v/>
      </c>
      <c r="BI328" s="85">
        <f>1-12%</f>
        <v/>
      </c>
      <c r="BJ328" s="85">
        <f>BK328/(BF328-BF328*(1-BI328))</f>
        <v/>
      </c>
      <c r="BK328" s="152">
        <f>BM328/(1-BL328)</f>
        <v/>
      </c>
      <c r="BL328" s="85" t="n">
        <v>0.01</v>
      </c>
      <c r="BM328" s="152">
        <f>J328</f>
        <v/>
      </c>
      <c r="BN328" s="152">
        <f>IF(BK328&gt;=1500,BK328-150,IF(BK328&gt;=800,BK328-80,IF(BK328&gt;=500,BK328-50,IF(BK328&gt;=200,BK328-20,BK328))))</f>
        <v/>
      </c>
      <c r="BO328" s="85">
        <f>1-12%</f>
        <v/>
      </c>
      <c r="BP328" s="85">
        <f>BQ328/(BF328-BF328*(1-BO328))</f>
        <v/>
      </c>
      <c r="BQ328" s="152">
        <f>BS328/(1-BR328)</f>
        <v/>
      </c>
      <c r="BR328" s="85" t="n">
        <v>0</v>
      </c>
      <c r="BS328" s="152">
        <f>K328</f>
        <v/>
      </c>
      <c r="BT328" s="152">
        <f>IF(BQ328&gt;=1500,BQ328-150,IF(BQ328&gt;=800,BQ328-80,IF(BQ328&gt;=500,BQ328-50,IF(BQ328&gt;=200,BQ328-20,BQ328))))</f>
        <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f>Q329/0.4</f>
        <v/>
      </c>
      <c r="H329" s="149">
        <f>G329*0.75</f>
        <v/>
      </c>
      <c r="I329" s="149">
        <f>Q329 / (0.86 - 0.02 - 0.006)</f>
        <v/>
      </c>
      <c r="J329" s="149">
        <f>Q329 / (0.87 - 0.02 - 0.006)</f>
        <v/>
      </c>
      <c r="K329" s="149">
        <f>Q329 / (0.89 - 0.02 - 0.006)</f>
        <v/>
      </c>
      <c r="L329" s="149">
        <f>K329-N329</f>
        <v/>
      </c>
      <c r="M329" s="79">
        <f>L329/K329</f>
        <v/>
      </c>
      <c r="N329" s="150">
        <f>O329+P329+Q329</f>
        <v/>
      </c>
      <c r="O329" s="150">
        <f>K329*0.006</f>
        <v/>
      </c>
      <c r="P329" s="150">
        <f>K329*0.02</f>
        <v/>
      </c>
      <c r="Q329" s="150">
        <f>SUM(R329:T329)</f>
        <v/>
      </c>
      <c r="R329" s="150">
        <f>IF(F329="大型",700,IF(F329="中型",300,IF(F329="小型",80,0)))</f>
        <v/>
      </c>
      <c r="S329" s="150" t="n">
        <v>50</v>
      </c>
      <c r="T329" s="151">
        <f>SUM(U329:W329)</f>
        <v/>
      </c>
      <c r="U329" s="150" t="n">
        <v>1450</v>
      </c>
      <c r="V329" s="150" t="n">
        <v>0</v>
      </c>
      <c r="W329" s="150">
        <f>SUM(X329:AS329)</f>
        <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f>H329</f>
        <v/>
      </c>
      <c r="AZ329" s="150">
        <f>BB329/(1-BA329)</f>
        <v/>
      </c>
      <c r="BA329" s="82" t="n">
        <v>0.15</v>
      </c>
      <c r="BB329" s="150">
        <f>K329*0.96</f>
        <v/>
      </c>
      <c r="BC329" s="7" t="inlineStr">
        <is>
          <t>717418169535</t>
        </is>
      </c>
      <c r="BD329" s="7" t="inlineStr">
        <is>
          <t>https://item.taobao.com/item.htm?id=717418169535</t>
        </is>
      </c>
      <c r="BE329" s="7" t="n"/>
      <c r="BF329" s="150">
        <f>H329</f>
        <v/>
      </c>
      <c r="BG329" s="82">
        <f>BH329/BF329</f>
        <v/>
      </c>
      <c r="BH329" s="149">
        <f>I329</f>
        <v/>
      </c>
      <c r="BI329" s="82">
        <f>1-12%</f>
        <v/>
      </c>
      <c r="BJ329" s="82">
        <f>BK329/(BF329-BF329*(1-BI329))</f>
        <v/>
      </c>
      <c r="BK329" s="149">
        <f>BM329/(1-BL329)</f>
        <v/>
      </c>
      <c r="BL329" s="82" t="n">
        <v>0.01</v>
      </c>
      <c r="BM329" s="149">
        <f>J329</f>
        <v/>
      </c>
      <c r="BN329" s="149">
        <f>IF(BK329&gt;=1500,BK329-150,IF(BK329&gt;=800,BK329-80,IF(BK329&gt;=500,BK329-50,IF(BK329&gt;=200,BK329-20,BK329))))</f>
        <v/>
      </c>
      <c r="BO329" s="82">
        <f>1-12%</f>
        <v/>
      </c>
      <c r="BP329" s="82">
        <f>BQ329/(BF329-BF329*(1-BO329))</f>
        <v/>
      </c>
      <c r="BQ329" s="149">
        <f>BS329/(1-BR329)</f>
        <v/>
      </c>
      <c r="BR329" s="82" t="n">
        <v>0</v>
      </c>
      <c r="BS329" s="149">
        <f>K329</f>
        <v/>
      </c>
      <c r="BT329" s="149">
        <f>IF(BQ329&gt;=1500,BQ329-150,IF(BQ329&gt;=800,BQ329-80,IF(BQ329&gt;=500,BQ329-50,IF(BQ329&gt;=200,BQ329-20,BQ329))))</f>
        <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f>Q330/0.4</f>
        <v/>
      </c>
      <c r="H330" s="152">
        <f>G330*0.75</f>
        <v/>
      </c>
      <c r="I330" s="152">
        <f>Q330 / (0.86 - 0.02 - 0.006)</f>
        <v/>
      </c>
      <c r="J330" s="152">
        <f>Q330 / (0.87 - 0.02 - 0.006)</f>
        <v/>
      </c>
      <c r="K330" s="152">
        <f>Q330 / (0.89 - 0.02 - 0.006)</f>
        <v/>
      </c>
      <c r="L330" s="152">
        <f>K330-N330</f>
        <v/>
      </c>
      <c r="M330" s="79">
        <f>L330/K330</f>
        <v/>
      </c>
      <c r="N330" s="153">
        <f>O330+P330+Q330</f>
        <v/>
      </c>
      <c r="O330" s="153">
        <f>K330*0.006</f>
        <v/>
      </c>
      <c r="P330" s="153">
        <f>K330*0.02</f>
        <v/>
      </c>
      <c r="Q330" s="153">
        <f>SUM(R330:T330)</f>
        <v/>
      </c>
      <c r="R330" s="153">
        <f>IF(F330="大型",700,IF(F330="中型",300,IF(F330="小型",80,0)))</f>
        <v/>
      </c>
      <c r="S330" s="153" t="n">
        <v>50</v>
      </c>
      <c r="T330" s="151">
        <f>SUM(U330:W330)</f>
        <v/>
      </c>
      <c r="U330" s="153" t="n">
        <v>1515</v>
      </c>
      <c r="V330" s="153" t="n">
        <v>0</v>
      </c>
      <c r="W330" s="153">
        <f>SUM(X330:AS330)</f>
        <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f>H330</f>
        <v/>
      </c>
      <c r="AZ330" s="153">
        <f>BB330/(1-BA330)</f>
        <v/>
      </c>
      <c r="BA330" s="85" t="n">
        <v>0.15</v>
      </c>
      <c r="BB330" s="153">
        <f>K330*0.96</f>
        <v/>
      </c>
      <c r="BC330" s="10" t="inlineStr">
        <is>
          <t>717418169535</t>
        </is>
      </c>
      <c r="BD330" s="10" t="inlineStr">
        <is>
          <t>https://item.taobao.com/item.htm?id=717418169535</t>
        </is>
      </c>
      <c r="BE330" s="10" t="n"/>
      <c r="BF330" s="153">
        <f>H330</f>
        <v/>
      </c>
      <c r="BG330" s="85">
        <f>BH330/BF330</f>
        <v/>
      </c>
      <c r="BH330" s="152">
        <f>I330</f>
        <v/>
      </c>
      <c r="BI330" s="85">
        <f>1-12%</f>
        <v/>
      </c>
      <c r="BJ330" s="85">
        <f>BK330/(BF330-BF330*(1-BI330))</f>
        <v/>
      </c>
      <c r="BK330" s="152">
        <f>BM330/(1-BL330)</f>
        <v/>
      </c>
      <c r="BL330" s="85" t="n">
        <v>0.01</v>
      </c>
      <c r="BM330" s="152">
        <f>J330</f>
        <v/>
      </c>
      <c r="BN330" s="152">
        <f>IF(BK330&gt;=1500,BK330-150,IF(BK330&gt;=800,BK330-80,IF(BK330&gt;=500,BK330-50,IF(BK330&gt;=200,BK330-20,BK330))))</f>
        <v/>
      </c>
      <c r="BO330" s="85">
        <f>1-12%</f>
        <v/>
      </c>
      <c r="BP330" s="85">
        <f>BQ330/(BF330-BF330*(1-BO330))</f>
        <v/>
      </c>
      <c r="BQ330" s="152">
        <f>BS330/(1-BR330)</f>
        <v/>
      </c>
      <c r="BR330" s="85" t="n">
        <v>0</v>
      </c>
      <c r="BS330" s="152">
        <f>K330</f>
        <v/>
      </c>
      <c r="BT330" s="152">
        <f>IF(BQ330&gt;=1500,BQ330-150,IF(BQ330&gt;=800,BQ330-80,IF(BQ330&gt;=500,BQ330-50,IF(BQ330&gt;=200,BQ330-20,BQ330))))</f>
        <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f>Q331/0.4</f>
        <v/>
      </c>
      <c r="H331" s="149">
        <f>G331*0.75</f>
        <v/>
      </c>
      <c r="I331" s="149">
        <f>Q331 / (0.86 - 0.02 - 0.006)</f>
        <v/>
      </c>
      <c r="J331" s="149">
        <f>Q331 / (0.87 - 0.02 - 0.006)</f>
        <v/>
      </c>
      <c r="K331" s="149">
        <f>Q331 / (0.89 - 0.02 - 0.006)</f>
        <v/>
      </c>
      <c r="L331" s="149">
        <f>K331-N331</f>
        <v/>
      </c>
      <c r="M331" s="79">
        <f>L331/K331</f>
        <v/>
      </c>
      <c r="N331" s="150">
        <f>O331+P331+Q331</f>
        <v/>
      </c>
      <c r="O331" s="150">
        <f>K331*0.006</f>
        <v/>
      </c>
      <c r="P331" s="150">
        <f>K331*0.02</f>
        <v/>
      </c>
      <c r="Q331" s="150">
        <f>SUM(R331:T331)</f>
        <v/>
      </c>
      <c r="R331" s="150">
        <f>IF(F331="大型",700,IF(F331="中型",300,IF(F331="小型",80,0)))</f>
        <v/>
      </c>
      <c r="S331" s="150" t="n">
        <v>50</v>
      </c>
      <c r="T331" s="151">
        <f>SUM(U331:W331)</f>
        <v/>
      </c>
      <c r="U331" s="150" t="n">
        <v>1600</v>
      </c>
      <c r="V331" s="150" t="n">
        <v>0</v>
      </c>
      <c r="W331" s="150">
        <f>SUM(X331:AS331)</f>
        <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f>H331</f>
        <v/>
      </c>
      <c r="AZ331" s="150">
        <f>BB331/(1-BA331)</f>
        <v/>
      </c>
      <c r="BA331" s="82" t="n">
        <v>0.15</v>
      </c>
      <c r="BB331" s="150">
        <f>K331*0.96</f>
        <v/>
      </c>
      <c r="BC331" s="7" t="inlineStr">
        <is>
          <t>717418169535</t>
        </is>
      </c>
      <c r="BD331" s="7" t="inlineStr">
        <is>
          <t>https://item.taobao.com/item.htm?id=717418169535</t>
        </is>
      </c>
      <c r="BE331" s="7" t="n"/>
      <c r="BF331" s="150">
        <f>H331</f>
        <v/>
      </c>
      <c r="BG331" s="82">
        <f>BH331/BF331</f>
        <v/>
      </c>
      <c r="BH331" s="149">
        <f>I331</f>
        <v/>
      </c>
      <c r="BI331" s="82">
        <f>1-12%</f>
        <v/>
      </c>
      <c r="BJ331" s="82">
        <f>BK331/(BF331-BF331*(1-BI331))</f>
        <v/>
      </c>
      <c r="BK331" s="149">
        <f>BM331/(1-BL331)</f>
        <v/>
      </c>
      <c r="BL331" s="82" t="n">
        <v>0.01</v>
      </c>
      <c r="BM331" s="149">
        <f>J331</f>
        <v/>
      </c>
      <c r="BN331" s="149">
        <f>IF(BK331&gt;=1500,BK331-150,IF(BK331&gt;=800,BK331-80,IF(BK331&gt;=500,BK331-50,IF(BK331&gt;=200,BK331-20,BK331))))</f>
        <v/>
      </c>
      <c r="BO331" s="82">
        <f>1-12%</f>
        <v/>
      </c>
      <c r="BP331" s="82">
        <f>BQ331/(BF331-BF331*(1-BO331))</f>
        <v/>
      </c>
      <c r="BQ331" s="149">
        <f>BS331/(1-BR331)</f>
        <v/>
      </c>
      <c r="BR331" s="82" t="n">
        <v>0</v>
      </c>
      <c r="BS331" s="149">
        <f>K331</f>
        <v/>
      </c>
      <c r="BT331" s="149">
        <f>IF(BQ331&gt;=1500,BQ331-150,IF(BQ331&gt;=800,BQ331-80,IF(BQ331&gt;=500,BQ331-50,IF(BQ331&gt;=200,BQ331-20,BQ331))))</f>
        <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f>Q332/0.4</f>
        <v/>
      </c>
      <c r="H332" s="152">
        <f>G332*0.75</f>
        <v/>
      </c>
      <c r="I332" s="152">
        <f>Q332 / (0.86 - 0.02 - 0.006)</f>
        <v/>
      </c>
      <c r="J332" s="152">
        <f>Q332 / (0.87 - 0.02 - 0.006)</f>
        <v/>
      </c>
      <c r="K332" s="152">
        <f>Q332 / (0.89 - 0.02 - 0.006)</f>
        <v/>
      </c>
      <c r="L332" s="152">
        <f>K332-N332</f>
        <v/>
      </c>
      <c r="M332" s="79">
        <f>L332/K332</f>
        <v/>
      </c>
      <c r="N332" s="153">
        <f>O332+P332+Q332</f>
        <v/>
      </c>
      <c r="O332" s="153">
        <f>K332*0.006</f>
        <v/>
      </c>
      <c r="P332" s="153">
        <f>K332*0.02</f>
        <v/>
      </c>
      <c r="Q332" s="153">
        <f>SUM(R332:T332)</f>
        <v/>
      </c>
      <c r="R332" s="153">
        <f>IF(F332="大型",700,IF(F332="中型",300,IF(F332="小型",80,0)))</f>
        <v/>
      </c>
      <c r="S332" s="153">
        <f>IF(F332="大型",150,IF(F332="中型",100,IF(F332="小型",0,0)))</f>
        <v/>
      </c>
      <c r="T332" s="151">
        <f>SUM(U332:W332)</f>
        <v/>
      </c>
      <c r="U332" s="153" t="n">
        <v>3590</v>
      </c>
      <c r="V332" s="153" t="n">
        <v>0</v>
      </c>
      <c r="W332" s="153">
        <f>SUM(X332:AS332)</f>
        <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f>H332</f>
        <v/>
      </c>
      <c r="AZ332" s="153">
        <f>BB332/(1-BA332)</f>
        <v/>
      </c>
      <c r="BA332" s="85" t="n">
        <v>0.15</v>
      </c>
      <c r="BB332" s="153">
        <f>K332*0.96</f>
        <v/>
      </c>
      <c r="BC332" s="10" t="inlineStr">
        <is>
          <t>717418169535</t>
        </is>
      </c>
      <c r="BD332" s="10" t="inlineStr">
        <is>
          <t>https://item.taobao.com/item.htm?id=717418169535</t>
        </is>
      </c>
      <c r="BE332" s="10" t="n"/>
      <c r="BF332" s="153">
        <f>H332</f>
        <v/>
      </c>
      <c r="BG332" s="85">
        <f>BH332/BF332</f>
        <v/>
      </c>
      <c r="BH332" s="152">
        <f>I332</f>
        <v/>
      </c>
      <c r="BI332" s="85">
        <f>1-12%</f>
        <v/>
      </c>
      <c r="BJ332" s="85">
        <f>BK332/(BF332-BF332*(1-BI332))</f>
        <v/>
      </c>
      <c r="BK332" s="152">
        <f>BM332/(1-BL332)</f>
        <v/>
      </c>
      <c r="BL332" s="85" t="n">
        <v>0.01</v>
      </c>
      <c r="BM332" s="152">
        <f>J332</f>
        <v/>
      </c>
      <c r="BN332" s="152">
        <f>IF(BK332&gt;=1500,BK332-150,IF(BK332&gt;=800,BK332-80,IF(BK332&gt;=500,BK332-50,IF(BK332&gt;=200,BK332-20,BK332))))</f>
        <v/>
      </c>
      <c r="BO332" s="85">
        <f>1-12%</f>
        <v/>
      </c>
      <c r="BP332" s="85">
        <f>BQ332/(BF332-BF332*(1-BO332))</f>
        <v/>
      </c>
      <c r="BQ332" s="152">
        <f>BS332/(1-BR332)</f>
        <v/>
      </c>
      <c r="BR332" s="85" t="n">
        <v>0</v>
      </c>
      <c r="BS332" s="152">
        <f>K332</f>
        <v/>
      </c>
      <c r="BT332" s="152">
        <f>IF(BQ332&gt;=1500,BQ332-150,IF(BQ332&gt;=800,BQ332-80,IF(BQ332&gt;=500,BQ332-50,IF(BQ332&gt;=200,BQ332-20,BQ332))))</f>
        <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f>Q333/0.4</f>
        <v/>
      </c>
      <c r="H333" s="149">
        <f>G333*0.75</f>
        <v/>
      </c>
      <c r="I333" s="149">
        <f>Q333 / (0.86 - 0.02 - 0.006)</f>
        <v/>
      </c>
      <c r="J333" s="149">
        <f>Q333 / (0.87 - 0.02 - 0.006)</f>
        <v/>
      </c>
      <c r="K333" s="149">
        <f>Q333 / (0.89 - 0.02 - 0.006)</f>
        <v/>
      </c>
      <c r="L333" s="149">
        <f>K333-N333</f>
        <v/>
      </c>
      <c r="M333" s="79">
        <f>L333/K333</f>
        <v/>
      </c>
      <c r="N333" s="150">
        <f>O333+P333+Q333</f>
        <v/>
      </c>
      <c r="O333" s="150">
        <f>K333*0.006</f>
        <v/>
      </c>
      <c r="P333" s="150">
        <f>K333*0.02</f>
        <v/>
      </c>
      <c r="Q333" s="150">
        <f>SUM(R333:T333)</f>
        <v/>
      </c>
      <c r="R333" s="150">
        <f>IF(F333="大型",700,IF(F333="中型",300,IF(F333="小型",80,0)))</f>
        <v/>
      </c>
      <c r="S333" s="150">
        <f>IF(F333="大型",150,IF(F333="中型",100,IF(F333="小型",0,0)))</f>
        <v/>
      </c>
      <c r="T333" s="151">
        <f>SUM(U333:W333)</f>
        <v/>
      </c>
      <c r="U333" s="150" t="n">
        <v>3875</v>
      </c>
      <c r="V333" s="150" t="n">
        <v>0</v>
      </c>
      <c r="W333" s="150">
        <f>SUM(X333:AS333)</f>
        <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f>H333</f>
        <v/>
      </c>
      <c r="AZ333" s="150">
        <f>BB333/(1-BA333)</f>
        <v/>
      </c>
      <c r="BA333" s="82" t="n">
        <v>0.15</v>
      </c>
      <c r="BB333" s="150">
        <f>K333*0.96</f>
        <v/>
      </c>
      <c r="BC333" s="7" t="inlineStr">
        <is>
          <t>717418169535</t>
        </is>
      </c>
      <c r="BD333" s="7" t="inlineStr">
        <is>
          <t>https://item.taobao.com/item.htm?id=717418169535</t>
        </is>
      </c>
      <c r="BE333" s="7" t="n"/>
      <c r="BF333" s="150">
        <f>H333</f>
        <v/>
      </c>
      <c r="BG333" s="82">
        <f>BH333/BF333</f>
        <v/>
      </c>
      <c r="BH333" s="149">
        <f>I333</f>
        <v/>
      </c>
      <c r="BI333" s="82">
        <f>1-12%</f>
        <v/>
      </c>
      <c r="BJ333" s="82">
        <f>BK333/(BF333-BF333*(1-BI333))</f>
        <v/>
      </c>
      <c r="BK333" s="149">
        <f>BM333/(1-BL333)</f>
        <v/>
      </c>
      <c r="BL333" s="82" t="n">
        <v>0.01</v>
      </c>
      <c r="BM333" s="149">
        <f>J333</f>
        <v/>
      </c>
      <c r="BN333" s="149">
        <f>IF(BK333&gt;=1500,BK333-150,IF(BK333&gt;=800,BK333-80,IF(BK333&gt;=500,BK333-50,IF(BK333&gt;=200,BK333-20,BK333))))</f>
        <v/>
      </c>
      <c r="BO333" s="82">
        <f>1-12%</f>
        <v/>
      </c>
      <c r="BP333" s="82">
        <f>BQ333/(BF333-BF333*(1-BO333))</f>
        <v/>
      </c>
      <c r="BQ333" s="149">
        <f>BS333/(1-BR333)</f>
        <v/>
      </c>
      <c r="BR333" s="82" t="n">
        <v>0</v>
      </c>
      <c r="BS333" s="149">
        <f>K333</f>
        <v/>
      </c>
      <c r="BT333" s="149">
        <f>IF(BQ333&gt;=1500,BQ333-150,IF(BQ333&gt;=800,BQ333-80,IF(BQ333&gt;=500,BQ333-50,IF(BQ333&gt;=200,BQ333-20,BQ333))))</f>
        <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f>Q334/0.4</f>
        <v/>
      </c>
      <c r="H334" s="152">
        <f>G334*0.75</f>
        <v/>
      </c>
      <c r="I334" s="152">
        <f>Q334 / (0.86 - 0.02 - 0.006)</f>
        <v/>
      </c>
      <c r="J334" s="152">
        <f>Q334 / (0.87 - 0.02 - 0.006)</f>
        <v/>
      </c>
      <c r="K334" s="152">
        <f>Q334 / (0.89 - 0.02 - 0.006)</f>
        <v/>
      </c>
      <c r="L334" s="152">
        <f>K334-N334</f>
        <v/>
      </c>
      <c r="M334" s="79">
        <f>L334/K334</f>
        <v/>
      </c>
      <c r="N334" s="153">
        <f>O334+P334+Q334</f>
        <v/>
      </c>
      <c r="O334" s="153">
        <f>K334*0.006</f>
        <v/>
      </c>
      <c r="P334" s="153">
        <f>K334*0.02</f>
        <v/>
      </c>
      <c r="Q334" s="153">
        <f>SUM(R334:T334)</f>
        <v/>
      </c>
      <c r="R334" s="153">
        <f>IF(F334="大型",700,IF(F334="中型",300,IF(F334="小型",80,0)))</f>
        <v/>
      </c>
      <c r="S334" s="153">
        <f>IF(F334="大型",150,IF(F334="中型",100,IF(F334="小型",0,0)))</f>
        <v/>
      </c>
      <c r="T334" s="151">
        <f>SUM(U334:W334)</f>
        <v/>
      </c>
      <c r="U334" s="153" t="n">
        <v>4160</v>
      </c>
      <c r="V334" s="153" t="n">
        <v>0</v>
      </c>
      <c r="W334" s="153">
        <f>SUM(X334:AS334)</f>
        <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f>H334</f>
        <v/>
      </c>
      <c r="AZ334" s="153">
        <f>BB334/(1-BA334)</f>
        <v/>
      </c>
      <c r="BA334" s="85" t="n">
        <v>0.15</v>
      </c>
      <c r="BB334" s="153">
        <f>K334*0.96</f>
        <v/>
      </c>
      <c r="BC334" s="10" t="inlineStr">
        <is>
          <t>717418169535</t>
        </is>
      </c>
      <c r="BD334" s="10" t="inlineStr">
        <is>
          <t>https://item.taobao.com/item.htm?id=717418169535</t>
        </is>
      </c>
      <c r="BE334" s="10" t="n"/>
      <c r="BF334" s="153">
        <f>H334</f>
        <v/>
      </c>
      <c r="BG334" s="85">
        <f>BH334/BF334</f>
        <v/>
      </c>
      <c r="BH334" s="152">
        <f>I334</f>
        <v/>
      </c>
      <c r="BI334" s="85">
        <f>1-12%</f>
        <v/>
      </c>
      <c r="BJ334" s="85">
        <f>BK334/(BF334-BF334*(1-BI334))</f>
        <v/>
      </c>
      <c r="BK334" s="152">
        <f>BM334/(1-BL334)</f>
        <v/>
      </c>
      <c r="BL334" s="85" t="n">
        <v>0.01</v>
      </c>
      <c r="BM334" s="152">
        <f>J334</f>
        <v/>
      </c>
      <c r="BN334" s="152">
        <f>IF(BK334&gt;=1500,BK334-150,IF(BK334&gt;=800,BK334-80,IF(BK334&gt;=500,BK334-50,IF(BK334&gt;=200,BK334-20,BK334))))</f>
        <v/>
      </c>
      <c r="BO334" s="85">
        <f>1-12%</f>
        <v/>
      </c>
      <c r="BP334" s="85">
        <f>BQ334/(BF334-BF334*(1-BO334))</f>
        <v/>
      </c>
      <c r="BQ334" s="152">
        <f>BS334/(1-BR334)</f>
        <v/>
      </c>
      <c r="BR334" s="85" t="n">
        <v>0</v>
      </c>
      <c r="BS334" s="152">
        <f>K334</f>
        <v/>
      </c>
      <c r="BT334" s="152">
        <f>IF(BQ334&gt;=1500,BQ334-150,IF(BQ334&gt;=800,BQ334-80,IF(BQ334&gt;=500,BQ334-50,IF(BQ334&gt;=200,BQ334-20,BQ334))))</f>
        <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f>Q335/0.4</f>
        <v/>
      </c>
      <c r="H335" s="149">
        <f>G335*0.75</f>
        <v/>
      </c>
      <c r="I335" s="149">
        <f>Q335 / (0.86 - 0.02 - 0.006)</f>
        <v/>
      </c>
      <c r="J335" s="149">
        <f>Q335 / (0.87 - 0.02 - 0.006)</f>
        <v/>
      </c>
      <c r="K335" s="149">
        <f>Q335 / (0.89 - 0.02 - 0.006)</f>
        <v/>
      </c>
      <c r="L335" s="149">
        <f>K335-N335</f>
        <v/>
      </c>
      <c r="M335" s="79">
        <f>L335/K335</f>
        <v/>
      </c>
      <c r="N335" s="150">
        <f>O335+P335+Q335</f>
        <v/>
      </c>
      <c r="O335" s="150">
        <f>K335*0.006</f>
        <v/>
      </c>
      <c r="P335" s="150">
        <f>K335*0.02</f>
        <v/>
      </c>
      <c r="Q335" s="150">
        <f>SUM(R335:T335)</f>
        <v/>
      </c>
      <c r="R335" s="150">
        <f>IF(F335="大型",700,IF(F335="中型",300,IF(F335="小型",80,0)))</f>
        <v/>
      </c>
      <c r="S335" s="150">
        <f>IF(F335="大型",150,IF(F335="中型",100,IF(F335="小型",0,0)))</f>
        <v/>
      </c>
      <c r="T335" s="151">
        <f>SUM(U335:W335)</f>
        <v/>
      </c>
      <c r="U335" s="150" t="n">
        <v>4790</v>
      </c>
      <c r="V335" s="150" t="n">
        <v>0</v>
      </c>
      <c r="W335" s="150">
        <f>SUM(X335:AS335)</f>
        <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f>H335</f>
        <v/>
      </c>
      <c r="AZ335" s="150">
        <f>BB335/(1-BA335)</f>
        <v/>
      </c>
      <c r="BA335" s="82" t="n">
        <v>0.15</v>
      </c>
      <c r="BB335" s="150">
        <f>K335*0.96</f>
        <v/>
      </c>
      <c r="BC335" s="7" t="inlineStr">
        <is>
          <t>717418169535</t>
        </is>
      </c>
      <c r="BD335" s="7" t="inlineStr">
        <is>
          <t>https://item.taobao.com/item.htm?id=717418169535</t>
        </is>
      </c>
      <c r="BE335" s="7" t="n"/>
      <c r="BF335" s="150">
        <f>H335</f>
        <v/>
      </c>
      <c r="BG335" s="82">
        <f>BH335/BF335</f>
        <v/>
      </c>
      <c r="BH335" s="149">
        <f>I335</f>
        <v/>
      </c>
      <c r="BI335" s="82">
        <f>1-12%</f>
        <v/>
      </c>
      <c r="BJ335" s="82">
        <f>BK335/(BF335-BF335*(1-BI335))</f>
        <v/>
      </c>
      <c r="BK335" s="149">
        <f>BM335/(1-BL335)</f>
        <v/>
      </c>
      <c r="BL335" s="82" t="n">
        <v>0.01</v>
      </c>
      <c r="BM335" s="149">
        <f>J335</f>
        <v/>
      </c>
      <c r="BN335" s="149">
        <f>IF(BK335&gt;=1500,BK335-150,IF(BK335&gt;=800,BK335-80,IF(BK335&gt;=500,BK335-50,IF(BK335&gt;=200,BK335-20,BK335))))</f>
        <v/>
      </c>
      <c r="BO335" s="82">
        <f>1-12%</f>
        <v/>
      </c>
      <c r="BP335" s="82">
        <f>BQ335/(BF335-BF335*(1-BO335))</f>
        <v/>
      </c>
      <c r="BQ335" s="149">
        <f>BS335/(1-BR335)</f>
        <v/>
      </c>
      <c r="BR335" s="82" t="n">
        <v>0</v>
      </c>
      <c r="BS335" s="149">
        <f>K335</f>
        <v/>
      </c>
      <c r="BT335" s="149">
        <f>IF(BQ335&gt;=1500,BQ335-150,IF(BQ335&gt;=800,BQ335-80,IF(BQ335&gt;=500,BQ335-50,IF(BQ335&gt;=200,BQ335-20,BQ335))))</f>
        <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f>Q336/0.4</f>
        <v/>
      </c>
      <c r="H336" s="152">
        <f>G336*0.75</f>
        <v/>
      </c>
      <c r="I336" s="152">
        <f>Q336 / (0.86 - 0.02 - 0.006)</f>
        <v/>
      </c>
      <c r="J336" s="152">
        <f>Q336 / (0.87 - 0.02 - 0.006)</f>
        <v/>
      </c>
      <c r="K336" s="152">
        <f>Q336 / (0.89 - 0.02 - 0.006)</f>
        <v/>
      </c>
      <c r="L336" s="152">
        <f>K336-N336</f>
        <v/>
      </c>
      <c r="M336" s="79">
        <f>L336/K336</f>
        <v/>
      </c>
      <c r="N336" s="153">
        <f>O336+P336+Q336</f>
        <v/>
      </c>
      <c r="O336" s="153">
        <f>K336*0.006</f>
        <v/>
      </c>
      <c r="P336" s="153">
        <f>K336*0.02</f>
        <v/>
      </c>
      <c r="Q336" s="153">
        <f>SUM(R336:T336)</f>
        <v/>
      </c>
      <c r="R336" s="153">
        <f>IF(F336="大型",700,IF(F336="中型",300,IF(F336="小型",80,0)))</f>
        <v/>
      </c>
      <c r="S336" s="153">
        <f>IF(F336="大型",150,IF(F336="中型",100,IF(F336="小型",0,0)))</f>
        <v/>
      </c>
      <c r="T336" s="151">
        <f>SUM(U336:W336)</f>
        <v/>
      </c>
      <c r="U336" s="153" t="n">
        <v>5075</v>
      </c>
      <c r="V336" s="153" t="n">
        <v>0</v>
      </c>
      <c r="W336" s="153">
        <f>SUM(X336:AS336)</f>
        <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f>H336</f>
        <v/>
      </c>
      <c r="AZ336" s="153">
        <f>BB336/(1-BA336)</f>
        <v/>
      </c>
      <c r="BA336" s="85" t="n">
        <v>0.15</v>
      </c>
      <c r="BB336" s="153">
        <f>K336*0.96</f>
        <v/>
      </c>
      <c r="BC336" s="10" t="inlineStr">
        <is>
          <t>717418169535</t>
        </is>
      </c>
      <c r="BD336" s="10" t="inlineStr">
        <is>
          <t>https://item.taobao.com/item.htm?id=717418169535</t>
        </is>
      </c>
      <c r="BE336" s="10" t="n"/>
      <c r="BF336" s="153">
        <f>H336</f>
        <v/>
      </c>
      <c r="BG336" s="85">
        <f>BH336/BF336</f>
        <v/>
      </c>
      <c r="BH336" s="152">
        <f>I336</f>
        <v/>
      </c>
      <c r="BI336" s="85">
        <f>1-12%</f>
        <v/>
      </c>
      <c r="BJ336" s="85">
        <f>BK336/(BF336-BF336*(1-BI336))</f>
        <v/>
      </c>
      <c r="BK336" s="152">
        <f>BM336/(1-BL336)</f>
        <v/>
      </c>
      <c r="BL336" s="85" t="n">
        <v>0.01</v>
      </c>
      <c r="BM336" s="152">
        <f>J336</f>
        <v/>
      </c>
      <c r="BN336" s="152">
        <f>IF(BK336&gt;=1500,BK336-150,IF(BK336&gt;=800,BK336-80,IF(BK336&gt;=500,BK336-50,IF(BK336&gt;=200,BK336-20,BK336))))</f>
        <v/>
      </c>
      <c r="BO336" s="85">
        <f>1-12%</f>
        <v/>
      </c>
      <c r="BP336" s="85">
        <f>BQ336/(BF336-BF336*(1-BO336))</f>
        <v/>
      </c>
      <c r="BQ336" s="152">
        <f>BS336/(1-BR336)</f>
        <v/>
      </c>
      <c r="BR336" s="85" t="n">
        <v>0</v>
      </c>
      <c r="BS336" s="152">
        <f>K336</f>
        <v/>
      </c>
      <c r="BT336" s="152">
        <f>IF(BQ336&gt;=1500,BQ336-150,IF(BQ336&gt;=800,BQ336-80,IF(BQ336&gt;=500,BQ336-50,IF(BQ336&gt;=200,BQ336-20,BQ336))))</f>
        <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f>Q337/0.4</f>
        <v/>
      </c>
      <c r="H337" s="149">
        <f>G337*0.75</f>
        <v/>
      </c>
      <c r="I337" s="149">
        <f>Q337 / (0.86 - 0.02 - 0.006)</f>
        <v/>
      </c>
      <c r="J337" s="149">
        <f>Q337 / (0.87 - 0.02 - 0.006)</f>
        <v/>
      </c>
      <c r="K337" s="149">
        <f>Q337 / (0.89 - 0.02 - 0.006)</f>
        <v/>
      </c>
      <c r="L337" s="149">
        <f>K337-N337</f>
        <v/>
      </c>
      <c r="M337" s="79">
        <f>L337/K337</f>
        <v/>
      </c>
      <c r="N337" s="150">
        <f>O337+P337+Q337</f>
        <v/>
      </c>
      <c r="O337" s="150">
        <f>K337*0.006</f>
        <v/>
      </c>
      <c r="P337" s="150">
        <f>K337*0.02</f>
        <v/>
      </c>
      <c r="Q337" s="150">
        <f>SUM(R337:T337)</f>
        <v/>
      </c>
      <c r="R337" s="150">
        <f>IF(F337="大型",700,IF(F337="中型",300,IF(F337="小型",80,0)))</f>
        <v/>
      </c>
      <c r="S337" s="150">
        <f>IF(F337="大型",150,IF(F337="中型",100,IF(F337="小型",0,0)))</f>
        <v/>
      </c>
      <c r="T337" s="151">
        <f>SUM(U337:W337)</f>
        <v/>
      </c>
      <c r="U337" s="150" t="n">
        <v>5140</v>
      </c>
      <c r="V337" s="150" t="n">
        <v>0</v>
      </c>
      <c r="W337" s="150">
        <f>SUM(X337:AS337)</f>
        <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f>H337</f>
        <v/>
      </c>
      <c r="AZ337" s="150">
        <f>BB337/(1-BA337)</f>
        <v/>
      </c>
      <c r="BA337" s="82" t="n">
        <v>0.15</v>
      </c>
      <c r="BB337" s="150">
        <f>K337*0.96</f>
        <v/>
      </c>
      <c r="BC337" s="7" t="inlineStr">
        <is>
          <t>717418169535</t>
        </is>
      </c>
      <c r="BD337" s="7" t="inlineStr">
        <is>
          <t>https://item.taobao.com/item.htm?id=717418169535</t>
        </is>
      </c>
      <c r="BE337" s="7" t="n"/>
      <c r="BF337" s="150">
        <f>H337</f>
        <v/>
      </c>
      <c r="BG337" s="82">
        <f>BH337/BF337</f>
        <v/>
      </c>
      <c r="BH337" s="149">
        <f>I337</f>
        <v/>
      </c>
      <c r="BI337" s="82">
        <f>1-12%</f>
        <v/>
      </c>
      <c r="BJ337" s="82">
        <f>BK337/(BF337-BF337*(1-BI337))</f>
        <v/>
      </c>
      <c r="BK337" s="149">
        <f>BM337/(1-BL337)</f>
        <v/>
      </c>
      <c r="BL337" s="82" t="n">
        <v>0.01</v>
      </c>
      <c r="BM337" s="149">
        <f>J337</f>
        <v/>
      </c>
      <c r="BN337" s="149">
        <f>IF(BK337&gt;=1500,BK337-150,IF(BK337&gt;=800,BK337-80,IF(BK337&gt;=500,BK337-50,IF(BK337&gt;=200,BK337-20,BK337))))</f>
        <v/>
      </c>
      <c r="BO337" s="82">
        <f>1-12%</f>
        <v/>
      </c>
      <c r="BP337" s="82">
        <f>BQ337/(BF337-BF337*(1-BO337))</f>
        <v/>
      </c>
      <c r="BQ337" s="149">
        <f>BS337/(1-BR337)</f>
        <v/>
      </c>
      <c r="BR337" s="82" t="n">
        <v>0</v>
      </c>
      <c r="BS337" s="149">
        <f>K337</f>
        <v/>
      </c>
      <c r="BT337" s="149">
        <f>IF(BQ337&gt;=1500,BQ337-150,IF(BQ337&gt;=800,BQ337-80,IF(BQ337&gt;=500,BQ337-50,IF(BQ337&gt;=200,BQ337-20,BQ337))))</f>
        <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f>Q338/0.4</f>
        <v/>
      </c>
      <c r="H338" s="152">
        <f>G338*0.75</f>
        <v/>
      </c>
      <c r="I338" s="152">
        <f>Q338 / (0.86 - 0.02 - 0.006)</f>
        <v/>
      </c>
      <c r="J338" s="152">
        <f>Q338 / (0.87 - 0.02 - 0.006)</f>
        <v/>
      </c>
      <c r="K338" s="152">
        <f>Q338 / (0.89 - 0.02 - 0.006)</f>
        <v/>
      </c>
      <c r="L338" s="152">
        <f>K338-N338</f>
        <v/>
      </c>
      <c r="M338" s="79">
        <f>L338/K338</f>
        <v/>
      </c>
      <c r="N338" s="153">
        <f>O338+P338+Q338</f>
        <v/>
      </c>
      <c r="O338" s="153">
        <f>K338*0.006</f>
        <v/>
      </c>
      <c r="P338" s="153">
        <f>K338*0.02</f>
        <v/>
      </c>
      <c r="Q338" s="153">
        <f>SUM(R338:T338)</f>
        <v/>
      </c>
      <c r="R338" s="153">
        <f>IF(F338="大型",700,IF(F338="中型",300,IF(F338="小型",80,0)))</f>
        <v/>
      </c>
      <c r="S338" s="153">
        <f>IF(F338="大型",150,IF(F338="中型",100,IF(F338="小型",0,0)))</f>
        <v/>
      </c>
      <c r="T338" s="151">
        <f>SUM(U338:W338)</f>
        <v/>
      </c>
      <c r="U338" s="153" t="n">
        <v>5225</v>
      </c>
      <c r="V338" s="153" t="n">
        <v>0</v>
      </c>
      <c r="W338" s="153">
        <f>SUM(X338:AS338)</f>
        <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f>H338</f>
        <v/>
      </c>
      <c r="AZ338" s="153">
        <f>BB338/(1-BA338)</f>
        <v/>
      </c>
      <c r="BA338" s="85" t="n">
        <v>0.15</v>
      </c>
      <c r="BB338" s="153">
        <f>K338*0.96</f>
        <v/>
      </c>
      <c r="BC338" s="10" t="inlineStr">
        <is>
          <t>717418169535</t>
        </is>
      </c>
      <c r="BD338" s="10" t="inlineStr">
        <is>
          <t>https://item.taobao.com/item.htm?id=717418169535</t>
        </is>
      </c>
      <c r="BE338" s="10" t="n"/>
      <c r="BF338" s="153">
        <f>H338</f>
        <v/>
      </c>
      <c r="BG338" s="85">
        <f>BH338/BF338</f>
        <v/>
      </c>
      <c r="BH338" s="152">
        <f>I338</f>
        <v/>
      </c>
      <c r="BI338" s="85">
        <f>1-12%</f>
        <v/>
      </c>
      <c r="BJ338" s="85">
        <f>BK338/(BF338-BF338*(1-BI338))</f>
        <v/>
      </c>
      <c r="BK338" s="152">
        <f>BM338/(1-BL338)</f>
        <v/>
      </c>
      <c r="BL338" s="85" t="n">
        <v>0.01</v>
      </c>
      <c r="BM338" s="152">
        <f>J338</f>
        <v/>
      </c>
      <c r="BN338" s="152">
        <f>IF(BK338&gt;=1500,BK338-150,IF(BK338&gt;=800,BK338-80,IF(BK338&gt;=500,BK338-50,IF(BK338&gt;=200,BK338-20,BK338))))</f>
        <v/>
      </c>
      <c r="BO338" s="85">
        <f>1-12%</f>
        <v/>
      </c>
      <c r="BP338" s="85">
        <f>BQ338/(BF338-BF338*(1-BO338))</f>
        <v/>
      </c>
      <c r="BQ338" s="152">
        <f>BS338/(1-BR338)</f>
        <v/>
      </c>
      <c r="BR338" s="85" t="n">
        <v>0</v>
      </c>
      <c r="BS338" s="152">
        <f>K338</f>
        <v/>
      </c>
      <c r="BT338" s="152">
        <f>IF(BQ338&gt;=1500,BQ338-150,IF(BQ338&gt;=800,BQ338-80,IF(BQ338&gt;=500,BQ338-50,IF(BQ338&gt;=200,BQ338-20,BQ338))))</f>
        <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f>Q339/0.4</f>
        <v/>
      </c>
      <c r="H339" s="149">
        <f>G339*0.75</f>
        <v/>
      </c>
      <c r="I339" s="149">
        <f>Q339 / (0.86 - 0.02 - 0.006)</f>
        <v/>
      </c>
      <c r="J339" s="149">
        <f>Q339 / (0.87 - 0.02 - 0.006)</f>
        <v/>
      </c>
      <c r="K339" s="149">
        <f>Q339 / (0.89 - 0.02 - 0.006)</f>
        <v/>
      </c>
      <c r="L339" s="149">
        <f>K339-N339</f>
        <v/>
      </c>
      <c r="M339" s="79">
        <f>L339/K339</f>
        <v/>
      </c>
      <c r="N339" s="150">
        <f>O339+P339+Q339</f>
        <v/>
      </c>
      <c r="O339" s="150">
        <f>K339*0.006</f>
        <v/>
      </c>
      <c r="P339" s="150">
        <f>K339*0.02</f>
        <v/>
      </c>
      <c r="Q339" s="150">
        <f>SUM(R339:T339)</f>
        <v/>
      </c>
      <c r="R339" s="150">
        <f>IF(F339="大型",700,IF(F339="中型",300,IF(F339="小型",80,0)))</f>
        <v/>
      </c>
      <c r="S339" s="150">
        <f>IF(F339="大型",150,IF(F339="中型",100,IF(F339="小型",0,0)))</f>
        <v/>
      </c>
      <c r="T339" s="151">
        <f>SUM(U339:W339)</f>
        <v/>
      </c>
      <c r="U339" s="150" t="n">
        <v>5360</v>
      </c>
      <c r="V339" s="150" t="n">
        <v>0</v>
      </c>
      <c r="W339" s="150">
        <f>SUM(X339:AS339)</f>
        <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f>H339</f>
        <v/>
      </c>
      <c r="AZ339" s="150">
        <f>BB339/(1-BA339)</f>
        <v/>
      </c>
      <c r="BA339" s="82" t="n">
        <v>0.15</v>
      </c>
      <c r="BB339" s="150">
        <f>K339*0.96</f>
        <v/>
      </c>
      <c r="BC339" s="7" t="inlineStr">
        <is>
          <t>717418169535</t>
        </is>
      </c>
      <c r="BD339" s="7" t="inlineStr">
        <is>
          <t>https://item.taobao.com/item.htm?id=717418169535</t>
        </is>
      </c>
      <c r="BE339" s="7" t="n"/>
      <c r="BF339" s="150">
        <f>H339</f>
        <v/>
      </c>
      <c r="BG339" s="82">
        <f>BH339/BF339</f>
        <v/>
      </c>
      <c r="BH339" s="149">
        <f>I339</f>
        <v/>
      </c>
      <c r="BI339" s="82">
        <f>1-12%</f>
        <v/>
      </c>
      <c r="BJ339" s="82">
        <f>BK339/(BF339-BF339*(1-BI339))</f>
        <v/>
      </c>
      <c r="BK339" s="149">
        <f>BM339/(1-BL339)</f>
        <v/>
      </c>
      <c r="BL339" s="82" t="n">
        <v>0.01</v>
      </c>
      <c r="BM339" s="149">
        <f>J339</f>
        <v/>
      </c>
      <c r="BN339" s="149">
        <f>IF(BK339&gt;=1500,BK339-150,IF(BK339&gt;=800,BK339-80,IF(BK339&gt;=500,BK339-50,IF(BK339&gt;=200,BK339-20,BK339))))</f>
        <v/>
      </c>
      <c r="BO339" s="82">
        <f>1-12%</f>
        <v/>
      </c>
      <c r="BP339" s="82">
        <f>BQ339/(BF339-BF339*(1-BO339))</f>
        <v/>
      </c>
      <c r="BQ339" s="149">
        <f>BS339/(1-BR339)</f>
        <v/>
      </c>
      <c r="BR339" s="82" t="n">
        <v>0</v>
      </c>
      <c r="BS339" s="149">
        <f>K339</f>
        <v/>
      </c>
      <c r="BT339" s="149">
        <f>IF(BQ339&gt;=1500,BQ339-150,IF(BQ339&gt;=800,BQ339-80,IF(BQ339&gt;=500,BQ339-50,IF(BQ339&gt;=200,BQ339-20,BQ339))))</f>
        <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f>Q340/0.4</f>
        <v/>
      </c>
      <c r="H340" s="152">
        <f>G340*0.75</f>
        <v/>
      </c>
      <c r="I340" s="152">
        <f>Q340 / (0.86 - 0.02 - 0.006)</f>
        <v/>
      </c>
      <c r="J340" s="152">
        <f>Q340 / (0.87 - 0.02 - 0.006)</f>
        <v/>
      </c>
      <c r="K340" s="152">
        <f>Q340 / (0.89 - 0.02 - 0.006)</f>
        <v/>
      </c>
      <c r="L340" s="152">
        <f>K340-N340</f>
        <v/>
      </c>
      <c r="M340" s="79">
        <f>L340/K340</f>
        <v/>
      </c>
      <c r="N340" s="153">
        <f>O340+P340+Q340</f>
        <v/>
      </c>
      <c r="O340" s="153">
        <f>K340*0.006</f>
        <v/>
      </c>
      <c r="P340" s="153">
        <f>K340*0.02</f>
        <v/>
      </c>
      <c r="Q340" s="153">
        <f>SUM(R340:T340)</f>
        <v/>
      </c>
      <c r="R340" s="153">
        <f>IF(F340="大型",700,IF(F340="中型",300,IF(F340="小型",80,0)))</f>
        <v/>
      </c>
      <c r="S340" s="153">
        <f>IF(F340="大型",150,IF(F340="中型",100,IF(F340="小型",0,0)))</f>
        <v/>
      </c>
      <c r="T340" s="151">
        <f>SUM(U340:W340)</f>
        <v/>
      </c>
      <c r="U340" s="153" t="n">
        <v>5425</v>
      </c>
      <c r="V340" s="153" t="n">
        <v>0</v>
      </c>
      <c r="W340" s="153">
        <f>SUM(X340:AS340)</f>
        <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f>H340</f>
        <v/>
      </c>
      <c r="AZ340" s="153">
        <f>BB340/(1-BA340)</f>
        <v/>
      </c>
      <c r="BA340" s="85" t="n">
        <v>0.15</v>
      </c>
      <c r="BB340" s="153">
        <f>K340*0.96</f>
        <v/>
      </c>
      <c r="BC340" s="10" t="inlineStr">
        <is>
          <t>717418169535</t>
        </is>
      </c>
      <c r="BD340" s="10" t="inlineStr">
        <is>
          <t>https://item.taobao.com/item.htm?id=717418169535</t>
        </is>
      </c>
      <c r="BE340" s="10" t="n"/>
      <c r="BF340" s="153">
        <f>H340</f>
        <v/>
      </c>
      <c r="BG340" s="85">
        <f>BH340/BF340</f>
        <v/>
      </c>
      <c r="BH340" s="152">
        <f>I340</f>
        <v/>
      </c>
      <c r="BI340" s="85">
        <f>1-12%</f>
        <v/>
      </c>
      <c r="BJ340" s="85">
        <f>BK340/(BF340-BF340*(1-BI340))</f>
        <v/>
      </c>
      <c r="BK340" s="152">
        <f>BM340/(1-BL340)</f>
        <v/>
      </c>
      <c r="BL340" s="85" t="n">
        <v>0.01</v>
      </c>
      <c r="BM340" s="152">
        <f>J340</f>
        <v/>
      </c>
      <c r="BN340" s="152">
        <f>IF(BK340&gt;=1500,BK340-150,IF(BK340&gt;=800,BK340-80,IF(BK340&gt;=500,BK340-50,IF(BK340&gt;=200,BK340-20,BK340))))</f>
        <v/>
      </c>
      <c r="BO340" s="85">
        <f>1-12%</f>
        <v/>
      </c>
      <c r="BP340" s="85">
        <f>BQ340/(BF340-BF340*(1-BO340))</f>
        <v/>
      </c>
      <c r="BQ340" s="152">
        <f>BS340/(1-BR340)</f>
        <v/>
      </c>
      <c r="BR340" s="85" t="n">
        <v>0</v>
      </c>
      <c r="BS340" s="152">
        <f>K340</f>
        <v/>
      </c>
      <c r="BT340" s="152">
        <f>IF(BQ340&gt;=1500,BQ340-150,IF(BQ340&gt;=800,BQ340-80,IF(BQ340&gt;=500,BQ340-50,IF(BQ340&gt;=200,BQ340-20,BQ340))))</f>
        <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f>Q341/0.4</f>
        <v/>
      </c>
      <c r="H341" s="149">
        <f>G341*0.75</f>
        <v/>
      </c>
      <c r="I341" s="149">
        <f>Q341 / (0.86 - 0.02 - 0.006)</f>
        <v/>
      </c>
      <c r="J341" s="149">
        <f>Q341 / (0.87 - 0.02 - 0.006)</f>
        <v/>
      </c>
      <c r="K341" s="149">
        <f>Q341 / (0.89 - 0.02 - 0.006)</f>
        <v/>
      </c>
      <c r="L341" s="149">
        <f>K341-N341</f>
        <v/>
      </c>
      <c r="M341" s="79">
        <f>L341/K341</f>
        <v/>
      </c>
      <c r="N341" s="150">
        <f>O341+P341+Q341</f>
        <v/>
      </c>
      <c r="O341" s="150">
        <f>K341*0.006</f>
        <v/>
      </c>
      <c r="P341" s="150">
        <f>K341*0.02</f>
        <v/>
      </c>
      <c r="Q341" s="150">
        <f>SUM(R341:T341)</f>
        <v/>
      </c>
      <c r="R341" s="150">
        <f>IF(F341="大型",700,IF(F341="中型",300,IF(F341="小型",80,0)))</f>
        <v/>
      </c>
      <c r="S341" s="150">
        <f>IF(F341="大型",150,IF(F341="中型",100,IF(F341="小型",0,0)))</f>
        <v/>
      </c>
      <c r="T341" s="151">
        <f>SUM(U341:W341)</f>
        <v/>
      </c>
      <c r="U341" s="150" t="n">
        <v>5510</v>
      </c>
      <c r="V341" s="150" t="n">
        <v>0</v>
      </c>
      <c r="W341" s="150">
        <f>SUM(X341:AS341)</f>
        <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f>H341</f>
        <v/>
      </c>
      <c r="AZ341" s="150">
        <f>BB341/(1-BA341)</f>
        <v/>
      </c>
      <c r="BA341" s="82" t="n">
        <v>0.15</v>
      </c>
      <c r="BB341" s="150">
        <f>K341*0.96</f>
        <v/>
      </c>
      <c r="BC341" s="7" t="inlineStr">
        <is>
          <t>717418169535</t>
        </is>
      </c>
      <c r="BD341" s="7" t="inlineStr">
        <is>
          <t>https://item.taobao.com/item.htm?id=717418169535</t>
        </is>
      </c>
      <c r="BE341" s="7" t="n"/>
      <c r="BF341" s="150">
        <f>H341</f>
        <v/>
      </c>
      <c r="BG341" s="82">
        <f>BH341/BF341</f>
        <v/>
      </c>
      <c r="BH341" s="149">
        <f>I341</f>
        <v/>
      </c>
      <c r="BI341" s="82">
        <f>1-12%</f>
        <v/>
      </c>
      <c r="BJ341" s="82">
        <f>BK341/(BF341-BF341*(1-BI341))</f>
        <v/>
      </c>
      <c r="BK341" s="149">
        <f>BM341/(1-BL341)</f>
        <v/>
      </c>
      <c r="BL341" s="82" t="n">
        <v>0.01</v>
      </c>
      <c r="BM341" s="149">
        <f>J341</f>
        <v/>
      </c>
      <c r="BN341" s="149">
        <f>IF(BK341&gt;=1500,BK341-150,IF(BK341&gt;=800,BK341-80,IF(BK341&gt;=500,BK341-50,IF(BK341&gt;=200,BK341-20,BK341))))</f>
        <v/>
      </c>
      <c r="BO341" s="82">
        <f>1-12%</f>
        <v/>
      </c>
      <c r="BP341" s="82">
        <f>BQ341/(BF341-BF341*(1-BO341))</f>
        <v/>
      </c>
      <c r="BQ341" s="149">
        <f>BS341/(1-BR341)</f>
        <v/>
      </c>
      <c r="BR341" s="82" t="n">
        <v>0</v>
      </c>
      <c r="BS341" s="149">
        <f>K341</f>
        <v/>
      </c>
      <c r="BT341" s="149">
        <f>IF(BQ341&gt;=1500,BQ341-150,IF(BQ341&gt;=800,BQ341-80,IF(BQ341&gt;=500,BQ341-50,IF(BQ341&gt;=200,BQ341-20,BQ341))))</f>
        <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f>Q342/0.4</f>
        <v/>
      </c>
      <c r="H342" s="152">
        <f>G342*0.75</f>
        <v/>
      </c>
      <c r="I342" s="152">
        <f>Q342 / (0.86 - 0.02 - 0.006)</f>
        <v/>
      </c>
      <c r="J342" s="152">
        <f>Q342 / (0.87 - 0.02 - 0.006)</f>
        <v/>
      </c>
      <c r="K342" s="152">
        <f>Q342 / (0.89 - 0.02 - 0.006)</f>
        <v/>
      </c>
      <c r="L342" s="152">
        <f>K342-N342</f>
        <v/>
      </c>
      <c r="M342" s="79">
        <f>L342/K342</f>
        <v/>
      </c>
      <c r="N342" s="153">
        <f>O342+P342+Q342</f>
        <v/>
      </c>
      <c r="O342" s="153">
        <f>K342*0.006</f>
        <v/>
      </c>
      <c r="P342" s="153">
        <f>K342*0.02</f>
        <v/>
      </c>
      <c r="Q342" s="153">
        <f>SUM(R342:T342)</f>
        <v/>
      </c>
      <c r="R342" s="153">
        <f>IF(F342="大型",700,IF(F342="中型",300,IF(F342="小型",80,0)))</f>
        <v/>
      </c>
      <c r="S342" s="153">
        <f>IF(F342="大型",150,IF(F342="中型",100,IF(F342="小型",0,0)))</f>
        <v/>
      </c>
      <c r="T342" s="151">
        <f>SUM(U342:W342)</f>
        <v/>
      </c>
      <c r="U342" s="153" t="n">
        <v>5040</v>
      </c>
      <c r="V342" s="153" t="n">
        <v>0</v>
      </c>
      <c r="W342" s="153">
        <f>SUM(X342:AS342)</f>
        <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f>H342</f>
        <v/>
      </c>
      <c r="AZ342" s="153">
        <f>BB342/(1-BA342)</f>
        <v/>
      </c>
      <c r="BA342" s="85" t="n">
        <v>0.15</v>
      </c>
      <c r="BB342" s="153">
        <f>K342*0.96</f>
        <v/>
      </c>
      <c r="BC342" s="10" t="inlineStr">
        <is>
          <t>717418169535</t>
        </is>
      </c>
      <c r="BD342" s="10" t="inlineStr">
        <is>
          <t>https://item.taobao.com/item.htm?id=717418169535</t>
        </is>
      </c>
      <c r="BE342" s="10" t="n"/>
      <c r="BF342" s="153">
        <f>H342</f>
        <v/>
      </c>
      <c r="BG342" s="85">
        <f>BH342/BF342</f>
        <v/>
      </c>
      <c r="BH342" s="152">
        <f>I342</f>
        <v/>
      </c>
      <c r="BI342" s="85">
        <f>1-12%</f>
        <v/>
      </c>
      <c r="BJ342" s="85">
        <f>BK342/(BF342-BF342*(1-BI342))</f>
        <v/>
      </c>
      <c r="BK342" s="152">
        <f>BM342/(1-BL342)</f>
        <v/>
      </c>
      <c r="BL342" s="85" t="n">
        <v>0.01</v>
      </c>
      <c r="BM342" s="152">
        <f>J342</f>
        <v/>
      </c>
      <c r="BN342" s="152">
        <f>IF(BK342&gt;=1500,BK342-150,IF(BK342&gt;=800,BK342-80,IF(BK342&gt;=500,BK342-50,IF(BK342&gt;=200,BK342-20,BK342))))</f>
        <v/>
      </c>
      <c r="BO342" s="85">
        <f>1-12%</f>
        <v/>
      </c>
      <c r="BP342" s="85">
        <f>BQ342/(BF342-BF342*(1-BO342))</f>
        <v/>
      </c>
      <c r="BQ342" s="152">
        <f>BS342/(1-BR342)</f>
        <v/>
      </c>
      <c r="BR342" s="85" t="n">
        <v>0</v>
      </c>
      <c r="BS342" s="152">
        <f>K342</f>
        <v/>
      </c>
      <c r="BT342" s="152">
        <f>IF(BQ342&gt;=1500,BQ342-150,IF(BQ342&gt;=800,BQ342-80,IF(BQ342&gt;=500,BQ342-50,IF(BQ342&gt;=200,BQ342-20,BQ342))))</f>
        <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f>Q343/0.4</f>
        <v/>
      </c>
      <c r="H343" s="149">
        <f>G343*0.75</f>
        <v/>
      </c>
      <c r="I343" s="149">
        <f>Q343 / (0.86 - 0.02 - 0.006)</f>
        <v/>
      </c>
      <c r="J343" s="149">
        <f>Q343 / (0.87 - 0.02 - 0.006)</f>
        <v/>
      </c>
      <c r="K343" s="149">
        <f>Q343 / (0.89 - 0.02 - 0.006)</f>
        <v/>
      </c>
      <c r="L343" s="149">
        <f>K343-N343</f>
        <v/>
      </c>
      <c r="M343" s="79">
        <f>L343/K343</f>
        <v/>
      </c>
      <c r="N343" s="150">
        <f>O343+P343+Q343</f>
        <v/>
      </c>
      <c r="O343" s="150">
        <f>K343*0.006</f>
        <v/>
      </c>
      <c r="P343" s="150">
        <f>K343*0.02</f>
        <v/>
      </c>
      <c r="Q343" s="150">
        <f>SUM(R343:T343)</f>
        <v/>
      </c>
      <c r="R343" s="150">
        <f>IF(F343="大型",700,IF(F343="中型",300,IF(F343="小型",80,0)))</f>
        <v/>
      </c>
      <c r="S343" s="150">
        <f>IF(F343="大型",150,IF(F343="中型",100,IF(F343="小型",0,0)))</f>
        <v/>
      </c>
      <c r="T343" s="151">
        <f>SUM(U343:W343)</f>
        <v/>
      </c>
      <c r="U343" s="150" t="n">
        <v>5325</v>
      </c>
      <c r="V343" s="150" t="n">
        <v>0</v>
      </c>
      <c r="W343" s="150">
        <f>SUM(X343:AS343)</f>
        <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f>H343</f>
        <v/>
      </c>
      <c r="AZ343" s="150">
        <f>BB343/(1-BA343)</f>
        <v/>
      </c>
      <c r="BA343" s="82" t="n">
        <v>0.15</v>
      </c>
      <c r="BB343" s="150">
        <f>K343*0.96</f>
        <v/>
      </c>
      <c r="BC343" s="7" t="inlineStr">
        <is>
          <t>717418169535</t>
        </is>
      </c>
      <c r="BD343" s="7" t="inlineStr">
        <is>
          <t>https://item.taobao.com/item.htm?id=717418169535</t>
        </is>
      </c>
      <c r="BE343" s="7" t="n"/>
      <c r="BF343" s="150">
        <f>H343</f>
        <v/>
      </c>
      <c r="BG343" s="82">
        <f>BH343/BF343</f>
        <v/>
      </c>
      <c r="BH343" s="149">
        <f>I343</f>
        <v/>
      </c>
      <c r="BI343" s="82">
        <f>1-12%</f>
        <v/>
      </c>
      <c r="BJ343" s="82">
        <f>BK343/(BF343-BF343*(1-BI343))</f>
        <v/>
      </c>
      <c r="BK343" s="149">
        <f>BM343/(1-BL343)</f>
        <v/>
      </c>
      <c r="BL343" s="82" t="n">
        <v>0.01</v>
      </c>
      <c r="BM343" s="149">
        <f>J343</f>
        <v/>
      </c>
      <c r="BN343" s="149">
        <f>IF(BK343&gt;=1500,BK343-150,IF(BK343&gt;=800,BK343-80,IF(BK343&gt;=500,BK343-50,IF(BK343&gt;=200,BK343-20,BK343))))</f>
        <v/>
      </c>
      <c r="BO343" s="82">
        <f>1-12%</f>
        <v/>
      </c>
      <c r="BP343" s="82">
        <f>BQ343/(BF343-BF343*(1-BO343))</f>
        <v/>
      </c>
      <c r="BQ343" s="149">
        <f>BS343/(1-BR343)</f>
        <v/>
      </c>
      <c r="BR343" s="82" t="n">
        <v>0</v>
      </c>
      <c r="BS343" s="149">
        <f>K343</f>
        <v/>
      </c>
      <c r="BT343" s="149">
        <f>IF(BQ343&gt;=1500,BQ343-150,IF(BQ343&gt;=800,BQ343-80,IF(BQ343&gt;=500,BQ343-50,IF(BQ343&gt;=200,BQ343-20,BQ343))))</f>
        <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f>Q344/0.4</f>
        <v/>
      </c>
      <c r="H344" s="152">
        <f>G344*0.75</f>
        <v/>
      </c>
      <c r="I344" s="152">
        <f>Q344 / (0.86 - 0.02 - 0.006)</f>
        <v/>
      </c>
      <c r="J344" s="152">
        <f>Q344 / (0.87 - 0.02 - 0.006)</f>
        <v/>
      </c>
      <c r="K344" s="152">
        <f>Q344 / (0.89 - 0.02 - 0.006)</f>
        <v/>
      </c>
      <c r="L344" s="152">
        <f>K344-N344</f>
        <v/>
      </c>
      <c r="M344" s="79">
        <f>L344/K344</f>
        <v/>
      </c>
      <c r="N344" s="153">
        <f>O344+P344+Q344</f>
        <v/>
      </c>
      <c r="O344" s="153">
        <f>K344*0.006</f>
        <v/>
      </c>
      <c r="P344" s="153">
        <f>K344*0.02</f>
        <v/>
      </c>
      <c r="Q344" s="153">
        <f>SUM(R344:T344)</f>
        <v/>
      </c>
      <c r="R344" s="153">
        <f>IF(F344="大型",700,IF(F344="中型",300,IF(F344="小型",80,0)))</f>
        <v/>
      </c>
      <c r="S344" s="153">
        <f>IF(F344="大型",150,IF(F344="中型",100,IF(F344="小型",0,0)))</f>
        <v/>
      </c>
      <c r="T344" s="151">
        <f>SUM(U344:W344)</f>
        <v/>
      </c>
      <c r="U344" s="153" t="n">
        <v>5325</v>
      </c>
      <c r="V344" s="153" t="n">
        <v>0</v>
      </c>
      <c r="W344" s="153">
        <f>SUM(X344:AS344)</f>
        <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f>H344</f>
        <v/>
      </c>
      <c r="AZ344" s="153">
        <f>BB344/(1-BA344)</f>
        <v/>
      </c>
      <c r="BA344" s="85" t="n">
        <v>0.15</v>
      </c>
      <c r="BB344" s="153">
        <f>K344*0.96</f>
        <v/>
      </c>
      <c r="BC344" s="10" t="inlineStr">
        <is>
          <t>717418169535</t>
        </is>
      </c>
      <c r="BD344" s="10" t="inlineStr">
        <is>
          <t>https://item.taobao.com/item.htm?id=717418169535</t>
        </is>
      </c>
      <c r="BE344" s="10" t="n"/>
      <c r="BF344" s="153">
        <f>H344</f>
        <v/>
      </c>
      <c r="BG344" s="85">
        <f>BH344/BF344</f>
        <v/>
      </c>
      <c r="BH344" s="152">
        <f>I344</f>
        <v/>
      </c>
      <c r="BI344" s="85">
        <f>1-12%</f>
        <v/>
      </c>
      <c r="BJ344" s="85">
        <f>BK344/(BF344-BF344*(1-BI344))</f>
        <v/>
      </c>
      <c r="BK344" s="152">
        <f>BM344/(1-BL344)</f>
        <v/>
      </c>
      <c r="BL344" s="85" t="n">
        <v>0.01</v>
      </c>
      <c r="BM344" s="152">
        <f>J344</f>
        <v/>
      </c>
      <c r="BN344" s="152">
        <f>IF(BK344&gt;=1500,BK344-150,IF(BK344&gt;=800,BK344-80,IF(BK344&gt;=500,BK344-50,IF(BK344&gt;=200,BK344-20,BK344))))</f>
        <v/>
      </c>
      <c r="BO344" s="85">
        <f>1-12%</f>
        <v/>
      </c>
      <c r="BP344" s="85">
        <f>BQ344/(BF344-BF344*(1-BO344))</f>
        <v/>
      </c>
      <c r="BQ344" s="152">
        <f>BS344/(1-BR344)</f>
        <v/>
      </c>
      <c r="BR344" s="85" t="n">
        <v>0</v>
      </c>
      <c r="BS344" s="152">
        <f>K344</f>
        <v/>
      </c>
      <c r="BT344" s="152">
        <f>IF(BQ344&gt;=1500,BQ344-150,IF(BQ344&gt;=800,BQ344-80,IF(BQ344&gt;=500,BQ344-50,IF(BQ344&gt;=200,BQ344-20,BQ344))))</f>
        <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f>Q345/0.4</f>
        <v/>
      </c>
      <c r="H345" s="149">
        <f>G345*0.75</f>
        <v/>
      </c>
      <c r="I345" s="149">
        <f>Q345 / (0.86 - 0.02 - 0.006)</f>
        <v/>
      </c>
      <c r="J345" s="149">
        <f>Q345 / (0.87 - 0.02 - 0.006)</f>
        <v/>
      </c>
      <c r="K345" s="149">
        <f>Q345 / (0.89 - 0.02 - 0.006)</f>
        <v/>
      </c>
      <c r="L345" s="149">
        <f>K345-N345</f>
        <v/>
      </c>
      <c r="M345" s="79">
        <f>L345/K345</f>
        <v/>
      </c>
      <c r="N345" s="150">
        <f>O345+P345+Q345</f>
        <v/>
      </c>
      <c r="O345" s="150">
        <f>K345*0.006</f>
        <v/>
      </c>
      <c r="P345" s="150">
        <f>K345*0.02</f>
        <v/>
      </c>
      <c r="Q345" s="150">
        <f>SUM(R345:T345)</f>
        <v/>
      </c>
      <c r="R345" s="150">
        <f>IF(F345="大型",700,IF(F345="中型",300,IF(F345="小型",80,0)))</f>
        <v/>
      </c>
      <c r="S345" s="150">
        <f>IF(F345="大型",150,IF(F345="中型",100,IF(F345="小型",0,0)))</f>
        <v/>
      </c>
      <c r="T345" s="151">
        <f>SUM(U345:W345)</f>
        <v/>
      </c>
      <c r="U345" s="150" t="n">
        <v>5475</v>
      </c>
      <c r="V345" s="150" t="n">
        <v>0</v>
      </c>
      <c r="W345" s="150">
        <f>SUM(X345:AS345)</f>
        <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f>H345</f>
        <v/>
      </c>
      <c r="AZ345" s="150">
        <f>BB345/(1-BA345)</f>
        <v/>
      </c>
      <c r="BA345" s="82" t="n">
        <v>0.15</v>
      </c>
      <c r="BB345" s="150">
        <f>K345*0.96</f>
        <v/>
      </c>
      <c r="BC345" s="7" t="inlineStr">
        <is>
          <t>717418169535</t>
        </is>
      </c>
      <c r="BD345" s="7" t="inlineStr">
        <is>
          <t>https://item.taobao.com/item.htm?id=717418169535</t>
        </is>
      </c>
      <c r="BE345" s="7" t="n"/>
      <c r="BF345" s="150">
        <f>H345</f>
        <v/>
      </c>
      <c r="BG345" s="82">
        <f>BH345/BF345</f>
        <v/>
      </c>
      <c r="BH345" s="149">
        <f>I345</f>
        <v/>
      </c>
      <c r="BI345" s="82">
        <f>1-12%</f>
        <v/>
      </c>
      <c r="BJ345" s="82">
        <f>BK345/(BF345-BF345*(1-BI345))</f>
        <v/>
      </c>
      <c r="BK345" s="149">
        <f>BM345/(1-BL345)</f>
        <v/>
      </c>
      <c r="BL345" s="82" t="n">
        <v>0.01</v>
      </c>
      <c r="BM345" s="149">
        <f>J345</f>
        <v/>
      </c>
      <c r="BN345" s="149">
        <f>IF(BK345&gt;=1500,BK345-150,IF(BK345&gt;=800,BK345-80,IF(BK345&gt;=500,BK345-50,IF(BK345&gt;=200,BK345-20,BK345))))</f>
        <v/>
      </c>
      <c r="BO345" s="82">
        <f>1-12%</f>
        <v/>
      </c>
      <c r="BP345" s="82">
        <f>BQ345/(BF345-BF345*(1-BO345))</f>
        <v/>
      </c>
      <c r="BQ345" s="149">
        <f>BS345/(1-BR345)</f>
        <v/>
      </c>
      <c r="BR345" s="82" t="n">
        <v>0</v>
      </c>
      <c r="BS345" s="149">
        <f>K345</f>
        <v/>
      </c>
      <c r="BT345" s="149">
        <f>IF(BQ345&gt;=1500,BQ345-150,IF(BQ345&gt;=800,BQ345-80,IF(BQ345&gt;=500,BQ345-50,IF(BQ345&gt;=200,BQ345-20,BQ345))))</f>
        <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f>Q346/0.4</f>
        <v/>
      </c>
      <c r="H346" s="152">
        <f>G346*0.75</f>
        <v/>
      </c>
      <c r="I346" s="152">
        <f>Q346 / (0.86 - 0.02 - 0.006)</f>
        <v/>
      </c>
      <c r="J346" s="152">
        <f>Q346 / (0.87 - 0.02 - 0.006)</f>
        <v/>
      </c>
      <c r="K346" s="152">
        <f>Q346 / (0.89 - 0.02 - 0.006)</f>
        <v/>
      </c>
      <c r="L346" s="152">
        <f>K346-N346</f>
        <v/>
      </c>
      <c r="M346" s="79">
        <f>L346/K346</f>
        <v/>
      </c>
      <c r="N346" s="153">
        <f>O346+P346+Q346</f>
        <v/>
      </c>
      <c r="O346" s="153">
        <f>K346*0.006</f>
        <v/>
      </c>
      <c r="P346" s="153">
        <f>K346*0.02</f>
        <v/>
      </c>
      <c r="Q346" s="153">
        <f>SUM(R346:T346)</f>
        <v/>
      </c>
      <c r="R346" s="153">
        <f>IF(F346="大型",700,IF(F346="中型",300,IF(F346="小型",80,0)))</f>
        <v/>
      </c>
      <c r="S346" s="153">
        <f>IF(F346="大型",150,IF(F346="中型",100,IF(F346="小型",0,0)))</f>
        <v/>
      </c>
      <c r="T346" s="151">
        <f>SUM(U346:W346)</f>
        <v/>
      </c>
      <c r="U346" s="153" t="n">
        <v>5610</v>
      </c>
      <c r="V346" s="153" t="n">
        <v>0</v>
      </c>
      <c r="W346" s="153">
        <f>SUM(X346:AS346)</f>
        <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f>H346</f>
        <v/>
      </c>
      <c r="AZ346" s="153">
        <f>BB346/(1-BA346)</f>
        <v/>
      </c>
      <c r="BA346" s="85" t="n">
        <v>0.15</v>
      </c>
      <c r="BB346" s="153">
        <f>K346*0.96</f>
        <v/>
      </c>
      <c r="BC346" s="10" t="inlineStr">
        <is>
          <t>717418169535</t>
        </is>
      </c>
      <c r="BD346" s="10" t="inlineStr">
        <is>
          <t>https://item.taobao.com/item.htm?id=717418169535</t>
        </is>
      </c>
      <c r="BE346" s="10" t="n"/>
      <c r="BF346" s="153">
        <f>H346</f>
        <v/>
      </c>
      <c r="BG346" s="85">
        <f>BH346/BF346</f>
        <v/>
      </c>
      <c r="BH346" s="152">
        <f>I346</f>
        <v/>
      </c>
      <c r="BI346" s="85">
        <f>1-12%</f>
        <v/>
      </c>
      <c r="BJ346" s="85">
        <f>BK346/(BF346-BF346*(1-BI346))</f>
        <v/>
      </c>
      <c r="BK346" s="152">
        <f>BM346/(1-BL346)</f>
        <v/>
      </c>
      <c r="BL346" s="85" t="n">
        <v>0.01</v>
      </c>
      <c r="BM346" s="152">
        <f>J346</f>
        <v/>
      </c>
      <c r="BN346" s="152">
        <f>IF(BK346&gt;=1500,BK346-150,IF(BK346&gt;=800,BK346-80,IF(BK346&gt;=500,BK346-50,IF(BK346&gt;=200,BK346-20,BK346))))</f>
        <v/>
      </c>
      <c r="BO346" s="85">
        <f>1-12%</f>
        <v/>
      </c>
      <c r="BP346" s="85">
        <f>BQ346/(BF346-BF346*(1-BO346))</f>
        <v/>
      </c>
      <c r="BQ346" s="152">
        <f>BS346/(1-BR346)</f>
        <v/>
      </c>
      <c r="BR346" s="85" t="n">
        <v>0</v>
      </c>
      <c r="BS346" s="152">
        <f>K346</f>
        <v/>
      </c>
      <c r="BT346" s="152">
        <f>IF(BQ346&gt;=1500,BQ346-150,IF(BQ346&gt;=800,BQ346-80,IF(BQ346&gt;=500,BQ346-50,IF(BQ346&gt;=200,BQ346-20,BQ346))))</f>
        <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f>Q347/0.4</f>
        <v/>
      </c>
      <c r="H347" s="149">
        <f>G347*0.75</f>
        <v/>
      </c>
      <c r="I347" s="149">
        <f>Q347 / (0.86 - 0.02 - 0.006)</f>
        <v/>
      </c>
      <c r="J347" s="149">
        <f>Q347 / (0.87 - 0.02 - 0.006)</f>
        <v/>
      </c>
      <c r="K347" s="149">
        <f>Q347 / (0.89 - 0.02 - 0.006)</f>
        <v/>
      </c>
      <c r="L347" s="149">
        <f>K347-N347</f>
        <v/>
      </c>
      <c r="M347" s="79">
        <f>L347/K347</f>
        <v/>
      </c>
      <c r="N347" s="150">
        <f>O347+P347+Q347</f>
        <v/>
      </c>
      <c r="O347" s="150">
        <f>K347*0.006</f>
        <v/>
      </c>
      <c r="P347" s="150">
        <f>K347*0.02</f>
        <v/>
      </c>
      <c r="Q347" s="150">
        <f>SUM(R347:T347)</f>
        <v/>
      </c>
      <c r="R347" s="150">
        <f>IF(F347="大型",700,IF(F347="中型",300,IF(F347="小型",80,0)))</f>
        <v/>
      </c>
      <c r="S347" s="150">
        <f>IF(F347="大型",150,IF(F347="中型",100,IF(F347="小型",0,0)))</f>
        <v/>
      </c>
      <c r="T347" s="151">
        <f>SUM(U347:W347)</f>
        <v/>
      </c>
      <c r="U347" s="150" t="n">
        <v>5675</v>
      </c>
      <c r="V347" s="150" t="n">
        <v>0</v>
      </c>
      <c r="W347" s="150">
        <f>SUM(X347:AS347)</f>
        <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f>H347</f>
        <v/>
      </c>
      <c r="AZ347" s="150">
        <f>BB347/(1-BA347)</f>
        <v/>
      </c>
      <c r="BA347" s="82" t="n">
        <v>0.15</v>
      </c>
      <c r="BB347" s="150">
        <f>K347*0.96</f>
        <v/>
      </c>
      <c r="BC347" s="7" t="inlineStr">
        <is>
          <t>717418169535</t>
        </is>
      </c>
      <c r="BD347" s="7" t="inlineStr">
        <is>
          <t>https://item.taobao.com/item.htm?id=717418169535</t>
        </is>
      </c>
      <c r="BE347" s="7" t="n"/>
      <c r="BF347" s="150">
        <f>H347</f>
        <v/>
      </c>
      <c r="BG347" s="82">
        <f>BH347/BF347</f>
        <v/>
      </c>
      <c r="BH347" s="149">
        <f>I347</f>
        <v/>
      </c>
      <c r="BI347" s="82">
        <f>1-12%</f>
        <v/>
      </c>
      <c r="BJ347" s="82">
        <f>BK347/(BF347-BF347*(1-BI347))</f>
        <v/>
      </c>
      <c r="BK347" s="149">
        <f>BM347/(1-BL347)</f>
        <v/>
      </c>
      <c r="BL347" s="82" t="n">
        <v>0.01</v>
      </c>
      <c r="BM347" s="149">
        <f>J347</f>
        <v/>
      </c>
      <c r="BN347" s="149">
        <f>IF(BK347&gt;=1500,BK347-150,IF(BK347&gt;=800,BK347-80,IF(BK347&gt;=500,BK347-50,IF(BK347&gt;=200,BK347-20,BK347))))</f>
        <v/>
      </c>
      <c r="BO347" s="82">
        <f>1-12%</f>
        <v/>
      </c>
      <c r="BP347" s="82">
        <f>BQ347/(BF347-BF347*(1-BO347))</f>
        <v/>
      </c>
      <c r="BQ347" s="149">
        <f>BS347/(1-BR347)</f>
        <v/>
      </c>
      <c r="BR347" s="82" t="n">
        <v>0</v>
      </c>
      <c r="BS347" s="149">
        <f>K347</f>
        <v/>
      </c>
      <c r="BT347" s="149">
        <f>IF(BQ347&gt;=1500,BQ347-150,IF(BQ347&gt;=800,BQ347-80,IF(BQ347&gt;=500,BQ347-50,IF(BQ347&gt;=200,BQ347-20,BQ347))))</f>
        <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f>Q348/0.4</f>
        <v/>
      </c>
      <c r="H348" s="152">
        <f>G348*0.75</f>
        <v/>
      </c>
      <c r="I348" s="152">
        <f>Q348 / (0.86 - 0.02 - 0.006)</f>
        <v/>
      </c>
      <c r="J348" s="152">
        <f>Q348 / (0.87 - 0.02 - 0.006)</f>
        <v/>
      </c>
      <c r="K348" s="152">
        <f>Q348 / (0.89 - 0.02 - 0.006)</f>
        <v/>
      </c>
      <c r="L348" s="152">
        <f>K348-N348</f>
        <v/>
      </c>
      <c r="M348" s="79">
        <f>L348/K348</f>
        <v/>
      </c>
      <c r="N348" s="153">
        <f>O348+P348+Q348</f>
        <v/>
      </c>
      <c r="O348" s="153">
        <f>K348*0.006</f>
        <v/>
      </c>
      <c r="P348" s="153">
        <f>K348*0.02</f>
        <v/>
      </c>
      <c r="Q348" s="153">
        <f>SUM(R348:T348)</f>
        <v/>
      </c>
      <c r="R348" s="153">
        <f>IF(F348="大型",700,IF(F348="中型",300,IF(F348="小型",80,0)))</f>
        <v/>
      </c>
      <c r="S348" s="153">
        <f>IF(F348="大型",150,IF(F348="中型",100,IF(F348="小型",0,0)))</f>
        <v/>
      </c>
      <c r="T348" s="151">
        <f>SUM(U348:W348)</f>
        <v/>
      </c>
      <c r="U348" s="153" t="n">
        <v>5760</v>
      </c>
      <c r="V348" s="153" t="n">
        <v>0</v>
      </c>
      <c r="W348" s="153">
        <f>SUM(X348:AS348)</f>
        <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f>H348</f>
        <v/>
      </c>
      <c r="AZ348" s="153">
        <f>BB348/(1-BA348)</f>
        <v/>
      </c>
      <c r="BA348" s="85" t="n">
        <v>0.15</v>
      </c>
      <c r="BB348" s="153">
        <f>K348*0.96</f>
        <v/>
      </c>
      <c r="BC348" s="10" t="inlineStr">
        <is>
          <t>717418169535</t>
        </is>
      </c>
      <c r="BD348" s="10" t="inlineStr">
        <is>
          <t>https://item.taobao.com/item.htm?id=717418169535</t>
        </is>
      </c>
      <c r="BE348" s="10" t="n"/>
      <c r="BF348" s="153">
        <f>H348</f>
        <v/>
      </c>
      <c r="BG348" s="85">
        <f>BH348/BF348</f>
        <v/>
      </c>
      <c r="BH348" s="152">
        <f>I348</f>
        <v/>
      </c>
      <c r="BI348" s="85">
        <f>1-12%</f>
        <v/>
      </c>
      <c r="BJ348" s="85">
        <f>BK348/(BF348-BF348*(1-BI348))</f>
        <v/>
      </c>
      <c r="BK348" s="152">
        <f>BM348/(1-BL348)</f>
        <v/>
      </c>
      <c r="BL348" s="85" t="n">
        <v>0.01</v>
      </c>
      <c r="BM348" s="152">
        <f>J348</f>
        <v/>
      </c>
      <c r="BN348" s="152">
        <f>IF(BK348&gt;=1500,BK348-150,IF(BK348&gt;=800,BK348-80,IF(BK348&gt;=500,BK348-50,IF(BK348&gt;=200,BK348-20,BK348))))</f>
        <v/>
      </c>
      <c r="BO348" s="85">
        <f>1-12%</f>
        <v/>
      </c>
      <c r="BP348" s="85">
        <f>BQ348/(BF348-BF348*(1-BO348))</f>
        <v/>
      </c>
      <c r="BQ348" s="152">
        <f>BS348/(1-BR348)</f>
        <v/>
      </c>
      <c r="BR348" s="85" t="n">
        <v>0</v>
      </c>
      <c r="BS348" s="152">
        <f>K348</f>
        <v/>
      </c>
      <c r="BT348" s="152">
        <f>IF(BQ348&gt;=1500,BQ348-150,IF(BQ348&gt;=800,BQ348-80,IF(BQ348&gt;=500,BQ348-50,IF(BQ348&gt;=200,BQ348-20,BQ348))))</f>
        <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f>Q349/0.4</f>
        <v/>
      </c>
      <c r="H349" s="149">
        <f>G349*0.75</f>
        <v/>
      </c>
      <c r="I349" s="149">
        <f>Q349 / (0.89 - 0.02 - 0.006)</f>
        <v/>
      </c>
      <c r="J349" s="149">
        <f>Q349 / (0.9 - 0.02 - 0.006)</f>
        <v/>
      </c>
      <c r="K349" s="149">
        <f>Q349 / (0.92 - 0.02 - 0.006)</f>
        <v/>
      </c>
      <c r="L349" s="149">
        <f>K349-N349</f>
        <v/>
      </c>
      <c r="M349" s="79">
        <f>L349/K349</f>
        <v/>
      </c>
      <c r="N349" s="150">
        <f>O349+P349+Q349</f>
        <v/>
      </c>
      <c r="O349" s="150">
        <f>K349*0.006</f>
        <v/>
      </c>
      <c r="P349" s="150">
        <f>K349*0.02</f>
        <v/>
      </c>
      <c r="Q349" s="150">
        <f>SUM(R349:T349)</f>
        <v/>
      </c>
      <c r="R349" s="150">
        <f>IF(F349="大型",700,IF(F349="中型",300,IF(F349="小型",80,0)))</f>
        <v/>
      </c>
      <c r="S349" s="150">
        <f>IF(F349="大型",150,IF(F349="中型",100,IF(F349="小型",0,0)))</f>
        <v/>
      </c>
      <c r="T349" s="151">
        <f>SUM(U349:W349)</f>
        <v/>
      </c>
      <c r="U349" s="150" t="n">
        <v>2180</v>
      </c>
      <c r="V349" s="150" t="n">
        <v>0</v>
      </c>
      <c r="W349" s="150">
        <f>SUM(X349:AS349)</f>
        <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f>H349</f>
        <v/>
      </c>
      <c r="AZ349" s="150">
        <f>BB349/(1-BA349)</f>
        <v/>
      </c>
      <c r="BA349" s="82" t="n">
        <v>0.15</v>
      </c>
      <c r="BB349" s="150">
        <f>K349*0.96</f>
        <v/>
      </c>
      <c r="BC349" s="7" t="inlineStr">
        <is>
          <t>717809819543</t>
        </is>
      </c>
      <c r="BD349" s="7" t="inlineStr">
        <is>
          <t>https://item.taobao.com/item.htm?id=717809819543</t>
        </is>
      </c>
      <c r="BE349" s="7" t="n"/>
      <c r="BF349" s="150">
        <f>H349</f>
        <v/>
      </c>
      <c r="BG349" s="82">
        <f>BH349/BF349</f>
        <v/>
      </c>
      <c r="BH349" s="149">
        <f>I349</f>
        <v/>
      </c>
      <c r="BI349" s="82">
        <f>1-12%</f>
        <v/>
      </c>
      <c r="BJ349" s="82">
        <f>BK349/(BF349-BF349*(1-BI349))</f>
        <v/>
      </c>
      <c r="BK349" s="149">
        <f>BM349/(1-BL349)</f>
        <v/>
      </c>
      <c r="BL349" s="82" t="n">
        <v>0.01</v>
      </c>
      <c r="BM349" s="149">
        <f>J349</f>
        <v/>
      </c>
      <c r="BN349" s="149">
        <f>IF(BK349&gt;=1500,BK349-150,IF(BK349&gt;=800,BK349-80,IF(BK349&gt;=500,BK349-50,IF(BK349&gt;=200,BK349-20,BK349))))</f>
        <v/>
      </c>
      <c r="BO349" s="82">
        <f>1-12%</f>
        <v/>
      </c>
      <c r="BP349" s="82">
        <f>BQ349/(BF349-BF349*(1-BO349))</f>
        <v/>
      </c>
      <c r="BQ349" s="149">
        <f>BS349/(1-BR349)</f>
        <v/>
      </c>
      <c r="BR349" s="82" t="n">
        <v>0</v>
      </c>
      <c r="BS349" s="149">
        <f>K349</f>
        <v/>
      </c>
      <c r="BT349" s="149">
        <f>IF(BQ349&gt;=1500,BQ349-150,IF(BQ349&gt;=800,BQ349-80,IF(BQ349&gt;=500,BQ349-50,IF(BQ349&gt;=200,BQ349-20,BQ349))))</f>
        <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f>Q350/0.4</f>
        <v/>
      </c>
      <c r="H350" s="152">
        <f>G350*0.75</f>
        <v/>
      </c>
      <c r="I350" s="152">
        <f>Q350 / (0.89 - 0.02 - 0.006)</f>
        <v/>
      </c>
      <c r="J350" s="152">
        <f>Q350 / (0.9 - 0.02 - 0.006)</f>
        <v/>
      </c>
      <c r="K350" s="152">
        <f>Q350 / (0.92 - 0.02 - 0.006)</f>
        <v/>
      </c>
      <c r="L350" s="152">
        <f>K350-N350</f>
        <v/>
      </c>
      <c r="M350" s="79">
        <f>L350/K350</f>
        <v/>
      </c>
      <c r="N350" s="153">
        <f>O350+P350+Q350</f>
        <v/>
      </c>
      <c r="O350" s="153">
        <f>K350*0.006</f>
        <v/>
      </c>
      <c r="P350" s="153">
        <f>K350*0.02</f>
        <v/>
      </c>
      <c r="Q350" s="153">
        <f>SUM(R350:T350)</f>
        <v/>
      </c>
      <c r="R350" s="153">
        <f>IF(F350="大型",700,IF(F350="中型",300,IF(F350="小型",80,0)))</f>
        <v/>
      </c>
      <c r="S350" s="153">
        <f>IF(F350="大型",150,IF(F350="中型",100,IF(F350="小型",0,0)))</f>
        <v/>
      </c>
      <c r="T350" s="151">
        <f>SUM(U350:W350)</f>
        <v/>
      </c>
      <c r="U350" s="153" t="n">
        <v>2245</v>
      </c>
      <c r="V350" s="153" t="n">
        <v>0</v>
      </c>
      <c r="W350" s="153">
        <f>SUM(X350:AS350)</f>
        <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f>H350</f>
        <v/>
      </c>
      <c r="AZ350" s="153">
        <f>BB350/(1-BA350)</f>
        <v/>
      </c>
      <c r="BA350" s="85" t="n">
        <v>0.15</v>
      </c>
      <c r="BB350" s="153">
        <f>K350*0.96</f>
        <v/>
      </c>
      <c r="BC350" s="10" t="inlineStr">
        <is>
          <t>717809819543</t>
        </is>
      </c>
      <c r="BD350" s="10" t="inlineStr">
        <is>
          <t>https://item.taobao.com/item.htm?id=717809819543</t>
        </is>
      </c>
      <c r="BE350" s="10" t="n"/>
      <c r="BF350" s="153">
        <f>H350</f>
        <v/>
      </c>
      <c r="BG350" s="85">
        <f>BH350/BF350</f>
        <v/>
      </c>
      <c r="BH350" s="152">
        <f>I350</f>
        <v/>
      </c>
      <c r="BI350" s="85">
        <f>1-12%</f>
        <v/>
      </c>
      <c r="BJ350" s="85">
        <f>BK350/(BF350-BF350*(1-BI350))</f>
        <v/>
      </c>
      <c r="BK350" s="152">
        <f>BM350/(1-BL350)</f>
        <v/>
      </c>
      <c r="BL350" s="85" t="n">
        <v>0.01</v>
      </c>
      <c r="BM350" s="152">
        <f>J350</f>
        <v/>
      </c>
      <c r="BN350" s="152">
        <f>IF(BK350&gt;=1500,BK350-150,IF(BK350&gt;=800,BK350-80,IF(BK350&gt;=500,BK350-50,IF(BK350&gt;=200,BK350-20,BK350))))</f>
        <v/>
      </c>
      <c r="BO350" s="85">
        <f>1-12%</f>
        <v/>
      </c>
      <c r="BP350" s="85">
        <f>BQ350/(BF350-BF350*(1-BO350))</f>
        <v/>
      </c>
      <c r="BQ350" s="152">
        <f>BS350/(1-BR350)</f>
        <v/>
      </c>
      <c r="BR350" s="85" t="n">
        <v>0</v>
      </c>
      <c r="BS350" s="152">
        <f>K350</f>
        <v/>
      </c>
      <c r="BT350" s="152">
        <f>IF(BQ350&gt;=1500,BQ350-150,IF(BQ350&gt;=800,BQ350-80,IF(BQ350&gt;=500,BQ350-50,IF(BQ350&gt;=200,BQ350-20,BQ350))))</f>
        <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f>Q351/0.4</f>
        <v/>
      </c>
      <c r="H351" s="149">
        <f>G351*0.75</f>
        <v/>
      </c>
      <c r="I351" s="149">
        <f>Q351 / (0.89 - 0.02 - 0.006)</f>
        <v/>
      </c>
      <c r="J351" s="149">
        <f>Q351 / (0.9 - 0.02 - 0.006)</f>
        <v/>
      </c>
      <c r="K351" s="149">
        <f>Q351 / (0.92 - 0.02 - 0.006)</f>
        <v/>
      </c>
      <c r="L351" s="149">
        <f>K351-N351</f>
        <v/>
      </c>
      <c r="M351" s="79">
        <f>L351/K351</f>
        <v/>
      </c>
      <c r="N351" s="150">
        <f>O351+P351+Q351</f>
        <v/>
      </c>
      <c r="O351" s="150">
        <f>K351*0.006</f>
        <v/>
      </c>
      <c r="P351" s="150">
        <f>K351*0.02</f>
        <v/>
      </c>
      <c r="Q351" s="150">
        <f>SUM(R351:T351)</f>
        <v/>
      </c>
      <c r="R351" s="150">
        <f>IF(F351="大型",700,IF(F351="中型",300,IF(F351="小型",80,0)))</f>
        <v/>
      </c>
      <c r="S351" s="150">
        <f>IF(F351="大型",150,IF(F351="中型",100,IF(F351="小型",0,0)))</f>
        <v/>
      </c>
      <c r="T351" s="151">
        <f>SUM(U351:W351)</f>
        <v/>
      </c>
      <c r="U351" s="150" t="n">
        <v>2380</v>
      </c>
      <c r="V351" s="150" t="n">
        <v>0</v>
      </c>
      <c r="W351" s="150">
        <f>SUM(X351:AS351)</f>
        <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f>H351</f>
        <v/>
      </c>
      <c r="AZ351" s="150">
        <f>BB351/(1-BA351)</f>
        <v/>
      </c>
      <c r="BA351" s="82" t="n">
        <v>0.15</v>
      </c>
      <c r="BB351" s="150">
        <f>K351*0.96</f>
        <v/>
      </c>
      <c r="BC351" s="7" t="inlineStr">
        <is>
          <t>717809819543</t>
        </is>
      </c>
      <c r="BD351" s="7" t="inlineStr">
        <is>
          <t>https://item.taobao.com/item.htm?id=717809819543</t>
        </is>
      </c>
      <c r="BE351" s="7" t="n"/>
      <c r="BF351" s="150">
        <f>H351</f>
        <v/>
      </c>
      <c r="BG351" s="82">
        <f>BH351/BF351</f>
        <v/>
      </c>
      <c r="BH351" s="149">
        <f>I351</f>
        <v/>
      </c>
      <c r="BI351" s="82">
        <f>1-12%</f>
        <v/>
      </c>
      <c r="BJ351" s="82">
        <f>BK351/(BF351-BF351*(1-BI351))</f>
        <v/>
      </c>
      <c r="BK351" s="149">
        <f>BM351/(1-BL351)</f>
        <v/>
      </c>
      <c r="BL351" s="82" t="n">
        <v>0.01</v>
      </c>
      <c r="BM351" s="149">
        <f>J351</f>
        <v/>
      </c>
      <c r="BN351" s="149">
        <f>IF(BK351&gt;=1500,BK351-150,IF(BK351&gt;=800,BK351-80,IF(BK351&gt;=500,BK351-50,IF(BK351&gt;=200,BK351-20,BK351))))</f>
        <v/>
      </c>
      <c r="BO351" s="82">
        <f>1-12%</f>
        <v/>
      </c>
      <c r="BP351" s="82">
        <f>BQ351/(BF351-BF351*(1-BO351))</f>
        <v/>
      </c>
      <c r="BQ351" s="149">
        <f>BS351/(1-BR351)</f>
        <v/>
      </c>
      <c r="BR351" s="82" t="n">
        <v>0</v>
      </c>
      <c r="BS351" s="149">
        <f>K351</f>
        <v/>
      </c>
      <c r="BT351" s="149">
        <f>IF(BQ351&gt;=1500,BQ351-150,IF(BQ351&gt;=800,BQ351-80,IF(BQ351&gt;=500,BQ351-50,IF(BQ351&gt;=200,BQ351-20,BQ351))))</f>
        <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f>Q352/0.4</f>
        <v/>
      </c>
      <c r="H352" s="152">
        <f>G352*0.75</f>
        <v/>
      </c>
      <c r="I352" s="152">
        <f>Q352 / (0.89 - 0.02 - 0.006)</f>
        <v/>
      </c>
      <c r="J352" s="152">
        <f>Q352 / (0.9 - 0.02 - 0.006)</f>
        <v/>
      </c>
      <c r="K352" s="152">
        <f>Q352 / (0.92 - 0.02 - 0.006)</f>
        <v/>
      </c>
      <c r="L352" s="152">
        <f>K352-N352</f>
        <v/>
      </c>
      <c r="M352" s="79">
        <f>L352/K352</f>
        <v/>
      </c>
      <c r="N352" s="153">
        <f>O352+P352+Q352</f>
        <v/>
      </c>
      <c r="O352" s="153">
        <f>K352*0.006</f>
        <v/>
      </c>
      <c r="P352" s="153">
        <f>K352*0.02</f>
        <v/>
      </c>
      <c r="Q352" s="153">
        <f>SUM(R352:T352)</f>
        <v/>
      </c>
      <c r="R352" s="153">
        <f>IF(F352="大型",700,IF(F352="中型",300,IF(F352="小型",80,0)))</f>
        <v/>
      </c>
      <c r="S352" s="153">
        <f>IF(F352="大型",150,IF(F352="中型",100,IF(F352="小型",0,0)))</f>
        <v/>
      </c>
      <c r="T352" s="151">
        <f>SUM(U352:W352)</f>
        <v/>
      </c>
      <c r="U352" s="153" t="n">
        <v>1100</v>
      </c>
      <c r="V352" s="153" t="n">
        <v>0</v>
      </c>
      <c r="W352" s="153">
        <f>SUM(X352:AS352)</f>
        <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f>H352</f>
        <v/>
      </c>
      <c r="AZ352" s="153">
        <f>BB352/(1-BA352)</f>
        <v/>
      </c>
      <c r="BA352" s="85" t="n">
        <v>0.15</v>
      </c>
      <c r="BB352" s="153">
        <f>K352*0.96</f>
        <v/>
      </c>
      <c r="BC352" s="10" t="inlineStr">
        <is>
          <t>717809819543</t>
        </is>
      </c>
      <c r="BD352" s="10" t="inlineStr">
        <is>
          <t>https://item.taobao.com/item.htm?id=717809819543</t>
        </is>
      </c>
      <c r="BE352" s="10" t="n"/>
      <c r="BF352" s="153">
        <f>H352</f>
        <v/>
      </c>
      <c r="BG352" s="85">
        <f>BH352/BF352</f>
        <v/>
      </c>
      <c r="BH352" s="152">
        <f>I352</f>
        <v/>
      </c>
      <c r="BI352" s="85">
        <f>1-12%</f>
        <v/>
      </c>
      <c r="BJ352" s="85">
        <f>BK352/(BF352-BF352*(1-BI352))</f>
        <v/>
      </c>
      <c r="BK352" s="152">
        <f>BM352/(1-BL352)</f>
        <v/>
      </c>
      <c r="BL352" s="85" t="n">
        <v>0.01</v>
      </c>
      <c r="BM352" s="152">
        <f>J352</f>
        <v/>
      </c>
      <c r="BN352" s="152">
        <f>IF(BK352&gt;=1500,BK352-150,IF(BK352&gt;=800,BK352-80,IF(BK352&gt;=500,BK352-50,IF(BK352&gt;=200,BK352-20,BK352))))</f>
        <v/>
      </c>
      <c r="BO352" s="85">
        <f>1-12%</f>
        <v/>
      </c>
      <c r="BP352" s="85">
        <f>BQ352/(BF352-BF352*(1-BO352))</f>
        <v/>
      </c>
      <c r="BQ352" s="152">
        <f>BS352/(1-BR352)</f>
        <v/>
      </c>
      <c r="BR352" s="85" t="n">
        <v>0</v>
      </c>
      <c r="BS352" s="152">
        <f>K352</f>
        <v/>
      </c>
      <c r="BT352" s="152">
        <f>IF(BQ352&gt;=1500,BQ352-150,IF(BQ352&gt;=800,BQ352-80,IF(BQ352&gt;=500,BQ352-50,IF(BQ352&gt;=200,BQ352-20,BQ352))))</f>
        <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f>Q353/0.4</f>
        <v/>
      </c>
      <c r="H353" s="149">
        <f>G353*0.75</f>
        <v/>
      </c>
      <c r="I353" s="149">
        <f>Q353 / (0.89 - 0.02 - 0.006)</f>
        <v/>
      </c>
      <c r="J353" s="149">
        <f>Q353 / (0.9 - 0.02 - 0.006)</f>
        <v/>
      </c>
      <c r="K353" s="149">
        <f>Q353 / (0.92 - 0.02 - 0.006)</f>
        <v/>
      </c>
      <c r="L353" s="149">
        <f>K353-N353</f>
        <v/>
      </c>
      <c r="M353" s="79">
        <f>L353/K353</f>
        <v/>
      </c>
      <c r="N353" s="150">
        <f>O353+P353+Q353</f>
        <v/>
      </c>
      <c r="O353" s="150">
        <f>K353*0.006</f>
        <v/>
      </c>
      <c r="P353" s="150">
        <f>K353*0.02</f>
        <v/>
      </c>
      <c r="Q353" s="150">
        <f>SUM(R353:T353)</f>
        <v/>
      </c>
      <c r="R353" s="150">
        <f>IF(F353="大型",700,IF(F353="中型",300,IF(F353="小型",80,0)))</f>
        <v/>
      </c>
      <c r="S353" s="150">
        <f>IF(F353="大型",150,IF(F353="中型",100,IF(F353="小型",0,0)))</f>
        <v/>
      </c>
      <c r="T353" s="151">
        <f>SUM(U353:W353)</f>
        <v/>
      </c>
      <c r="U353" s="150" t="n">
        <v>1120</v>
      </c>
      <c r="V353" s="150" t="n">
        <v>0</v>
      </c>
      <c r="W353" s="150">
        <f>SUM(X353:AS353)</f>
        <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f>H353</f>
        <v/>
      </c>
      <c r="AZ353" s="150">
        <f>BB353/(1-BA353)</f>
        <v/>
      </c>
      <c r="BA353" s="82" t="n">
        <v>0.15</v>
      </c>
      <c r="BB353" s="150">
        <f>K353*0.96</f>
        <v/>
      </c>
      <c r="BC353" s="7" t="inlineStr">
        <is>
          <t>717809819543</t>
        </is>
      </c>
      <c r="BD353" s="7" t="inlineStr">
        <is>
          <t>https://item.taobao.com/item.htm?id=717809819543</t>
        </is>
      </c>
      <c r="BE353" s="7" t="n"/>
      <c r="BF353" s="150">
        <f>H353</f>
        <v/>
      </c>
      <c r="BG353" s="82">
        <f>BH353/BF353</f>
        <v/>
      </c>
      <c r="BH353" s="149">
        <f>I353</f>
        <v/>
      </c>
      <c r="BI353" s="82">
        <f>1-12%</f>
        <v/>
      </c>
      <c r="BJ353" s="82">
        <f>BK353/(BF353-BF353*(1-BI353))</f>
        <v/>
      </c>
      <c r="BK353" s="149">
        <f>BM353/(1-BL353)</f>
        <v/>
      </c>
      <c r="BL353" s="82" t="n">
        <v>0.01</v>
      </c>
      <c r="BM353" s="149">
        <f>J353</f>
        <v/>
      </c>
      <c r="BN353" s="149">
        <f>IF(BK353&gt;=1500,BK353-150,IF(BK353&gt;=800,BK353-80,IF(BK353&gt;=500,BK353-50,IF(BK353&gt;=200,BK353-20,BK353))))</f>
        <v/>
      </c>
      <c r="BO353" s="82">
        <f>1-12%</f>
        <v/>
      </c>
      <c r="BP353" s="82">
        <f>BQ353/(BF353-BF353*(1-BO353))</f>
        <v/>
      </c>
      <c r="BQ353" s="149">
        <f>BS353/(1-BR353)</f>
        <v/>
      </c>
      <c r="BR353" s="82" t="n">
        <v>0</v>
      </c>
      <c r="BS353" s="149">
        <f>K353</f>
        <v/>
      </c>
      <c r="BT353" s="149">
        <f>IF(BQ353&gt;=1500,BQ353-150,IF(BQ353&gt;=800,BQ353-80,IF(BQ353&gt;=500,BQ353-50,IF(BQ353&gt;=200,BQ353-20,BQ353))))</f>
        <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f>Q354/0.4</f>
        <v/>
      </c>
      <c r="H354" s="152">
        <f>G354*0.75</f>
        <v/>
      </c>
      <c r="I354" s="152">
        <f>Q354 / (0.89 - 0.02 - 0.006)</f>
        <v/>
      </c>
      <c r="J354" s="152">
        <f>Q354 / (0.9 - 0.02 - 0.006)</f>
        <v/>
      </c>
      <c r="K354" s="152">
        <f>Q354 / (0.92 - 0.02 - 0.006)</f>
        <v/>
      </c>
      <c r="L354" s="152">
        <f>K354-N354</f>
        <v/>
      </c>
      <c r="M354" s="79">
        <f>L354/K354</f>
        <v/>
      </c>
      <c r="N354" s="153">
        <f>O354+P354+Q354</f>
        <v/>
      </c>
      <c r="O354" s="153">
        <f>K354*0.006</f>
        <v/>
      </c>
      <c r="P354" s="153">
        <f>K354*0.02</f>
        <v/>
      </c>
      <c r="Q354" s="153">
        <f>SUM(R354:T354)</f>
        <v/>
      </c>
      <c r="R354" s="153">
        <f>IF(F354="大型",700,IF(F354="中型",300,IF(F354="小型",80,0)))</f>
        <v/>
      </c>
      <c r="S354" s="153">
        <f>IF(F354="大型",150,IF(F354="中型",100,IF(F354="小型",0,0)))</f>
        <v/>
      </c>
      <c r="T354" s="151">
        <f>SUM(U354:W354)</f>
        <v/>
      </c>
      <c r="U354" s="153" t="n">
        <v>1170</v>
      </c>
      <c r="V354" s="153" t="n">
        <v>0</v>
      </c>
      <c r="W354" s="153">
        <f>SUM(X354:AS354)</f>
        <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f>H354</f>
        <v/>
      </c>
      <c r="AZ354" s="153">
        <f>BB354/(1-BA354)</f>
        <v/>
      </c>
      <c r="BA354" s="85" t="n">
        <v>0.15</v>
      </c>
      <c r="BB354" s="153">
        <f>K354*0.96</f>
        <v/>
      </c>
      <c r="BC354" s="10" t="inlineStr">
        <is>
          <t>717809819543</t>
        </is>
      </c>
      <c r="BD354" s="10" t="inlineStr">
        <is>
          <t>https://item.taobao.com/item.htm?id=717809819543</t>
        </is>
      </c>
      <c r="BE354" s="10" t="n"/>
      <c r="BF354" s="153">
        <f>H354</f>
        <v/>
      </c>
      <c r="BG354" s="85">
        <f>BH354/BF354</f>
        <v/>
      </c>
      <c r="BH354" s="152">
        <f>I354</f>
        <v/>
      </c>
      <c r="BI354" s="85">
        <f>1-12%</f>
        <v/>
      </c>
      <c r="BJ354" s="85">
        <f>BK354/(BF354-BF354*(1-BI354))</f>
        <v/>
      </c>
      <c r="BK354" s="152">
        <f>BM354/(1-BL354)</f>
        <v/>
      </c>
      <c r="BL354" s="85" t="n">
        <v>0.01</v>
      </c>
      <c r="BM354" s="152">
        <f>J354</f>
        <v/>
      </c>
      <c r="BN354" s="152">
        <f>IF(BK354&gt;=1500,BK354-150,IF(BK354&gt;=800,BK354-80,IF(BK354&gt;=500,BK354-50,IF(BK354&gt;=200,BK354-20,BK354))))</f>
        <v/>
      </c>
      <c r="BO354" s="85">
        <f>1-12%</f>
        <v/>
      </c>
      <c r="BP354" s="85">
        <f>BQ354/(BF354-BF354*(1-BO354))</f>
        <v/>
      </c>
      <c r="BQ354" s="152">
        <f>BS354/(1-BR354)</f>
        <v/>
      </c>
      <c r="BR354" s="85" t="n">
        <v>0</v>
      </c>
      <c r="BS354" s="152">
        <f>K354</f>
        <v/>
      </c>
      <c r="BT354" s="152">
        <f>IF(BQ354&gt;=1500,BQ354-150,IF(BQ354&gt;=800,BQ354-80,IF(BQ354&gt;=500,BQ354-50,IF(BQ354&gt;=200,BQ354-20,BQ354))))</f>
        <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f>Q355/0.4</f>
        <v/>
      </c>
      <c r="H355" s="149">
        <f>G355*0.75</f>
        <v/>
      </c>
      <c r="I355" s="149">
        <f>Q355 / (0.89 - 0.02 - 0.006)</f>
        <v/>
      </c>
      <c r="J355" s="149">
        <f>Q355 / (0.9 - 0.02 - 0.006)</f>
        <v/>
      </c>
      <c r="K355" s="149">
        <f>Q355 / (0.92 - 0.02 - 0.006)</f>
        <v/>
      </c>
      <c r="L355" s="149">
        <f>K355-N355</f>
        <v/>
      </c>
      <c r="M355" s="79">
        <f>L355/K355</f>
        <v/>
      </c>
      <c r="N355" s="150">
        <f>O355+P355+Q355</f>
        <v/>
      </c>
      <c r="O355" s="150">
        <f>K355*0.006</f>
        <v/>
      </c>
      <c r="P355" s="150">
        <f>K355*0.02</f>
        <v/>
      </c>
      <c r="Q355" s="150">
        <f>SUM(R355:T355)</f>
        <v/>
      </c>
      <c r="R355" s="150" t="n">
        <v>150</v>
      </c>
      <c r="S355" s="150">
        <f>IF(F355="大型",150,IF(F355="中型",100,IF(F355="小型",0,0)))</f>
        <v/>
      </c>
      <c r="T355" s="151">
        <f>SUM(U355:W355)</f>
        <v/>
      </c>
      <c r="U355" s="150" t="n">
        <v>950</v>
      </c>
      <c r="V355" s="150" t="n">
        <v>0</v>
      </c>
      <c r="W355" s="150">
        <f>SUM(X355:AS355)</f>
        <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f>H355</f>
        <v/>
      </c>
      <c r="AZ355" s="150">
        <f>BB355/(1-BA355)</f>
        <v/>
      </c>
      <c r="BA355" s="82" t="n">
        <v>0.15</v>
      </c>
      <c r="BB355" s="150">
        <f>K355*0.96</f>
        <v/>
      </c>
      <c r="BC355" s="7" t="inlineStr">
        <is>
          <t>717809819543</t>
        </is>
      </c>
      <c r="BD355" s="7" t="inlineStr">
        <is>
          <t>https://item.taobao.com/item.htm?id=717809819543</t>
        </is>
      </c>
      <c r="BE355" s="7" t="n"/>
      <c r="BF355" s="150">
        <f>H355</f>
        <v/>
      </c>
      <c r="BG355" s="82">
        <f>BH355/BF355</f>
        <v/>
      </c>
      <c r="BH355" s="149">
        <f>I355</f>
        <v/>
      </c>
      <c r="BI355" s="82">
        <f>1-12%</f>
        <v/>
      </c>
      <c r="BJ355" s="82">
        <f>BK355/(BF355-BF355*(1-BI355))</f>
        <v/>
      </c>
      <c r="BK355" s="149">
        <f>BM355/(1-BL355)</f>
        <v/>
      </c>
      <c r="BL355" s="82" t="n">
        <v>0.01</v>
      </c>
      <c r="BM355" s="149">
        <f>J355</f>
        <v/>
      </c>
      <c r="BN355" s="149">
        <f>IF(BK355&gt;=1500,BK355-150,IF(BK355&gt;=800,BK355-80,IF(BK355&gt;=500,BK355-50,IF(BK355&gt;=200,BK355-20,BK355))))</f>
        <v/>
      </c>
      <c r="BO355" s="82">
        <f>1-12%</f>
        <v/>
      </c>
      <c r="BP355" s="82">
        <f>BQ355/(BF355-BF355*(1-BO355))</f>
        <v/>
      </c>
      <c r="BQ355" s="149">
        <f>BS355/(1-BR355)</f>
        <v/>
      </c>
      <c r="BR355" s="82" t="n">
        <v>0</v>
      </c>
      <c r="BS355" s="149">
        <f>K355</f>
        <v/>
      </c>
      <c r="BT355" s="149">
        <f>IF(BQ355&gt;=1500,BQ355-150,IF(BQ355&gt;=800,BQ355-80,IF(BQ355&gt;=500,BQ355-50,IF(BQ355&gt;=200,BQ355-20,BQ355))))</f>
        <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f>Q356/0.4</f>
        <v/>
      </c>
      <c r="H356" s="152">
        <f>G356*0.75</f>
        <v/>
      </c>
      <c r="I356" s="152">
        <f>Q356 / (0.84 - 0.02 - 0.006)</f>
        <v/>
      </c>
      <c r="J356" s="152">
        <f>Q356 / (0.86 - 0.02 - 0.006)</f>
        <v/>
      </c>
      <c r="K356" s="152">
        <f>Q356 / (0.88 - 0.02 - 0.006)</f>
        <v/>
      </c>
      <c r="L356" s="152">
        <f>K356-N356</f>
        <v/>
      </c>
      <c r="M356" s="79">
        <f>L356/K356</f>
        <v/>
      </c>
      <c r="N356" s="153">
        <f>O356+P356+Q356</f>
        <v/>
      </c>
      <c r="O356" s="153">
        <f>K356*0.006</f>
        <v/>
      </c>
      <c r="P356" s="153">
        <f>K356*0.02</f>
        <v/>
      </c>
      <c r="Q356" s="153">
        <f>SUM(R356:T356)</f>
        <v/>
      </c>
      <c r="R356" s="153">
        <f>IF(F356="大型",700,IF(F356="中型",300,IF(F356="小型",80,0)))</f>
        <v/>
      </c>
      <c r="S356" s="153">
        <f>IF(F356="大型",150,IF(F356="中型",100,IF(F356="小型",0,0)))</f>
        <v/>
      </c>
      <c r="T356" s="151">
        <f>SUM(U356:W356)</f>
        <v/>
      </c>
      <c r="U356" s="153" t="n">
        <v>4150</v>
      </c>
      <c r="V356" s="153" t="n">
        <v>0</v>
      </c>
      <c r="W356" s="153">
        <f>SUM(X356:AS356)</f>
        <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f>H356</f>
        <v/>
      </c>
      <c r="AZ356" s="153">
        <f>BB356/(1-BA356)</f>
        <v/>
      </c>
      <c r="BA356" s="85" t="n">
        <v>0.15</v>
      </c>
      <c r="BB356" s="153">
        <f>K356*0.96</f>
        <v/>
      </c>
      <c r="BC356" s="10" t="inlineStr">
        <is>
          <t>717780219729</t>
        </is>
      </c>
      <c r="BD356" s="10" t="inlineStr">
        <is>
          <t>https://item.taobao.com/item.htm?id=717780219729</t>
        </is>
      </c>
      <c r="BE356" s="10" t="n"/>
      <c r="BF356" s="153">
        <f>H356</f>
        <v/>
      </c>
      <c r="BG356" s="85">
        <f>BH356/BF356</f>
        <v/>
      </c>
      <c r="BH356" s="152">
        <f>I356</f>
        <v/>
      </c>
      <c r="BI356" s="85">
        <f>1-12%</f>
        <v/>
      </c>
      <c r="BJ356" s="85">
        <f>BK356/(BF356-BF356*(1-BI356))</f>
        <v/>
      </c>
      <c r="BK356" s="152">
        <f>BM356/(1-BL356)</f>
        <v/>
      </c>
      <c r="BL356" s="85" t="n">
        <v>0.01</v>
      </c>
      <c r="BM356" s="152">
        <f>J356</f>
        <v/>
      </c>
      <c r="BN356" s="152">
        <f>IF(BK356&gt;=1500,BK356-150,IF(BK356&gt;=800,BK356-80,IF(BK356&gt;=500,BK356-50,IF(BK356&gt;=200,BK356-20,BK356))))</f>
        <v/>
      </c>
      <c r="BO356" s="85">
        <f>1-12%</f>
        <v/>
      </c>
      <c r="BP356" s="85">
        <f>BQ356/(BF356-BF356*(1-BO356))</f>
        <v/>
      </c>
      <c r="BQ356" s="152">
        <f>BS356/(1-BR356)</f>
        <v/>
      </c>
      <c r="BR356" s="85" t="n">
        <v>0</v>
      </c>
      <c r="BS356" s="152">
        <f>K356</f>
        <v/>
      </c>
      <c r="BT356" s="152">
        <f>IF(BQ356&gt;=1500,BQ356-150,IF(BQ356&gt;=800,BQ356-80,IF(BQ356&gt;=500,BQ356-50,IF(BQ356&gt;=200,BQ356-20,BQ356))))</f>
        <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f>Q357/0.4</f>
        <v/>
      </c>
      <c r="H357" s="149">
        <f>G357*0.75</f>
        <v/>
      </c>
      <c r="I357" s="149">
        <f>Q357 / (0.84 - 0.02 - 0.006)</f>
        <v/>
      </c>
      <c r="J357" s="149">
        <f>Q357 / (0.86 - 0.02 - 0.006)</f>
        <v/>
      </c>
      <c r="K357" s="149">
        <f>Q357 / (0.88 - 0.02 - 0.006)</f>
        <v/>
      </c>
      <c r="L357" s="149">
        <f>K357-N357</f>
        <v/>
      </c>
      <c r="M357" s="79">
        <f>L357/K357</f>
        <v/>
      </c>
      <c r="N357" s="150">
        <f>O357+P357+Q357</f>
        <v/>
      </c>
      <c r="O357" s="150">
        <f>K357*0.006</f>
        <v/>
      </c>
      <c r="P357" s="150">
        <f>K357*0.02</f>
        <v/>
      </c>
      <c r="Q357" s="150">
        <f>SUM(R357:T357)</f>
        <v/>
      </c>
      <c r="R357" s="150">
        <f>IF(F357="大型",700,IF(F357="中型",300,IF(F357="小型",80,0)))</f>
        <v/>
      </c>
      <c r="S357" s="150">
        <f>IF(F357="大型",150,IF(F357="中型",100,IF(F357="小型",0,0)))</f>
        <v/>
      </c>
      <c r="T357" s="151">
        <f>SUM(U357:W357)</f>
        <v/>
      </c>
      <c r="U357" s="150" t="n">
        <v>4300</v>
      </c>
      <c r="V357" s="150" t="n">
        <v>0</v>
      </c>
      <c r="W357" s="150">
        <f>SUM(X357:AS357)</f>
        <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f>H357</f>
        <v/>
      </c>
      <c r="AZ357" s="150">
        <f>BB357/(1-BA357)</f>
        <v/>
      </c>
      <c r="BA357" s="82" t="n">
        <v>0.15</v>
      </c>
      <c r="BB357" s="150">
        <f>K357*0.96</f>
        <v/>
      </c>
      <c r="BC357" s="7" t="inlineStr">
        <is>
          <t>717780219729</t>
        </is>
      </c>
      <c r="BD357" s="7" t="inlineStr">
        <is>
          <t>https://item.taobao.com/item.htm?id=717780219729</t>
        </is>
      </c>
      <c r="BE357" s="7" t="n"/>
      <c r="BF357" s="150">
        <f>H357</f>
        <v/>
      </c>
      <c r="BG357" s="82">
        <f>BH357/BF357</f>
        <v/>
      </c>
      <c r="BH357" s="149">
        <f>I357</f>
        <v/>
      </c>
      <c r="BI357" s="82">
        <f>1-12%</f>
        <v/>
      </c>
      <c r="BJ357" s="82">
        <f>BK357/(BF357-BF357*(1-BI357))</f>
        <v/>
      </c>
      <c r="BK357" s="149">
        <f>BM357/(1-BL357)</f>
        <v/>
      </c>
      <c r="BL357" s="82" t="n">
        <v>0.01</v>
      </c>
      <c r="BM357" s="149">
        <f>J357</f>
        <v/>
      </c>
      <c r="BN357" s="149">
        <f>IF(BK357&gt;=1500,BK357-150,IF(BK357&gt;=800,BK357-80,IF(BK357&gt;=500,BK357-50,IF(BK357&gt;=200,BK357-20,BK357))))</f>
        <v/>
      </c>
      <c r="BO357" s="82">
        <f>1-12%</f>
        <v/>
      </c>
      <c r="BP357" s="82">
        <f>BQ357/(BF357-BF357*(1-BO357))</f>
        <v/>
      </c>
      <c r="BQ357" s="149">
        <f>BS357/(1-BR357)</f>
        <v/>
      </c>
      <c r="BR357" s="82" t="n">
        <v>0</v>
      </c>
      <c r="BS357" s="149">
        <f>K357</f>
        <v/>
      </c>
      <c r="BT357" s="149">
        <f>IF(BQ357&gt;=1500,BQ357-150,IF(BQ357&gt;=800,BQ357-80,IF(BQ357&gt;=500,BQ357-50,IF(BQ357&gt;=200,BQ357-20,BQ357))))</f>
        <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f>Q358/0.4</f>
        <v/>
      </c>
      <c r="H358" s="152">
        <f>G358*0.75</f>
        <v/>
      </c>
      <c r="I358" s="152">
        <f>Q358 / (0.84 - 0.02 - 0.006)</f>
        <v/>
      </c>
      <c r="J358" s="152">
        <f>Q358 / (0.86 - 0.02 - 0.006)</f>
        <v/>
      </c>
      <c r="K358" s="152">
        <f>Q358 / (0.88 - 0.02 - 0.006)</f>
        <v/>
      </c>
      <c r="L358" s="152">
        <f>K358-N358</f>
        <v/>
      </c>
      <c r="M358" s="79">
        <f>L358/K358</f>
        <v/>
      </c>
      <c r="N358" s="153">
        <f>O358+P358+Q358</f>
        <v/>
      </c>
      <c r="O358" s="153">
        <f>K358*0.006</f>
        <v/>
      </c>
      <c r="P358" s="153">
        <f>K358*0.02</f>
        <v/>
      </c>
      <c r="Q358" s="153">
        <f>SUM(R358:T358)</f>
        <v/>
      </c>
      <c r="R358" s="153">
        <f>IF(F358="大型",700,IF(F358="中型",300,IF(F358="小型",80,0)))</f>
        <v/>
      </c>
      <c r="S358" s="153">
        <f>IF(F358="大型",150,IF(F358="中型",100,IF(F358="小型",0,0)))</f>
        <v/>
      </c>
      <c r="T358" s="151">
        <f>SUM(U358:W358)</f>
        <v/>
      </c>
      <c r="U358" s="153" t="n">
        <v>4650</v>
      </c>
      <c r="V358" s="153" t="n">
        <v>0</v>
      </c>
      <c r="W358" s="153">
        <f>SUM(X358:AS358)</f>
        <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f>H358</f>
        <v/>
      </c>
      <c r="AZ358" s="153">
        <f>BB358/(1-BA358)</f>
        <v/>
      </c>
      <c r="BA358" s="85" t="n">
        <v>0.15</v>
      </c>
      <c r="BB358" s="153">
        <f>K358*0.96</f>
        <v/>
      </c>
      <c r="BC358" s="10" t="inlineStr">
        <is>
          <t>717780219729</t>
        </is>
      </c>
      <c r="BD358" s="10" t="inlineStr">
        <is>
          <t>https://item.taobao.com/item.htm?id=717780219729</t>
        </is>
      </c>
      <c r="BE358" s="10" t="n"/>
      <c r="BF358" s="153">
        <f>H358</f>
        <v/>
      </c>
      <c r="BG358" s="85">
        <f>BH358/BF358</f>
        <v/>
      </c>
      <c r="BH358" s="152">
        <f>I358</f>
        <v/>
      </c>
      <c r="BI358" s="85">
        <f>1-12%</f>
        <v/>
      </c>
      <c r="BJ358" s="85">
        <f>BK358/(BF358-BF358*(1-BI358))</f>
        <v/>
      </c>
      <c r="BK358" s="152">
        <f>BM358/(1-BL358)</f>
        <v/>
      </c>
      <c r="BL358" s="85" t="n">
        <v>0.01</v>
      </c>
      <c r="BM358" s="152">
        <f>J358</f>
        <v/>
      </c>
      <c r="BN358" s="152">
        <f>IF(BK358&gt;=1500,BK358-150,IF(BK358&gt;=800,BK358-80,IF(BK358&gt;=500,BK358-50,IF(BK358&gt;=200,BK358-20,BK358))))</f>
        <v/>
      </c>
      <c r="BO358" s="85">
        <f>1-12%</f>
        <v/>
      </c>
      <c r="BP358" s="85">
        <f>BQ358/(BF358-BF358*(1-BO358))</f>
        <v/>
      </c>
      <c r="BQ358" s="152">
        <f>BS358/(1-BR358)</f>
        <v/>
      </c>
      <c r="BR358" s="85" t="n">
        <v>0</v>
      </c>
      <c r="BS358" s="152">
        <f>K358</f>
        <v/>
      </c>
      <c r="BT358" s="152">
        <f>IF(BQ358&gt;=1500,BQ358-150,IF(BQ358&gt;=800,BQ358-80,IF(BQ358&gt;=500,BQ358-50,IF(BQ358&gt;=200,BQ358-20,BQ358))))</f>
        <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f>Q359/0.4</f>
        <v/>
      </c>
      <c r="H359" s="149">
        <f>G359*0.75</f>
        <v/>
      </c>
      <c r="I359" s="149">
        <f>Q359 / (0.84 - 0.02 - 0.006)</f>
        <v/>
      </c>
      <c r="J359" s="149">
        <f>Q359 / (0.86 - 0.02 - 0.006)</f>
        <v/>
      </c>
      <c r="K359" s="149">
        <f>Q359 / (0.88 - 0.02 - 0.006)</f>
        <v/>
      </c>
      <c r="L359" s="149">
        <f>K359-N359</f>
        <v/>
      </c>
      <c r="M359" s="79">
        <f>L359/K359</f>
        <v/>
      </c>
      <c r="N359" s="150">
        <f>O359+P359+Q359</f>
        <v/>
      </c>
      <c r="O359" s="150">
        <f>K359*0.006</f>
        <v/>
      </c>
      <c r="P359" s="150">
        <f>K359*0.02</f>
        <v/>
      </c>
      <c r="Q359" s="150">
        <f>SUM(R359:T359)</f>
        <v/>
      </c>
      <c r="R359" s="150">
        <f>IF(F359="大型",700,IF(F359="中型",300,IF(F359="小型",80,0)))</f>
        <v/>
      </c>
      <c r="S359" s="150">
        <f>IF(F359="大型",150,IF(F359="中型",100,IF(F359="小型",0,0)))</f>
        <v/>
      </c>
      <c r="T359" s="151">
        <f>SUM(U359:W359)</f>
        <v/>
      </c>
      <c r="U359" s="150" t="n">
        <v>4850</v>
      </c>
      <c r="V359" s="150" t="n">
        <v>0</v>
      </c>
      <c r="W359" s="150">
        <f>SUM(X359:AS359)</f>
        <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f>H359</f>
        <v/>
      </c>
      <c r="AZ359" s="150">
        <f>BB359/(1-BA359)</f>
        <v/>
      </c>
      <c r="BA359" s="82" t="n">
        <v>0.15</v>
      </c>
      <c r="BB359" s="150">
        <f>K359*0.96</f>
        <v/>
      </c>
      <c r="BC359" s="7" t="inlineStr">
        <is>
          <t>717780219729</t>
        </is>
      </c>
      <c r="BD359" s="7" t="inlineStr">
        <is>
          <t>https://item.taobao.com/item.htm?id=717780219729</t>
        </is>
      </c>
      <c r="BE359" s="7" t="n"/>
      <c r="BF359" s="150">
        <f>H359</f>
        <v/>
      </c>
      <c r="BG359" s="82">
        <f>BH359/BF359</f>
        <v/>
      </c>
      <c r="BH359" s="149">
        <f>I359</f>
        <v/>
      </c>
      <c r="BI359" s="82">
        <f>1-12%</f>
        <v/>
      </c>
      <c r="BJ359" s="82">
        <f>BK359/(BF359-BF359*(1-BI359))</f>
        <v/>
      </c>
      <c r="BK359" s="149">
        <f>BM359/(1-BL359)</f>
        <v/>
      </c>
      <c r="BL359" s="82" t="n">
        <v>0.01</v>
      </c>
      <c r="BM359" s="149">
        <f>J359</f>
        <v/>
      </c>
      <c r="BN359" s="149">
        <f>IF(BK359&gt;=1500,BK359-150,IF(BK359&gt;=800,BK359-80,IF(BK359&gt;=500,BK359-50,IF(BK359&gt;=200,BK359-20,BK359))))</f>
        <v/>
      </c>
      <c r="BO359" s="82">
        <f>1-12%</f>
        <v/>
      </c>
      <c r="BP359" s="82">
        <f>BQ359/(BF359-BF359*(1-BO359))</f>
        <v/>
      </c>
      <c r="BQ359" s="149">
        <f>BS359/(1-BR359)</f>
        <v/>
      </c>
      <c r="BR359" s="82" t="n">
        <v>0</v>
      </c>
      <c r="BS359" s="149">
        <f>K359</f>
        <v/>
      </c>
      <c r="BT359" s="149">
        <f>IF(BQ359&gt;=1500,BQ359-150,IF(BQ359&gt;=800,BQ359-80,IF(BQ359&gt;=500,BQ359-50,IF(BQ359&gt;=200,BQ359-20,BQ359))))</f>
        <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f>Q360/0.4</f>
        <v/>
      </c>
      <c r="H360" s="152">
        <f>G360*0.75</f>
        <v/>
      </c>
      <c r="I360" s="152">
        <f>Q360 / (0.84 - 0.02 - 0.006)</f>
        <v/>
      </c>
      <c r="J360" s="152">
        <f>Q360 / (0.86 - 0.02 - 0.006)</f>
        <v/>
      </c>
      <c r="K360" s="152">
        <f>Q360 / (0.88 - 0.02 - 0.006)</f>
        <v/>
      </c>
      <c r="L360" s="152">
        <f>K360-N360</f>
        <v/>
      </c>
      <c r="M360" s="79">
        <f>L360/K360</f>
        <v/>
      </c>
      <c r="N360" s="153">
        <f>O360+P360+Q360</f>
        <v/>
      </c>
      <c r="O360" s="153">
        <f>K360*0.006</f>
        <v/>
      </c>
      <c r="P360" s="153">
        <f>K360*0.02</f>
        <v/>
      </c>
      <c r="Q360" s="153">
        <f>SUM(R360:T360)</f>
        <v/>
      </c>
      <c r="R360" s="153">
        <f>IF(F360="大型",700,IF(F360="中型",300,IF(F360="小型",80,0)))</f>
        <v/>
      </c>
      <c r="S360" s="153">
        <f>IF(F360="大型",150,IF(F360="中型",100,IF(F360="小型",0,0)))</f>
        <v/>
      </c>
      <c r="T360" s="151">
        <f>SUM(U360:W360)</f>
        <v/>
      </c>
      <c r="U360" s="153" t="n">
        <v>4050</v>
      </c>
      <c r="V360" s="153" t="n">
        <v>0</v>
      </c>
      <c r="W360" s="153">
        <f>SUM(X360:AS360)</f>
        <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f>H360</f>
        <v/>
      </c>
      <c r="AZ360" s="153">
        <f>BB360/(1-BA360)</f>
        <v/>
      </c>
      <c r="BA360" s="85" t="n">
        <v>0.15</v>
      </c>
      <c r="BB360" s="153">
        <f>K360*0.96</f>
        <v/>
      </c>
      <c r="BC360" s="10" t="inlineStr">
        <is>
          <t>717780219729</t>
        </is>
      </c>
      <c r="BD360" s="10" t="inlineStr">
        <is>
          <t>https://item.taobao.com/item.htm?id=717780219729</t>
        </is>
      </c>
      <c r="BE360" s="10" t="n"/>
      <c r="BF360" s="153">
        <f>H360</f>
        <v/>
      </c>
      <c r="BG360" s="85">
        <f>BH360/BF360</f>
        <v/>
      </c>
      <c r="BH360" s="152">
        <f>I360</f>
        <v/>
      </c>
      <c r="BI360" s="85">
        <f>1-12%</f>
        <v/>
      </c>
      <c r="BJ360" s="85">
        <f>BK360/(BF360-BF360*(1-BI360))</f>
        <v/>
      </c>
      <c r="BK360" s="152">
        <f>BM360/(1-BL360)</f>
        <v/>
      </c>
      <c r="BL360" s="85" t="n">
        <v>0.01</v>
      </c>
      <c r="BM360" s="152">
        <f>J360</f>
        <v/>
      </c>
      <c r="BN360" s="152">
        <f>IF(BK360&gt;=1500,BK360-150,IF(BK360&gt;=800,BK360-80,IF(BK360&gt;=500,BK360-50,IF(BK360&gt;=200,BK360-20,BK360))))</f>
        <v/>
      </c>
      <c r="BO360" s="85">
        <f>1-12%</f>
        <v/>
      </c>
      <c r="BP360" s="85">
        <f>BQ360/(BF360-BF360*(1-BO360))</f>
        <v/>
      </c>
      <c r="BQ360" s="152">
        <f>BS360/(1-BR360)</f>
        <v/>
      </c>
      <c r="BR360" s="85" t="n">
        <v>0</v>
      </c>
      <c r="BS360" s="152">
        <f>K360</f>
        <v/>
      </c>
      <c r="BT360" s="152">
        <f>IF(BQ360&gt;=1500,BQ360-150,IF(BQ360&gt;=800,BQ360-80,IF(BQ360&gt;=500,BQ360-50,IF(BQ360&gt;=200,BQ360-20,BQ360))))</f>
        <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f>Q361/0.4</f>
        <v/>
      </c>
      <c r="H361" s="149">
        <f>G361*0.75</f>
        <v/>
      </c>
      <c r="I361" s="149">
        <f>Q361 / (0.84 - 0.02 - 0.006)</f>
        <v/>
      </c>
      <c r="J361" s="149">
        <f>Q361 / (0.86 - 0.02 - 0.006)</f>
        <v/>
      </c>
      <c r="K361" s="149">
        <f>Q361 / (0.88 - 0.02 - 0.006)</f>
        <v/>
      </c>
      <c r="L361" s="149">
        <f>K361-N361</f>
        <v/>
      </c>
      <c r="M361" s="79">
        <f>L361/K361</f>
        <v/>
      </c>
      <c r="N361" s="150">
        <f>O361+P361+Q361</f>
        <v/>
      </c>
      <c r="O361" s="150">
        <f>K361*0.006</f>
        <v/>
      </c>
      <c r="P361" s="150">
        <f>K361*0.02</f>
        <v/>
      </c>
      <c r="Q361" s="150">
        <f>SUM(R361:T361)</f>
        <v/>
      </c>
      <c r="R361" s="150">
        <f>IF(F361="大型",700,IF(F361="中型",300,IF(F361="小型",80,0)))</f>
        <v/>
      </c>
      <c r="S361" s="150">
        <f>IF(F361="大型",150,IF(F361="中型",100,IF(F361="小型",0,0)))</f>
        <v/>
      </c>
      <c r="T361" s="151">
        <f>SUM(U361:W361)</f>
        <v/>
      </c>
      <c r="U361" s="150" t="n">
        <v>4200</v>
      </c>
      <c r="V361" s="150" t="n">
        <v>0</v>
      </c>
      <c r="W361" s="150">
        <f>SUM(X361:AS361)</f>
        <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f>H361</f>
        <v/>
      </c>
      <c r="AZ361" s="150">
        <f>BB361/(1-BA361)</f>
        <v/>
      </c>
      <c r="BA361" s="82" t="n">
        <v>0.15</v>
      </c>
      <c r="BB361" s="150">
        <f>K361*0.96</f>
        <v/>
      </c>
      <c r="BC361" s="7" t="inlineStr">
        <is>
          <t>717780219729</t>
        </is>
      </c>
      <c r="BD361" s="7" t="inlineStr">
        <is>
          <t>https://item.taobao.com/item.htm?id=717780219729</t>
        </is>
      </c>
      <c r="BE361" s="7" t="n"/>
      <c r="BF361" s="150">
        <f>H361</f>
        <v/>
      </c>
      <c r="BG361" s="82">
        <f>BH361/BF361</f>
        <v/>
      </c>
      <c r="BH361" s="149">
        <f>I361</f>
        <v/>
      </c>
      <c r="BI361" s="82">
        <f>1-12%</f>
        <v/>
      </c>
      <c r="BJ361" s="82">
        <f>BK361/(BF361-BF361*(1-BI361))</f>
        <v/>
      </c>
      <c r="BK361" s="149">
        <f>BM361/(1-BL361)</f>
        <v/>
      </c>
      <c r="BL361" s="82" t="n">
        <v>0.01</v>
      </c>
      <c r="BM361" s="149">
        <f>J361</f>
        <v/>
      </c>
      <c r="BN361" s="149">
        <f>IF(BK361&gt;=1500,BK361-150,IF(BK361&gt;=800,BK361-80,IF(BK361&gt;=500,BK361-50,IF(BK361&gt;=200,BK361-20,BK361))))</f>
        <v/>
      </c>
      <c r="BO361" s="82">
        <f>1-12%</f>
        <v/>
      </c>
      <c r="BP361" s="82">
        <f>BQ361/(BF361-BF361*(1-BO361))</f>
        <v/>
      </c>
      <c r="BQ361" s="149">
        <f>BS361/(1-BR361)</f>
        <v/>
      </c>
      <c r="BR361" s="82" t="n">
        <v>0</v>
      </c>
      <c r="BS361" s="149">
        <f>K361</f>
        <v/>
      </c>
      <c r="BT361" s="149">
        <f>IF(BQ361&gt;=1500,BQ361-150,IF(BQ361&gt;=800,BQ361-80,IF(BQ361&gt;=500,BQ361-50,IF(BQ361&gt;=200,BQ361-20,BQ361))))</f>
        <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f>Q362/0.4</f>
        <v/>
      </c>
      <c r="H362" s="152">
        <f>G362*0.75</f>
        <v/>
      </c>
      <c r="I362" s="152">
        <f>Q362 / (0.84 - 0.02 - 0.006)</f>
        <v/>
      </c>
      <c r="J362" s="152">
        <f>Q362 / (0.86 - 0.02 - 0.006)</f>
        <v/>
      </c>
      <c r="K362" s="152">
        <f>Q362 / (0.88 - 0.02 - 0.006)</f>
        <v/>
      </c>
      <c r="L362" s="152">
        <f>K362-N362</f>
        <v/>
      </c>
      <c r="M362" s="79">
        <f>L362/K362</f>
        <v/>
      </c>
      <c r="N362" s="153">
        <f>O362+P362+Q362</f>
        <v/>
      </c>
      <c r="O362" s="153">
        <f>K362*0.006</f>
        <v/>
      </c>
      <c r="P362" s="153">
        <f>K362*0.02</f>
        <v/>
      </c>
      <c r="Q362" s="153">
        <f>SUM(R362:T362)</f>
        <v/>
      </c>
      <c r="R362" s="153">
        <f>IF(F362="大型",700,IF(F362="中型",300,IF(F362="小型",80,0)))</f>
        <v/>
      </c>
      <c r="S362" s="153">
        <f>IF(F362="大型",150,IF(F362="中型",100,IF(F362="小型",0,0)))</f>
        <v/>
      </c>
      <c r="T362" s="151">
        <f>SUM(U362:W362)</f>
        <v/>
      </c>
      <c r="U362" s="153" t="n">
        <v>4550</v>
      </c>
      <c r="V362" s="153" t="n">
        <v>0</v>
      </c>
      <c r="W362" s="153">
        <f>SUM(X362:AS362)</f>
        <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f>H362</f>
        <v/>
      </c>
      <c r="AZ362" s="153">
        <f>BB362/(1-BA362)</f>
        <v/>
      </c>
      <c r="BA362" s="85" t="n">
        <v>0.15</v>
      </c>
      <c r="BB362" s="153">
        <f>K362*0.96</f>
        <v/>
      </c>
      <c r="BC362" s="10" t="inlineStr">
        <is>
          <t>717780219729</t>
        </is>
      </c>
      <c r="BD362" s="10" t="inlineStr">
        <is>
          <t>https://item.taobao.com/item.htm?id=717780219729</t>
        </is>
      </c>
      <c r="BE362" s="10" t="n"/>
      <c r="BF362" s="153">
        <f>H362</f>
        <v/>
      </c>
      <c r="BG362" s="85">
        <f>BH362/BF362</f>
        <v/>
      </c>
      <c r="BH362" s="152">
        <f>I362</f>
        <v/>
      </c>
      <c r="BI362" s="85">
        <f>1-12%</f>
        <v/>
      </c>
      <c r="BJ362" s="85">
        <f>BK362/(BF362-BF362*(1-BI362))</f>
        <v/>
      </c>
      <c r="BK362" s="152">
        <f>BM362/(1-BL362)</f>
        <v/>
      </c>
      <c r="BL362" s="85" t="n">
        <v>0.01</v>
      </c>
      <c r="BM362" s="152">
        <f>J362</f>
        <v/>
      </c>
      <c r="BN362" s="152">
        <f>IF(BK362&gt;=1500,BK362-150,IF(BK362&gt;=800,BK362-80,IF(BK362&gt;=500,BK362-50,IF(BK362&gt;=200,BK362-20,BK362))))</f>
        <v/>
      </c>
      <c r="BO362" s="85">
        <f>1-12%</f>
        <v/>
      </c>
      <c r="BP362" s="85">
        <f>BQ362/(BF362-BF362*(1-BO362))</f>
        <v/>
      </c>
      <c r="BQ362" s="152">
        <f>BS362/(1-BR362)</f>
        <v/>
      </c>
      <c r="BR362" s="85" t="n">
        <v>0</v>
      </c>
      <c r="BS362" s="152">
        <f>K362</f>
        <v/>
      </c>
      <c r="BT362" s="152">
        <f>IF(BQ362&gt;=1500,BQ362-150,IF(BQ362&gt;=800,BQ362-80,IF(BQ362&gt;=500,BQ362-50,IF(BQ362&gt;=200,BQ362-20,BQ362))))</f>
        <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f>Q363/0.4</f>
        <v/>
      </c>
      <c r="H363" s="149">
        <f>G363*0.75</f>
        <v/>
      </c>
      <c r="I363" s="149">
        <f>Q363 / (0.84 - 0.02 - 0.006)</f>
        <v/>
      </c>
      <c r="J363" s="149">
        <f>Q363 / (0.86 - 0.02 - 0.006)</f>
        <v/>
      </c>
      <c r="K363" s="149">
        <f>Q363 / (0.88 - 0.02 - 0.006)</f>
        <v/>
      </c>
      <c r="L363" s="149">
        <f>K363-N363</f>
        <v/>
      </c>
      <c r="M363" s="79">
        <f>L363/K363</f>
        <v/>
      </c>
      <c r="N363" s="150">
        <f>O363+P363+Q363</f>
        <v/>
      </c>
      <c r="O363" s="150">
        <f>K363*0.006</f>
        <v/>
      </c>
      <c r="P363" s="150">
        <f>K363*0.02</f>
        <v/>
      </c>
      <c r="Q363" s="150">
        <f>SUM(R363:T363)</f>
        <v/>
      </c>
      <c r="R363" s="150">
        <f>IF(F363="大型",700,IF(F363="中型",300,IF(F363="小型",80,0)))</f>
        <v/>
      </c>
      <c r="S363" s="150">
        <f>IF(F363="大型",150,IF(F363="中型",100,IF(F363="小型",0,0)))</f>
        <v/>
      </c>
      <c r="T363" s="151">
        <f>SUM(U363:W363)</f>
        <v/>
      </c>
      <c r="U363" s="150" t="n">
        <v>4750</v>
      </c>
      <c r="V363" s="150" t="n">
        <v>0</v>
      </c>
      <c r="W363" s="150">
        <f>SUM(X363:AS363)</f>
        <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f>H363</f>
        <v/>
      </c>
      <c r="AZ363" s="150">
        <f>BB363/(1-BA363)</f>
        <v/>
      </c>
      <c r="BA363" s="82" t="n">
        <v>0.15</v>
      </c>
      <c r="BB363" s="150">
        <f>K363*0.96</f>
        <v/>
      </c>
      <c r="BC363" s="7" t="inlineStr">
        <is>
          <t>717780219729</t>
        </is>
      </c>
      <c r="BD363" s="7" t="inlineStr">
        <is>
          <t>https://item.taobao.com/item.htm?id=717780219729</t>
        </is>
      </c>
      <c r="BE363" s="7" t="n"/>
      <c r="BF363" s="150">
        <f>H363</f>
        <v/>
      </c>
      <c r="BG363" s="82">
        <f>BH363/BF363</f>
        <v/>
      </c>
      <c r="BH363" s="149">
        <f>I363</f>
        <v/>
      </c>
      <c r="BI363" s="82">
        <f>1-12%</f>
        <v/>
      </c>
      <c r="BJ363" s="82">
        <f>BK363/(BF363-BF363*(1-BI363))</f>
        <v/>
      </c>
      <c r="BK363" s="149">
        <f>BM363/(1-BL363)</f>
        <v/>
      </c>
      <c r="BL363" s="82" t="n">
        <v>0.01</v>
      </c>
      <c r="BM363" s="149">
        <f>J363</f>
        <v/>
      </c>
      <c r="BN363" s="149">
        <f>IF(BK363&gt;=1500,BK363-150,IF(BK363&gt;=800,BK363-80,IF(BK363&gt;=500,BK363-50,IF(BK363&gt;=200,BK363-20,BK363))))</f>
        <v/>
      </c>
      <c r="BO363" s="82">
        <f>1-12%</f>
        <v/>
      </c>
      <c r="BP363" s="82">
        <f>BQ363/(BF363-BF363*(1-BO363))</f>
        <v/>
      </c>
      <c r="BQ363" s="149">
        <f>BS363/(1-BR363)</f>
        <v/>
      </c>
      <c r="BR363" s="82" t="n">
        <v>0</v>
      </c>
      <c r="BS363" s="149">
        <f>K363</f>
        <v/>
      </c>
      <c r="BT363" s="149">
        <f>IF(BQ363&gt;=1500,BQ363-150,IF(BQ363&gt;=800,BQ363-80,IF(BQ363&gt;=500,BQ363-50,IF(BQ363&gt;=200,BQ363-20,BQ363))))</f>
        <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f>Q364/0.4</f>
        <v/>
      </c>
      <c r="H364" s="152">
        <f>G364*0.75</f>
        <v/>
      </c>
      <c r="I364" s="152">
        <f>Q364 / (0.84 - 0.02 - 0.006)</f>
        <v/>
      </c>
      <c r="J364" s="152">
        <f>Q364 / (0.86 - 0.02 - 0.006)</f>
        <v/>
      </c>
      <c r="K364" s="152">
        <f>Q364 / (0.88 - 0.02 - 0.006)</f>
        <v/>
      </c>
      <c r="L364" s="152">
        <f>K364-N364</f>
        <v/>
      </c>
      <c r="M364" s="79">
        <f>L364/K364</f>
        <v/>
      </c>
      <c r="N364" s="153">
        <f>O364+P364+Q364</f>
        <v/>
      </c>
      <c r="O364" s="153">
        <f>K364*0.006</f>
        <v/>
      </c>
      <c r="P364" s="153">
        <f>K364*0.02</f>
        <v/>
      </c>
      <c r="Q364" s="153">
        <f>SUM(R364:T364)</f>
        <v/>
      </c>
      <c r="R364" s="153">
        <f>IF(F364="大型",700,IF(F364="中型",300,IF(F364="小型",80,0)))</f>
        <v/>
      </c>
      <c r="S364" s="153">
        <f>IF(F364="大型",150,IF(F364="中型",100,IF(F364="小型",0,0)))</f>
        <v/>
      </c>
      <c r="T364" s="151">
        <f>SUM(U364:W364)</f>
        <v/>
      </c>
      <c r="U364" s="153" t="n">
        <v>2475</v>
      </c>
      <c r="V364" s="153" t="n">
        <v>0</v>
      </c>
      <c r="W364" s="153">
        <f>SUM(X364:AS364)</f>
        <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f>H364</f>
        <v/>
      </c>
      <c r="AZ364" s="153">
        <f>BB364/(1-BA364)</f>
        <v/>
      </c>
      <c r="BA364" s="85" t="n">
        <v>0.15</v>
      </c>
      <c r="BB364" s="153">
        <f>K364*0.96</f>
        <v/>
      </c>
      <c r="BC364" s="10" t="inlineStr">
        <is>
          <t>717434309002</t>
        </is>
      </c>
      <c r="BD364" s="10" t="inlineStr">
        <is>
          <t>https://item.taobao.com/item.htm?id=717434309002</t>
        </is>
      </c>
      <c r="BE364" s="10" t="n"/>
      <c r="BF364" s="153">
        <f>H364</f>
        <v/>
      </c>
      <c r="BG364" s="85">
        <f>BH364/BF364</f>
        <v/>
      </c>
      <c r="BH364" s="152">
        <f>I364</f>
        <v/>
      </c>
      <c r="BI364" s="85">
        <f>1-12%</f>
        <v/>
      </c>
      <c r="BJ364" s="85">
        <f>BK364/(BF364-BF364*(1-BI364))</f>
        <v/>
      </c>
      <c r="BK364" s="152">
        <f>BM364/(1-BL364)</f>
        <v/>
      </c>
      <c r="BL364" s="85" t="n">
        <v>0.01</v>
      </c>
      <c r="BM364" s="152">
        <f>J364</f>
        <v/>
      </c>
      <c r="BN364" s="152">
        <f>IF(BK364&gt;=1500,BK364-150,IF(BK364&gt;=800,BK364-80,IF(BK364&gt;=500,BK364-50,IF(BK364&gt;=200,BK364-20,BK364))))</f>
        <v/>
      </c>
      <c r="BO364" s="85">
        <f>1-12%</f>
        <v/>
      </c>
      <c r="BP364" s="85">
        <f>BQ364/(BF364-BF364*(1-BO364))</f>
        <v/>
      </c>
      <c r="BQ364" s="152">
        <f>BS364/(1-BR364)</f>
        <v/>
      </c>
      <c r="BR364" s="85" t="n">
        <v>0</v>
      </c>
      <c r="BS364" s="152">
        <f>K364</f>
        <v/>
      </c>
      <c r="BT364" s="152">
        <f>IF(BQ364&gt;=1500,BQ364-150,IF(BQ364&gt;=800,BQ364-80,IF(BQ364&gt;=500,BQ364-50,IF(BQ364&gt;=200,BQ364-20,BQ364))))</f>
        <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f>Q365/0.4</f>
        <v/>
      </c>
      <c r="H365" s="149">
        <f>G365*0.75</f>
        <v/>
      </c>
      <c r="I365" s="149">
        <f>Q365 / (0.84 - 0.02 - 0.006)</f>
        <v/>
      </c>
      <c r="J365" s="149">
        <f>Q365 / (0.86 - 0.02 - 0.006)</f>
        <v/>
      </c>
      <c r="K365" s="149">
        <f>Q365 / (0.88 - 0.02 - 0.006)</f>
        <v/>
      </c>
      <c r="L365" s="149">
        <f>K365-N365</f>
        <v/>
      </c>
      <c r="M365" s="79">
        <f>L365/K365</f>
        <v/>
      </c>
      <c r="N365" s="150">
        <f>O365+P365+Q365</f>
        <v/>
      </c>
      <c r="O365" s="150">
        <f>K365*0.006</f>
        <v/>
      </c>
      <c r="P365" s="150">
        <f>K365*0.02</f>
        <v/>
      </c>
      <c r="Q365" s="150">
        <f>SUM(R365:T365)</f>
        <v/>
      </c>
      <c r="R365" s="150">
        <f>IF(F365="大型",700,IF(F365="中型",300,IF(F365="小型",80,0)))</f>
        <v/>
      </c>
      <c r="S365" s="150">
        <f>IF(F365="大型",150,IF(F365="中型",100,IF(F365="小型",0,0)))</f>
        <v/>
      </c>
      <c r="T365" s="151">
        <f>SUM(U365:W365)</f>
        <v/>
      </c>
      <c r="U365" s="150" t="n">
        <v>2200</v>
      </c>
      <c r="V365" s="150" t="n">
        <v>0</v>
      </c>
      <c r="W365" s="150">
        <f>SUM(X365:AS365)</f>
        <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f>H365</f>
        <v/>
      </c>
      <c r="AZ365" s="150">
        <f>BB365/(1-BA365)</f>
        <v/>
      </c>
      <c r="BA365" s="82" t="n">
        <v>0.15</v>
      </c>
      <c r="BB365" s="150">
        <f>K365*0.96</f>
        <v/>
      </c>
      <c r="BC365" s="7" t="inlineStr">
        <is>
          <t>717434309002</t>
        </is>
      </c>
      <c r="BD365" s="7" t="inlineStr">
        <is>
          <t>https://item.taobao.com/item.htm?id=717434309002</t>
        </is>
      </c>
      <c r="BE365" s="7" t="n"/>
      <c r="BF365" s="150">
        <f>H365</f>
        <v/>
      </c>
      <c r="BG365" s="82">
        <f>BH365/BF365</f>
        <v/>
      </c>
      <c r="BH365" s="149">
        <f>I365</f>
        <v/>
      </c>
      <c r="BI365" s="82">
        <f>1-12%</f>
        <v/>
      </c>
      <c r="BJ365" s="82">
        <f>BK365/(BF365-BF365*(1-BI365))</f>
        <v/>
      </c>
      <c r="BK365" s="149">
        <f>BM365/(1-BL365)</f>
        <v/>
      </c>
      <c r="BL365" s="82" t="n">
        <v>0.01</v>
      </c>
      <c r="BM365" s="149">
        <f>J365</f>
        <v/>
      </c>
      <c r="BN365" s="149">
        <f>IF(BK365&gt;=1500,BK365-150,IF(BK365&gt;=800,BK365-80,IF(BK365&gt;=500,BK365-50,IF(BK365&gt;=200,BK365-20,BK365))))</f>
        <v/>
      </c>
      <c r="BO365" s="82">
        <f>1-12%</f>
        <v/>
      </c>
      <c r="BP365" s="82">
        <f>BQ365/(BF365-BF365*(1-BO365))</f>
        <v/>
      </c>
      <c r="BQ365" s="149">
        <f>BS365/(1-BR365)</f>
        <v/>
      </c>
      <c r="BR365" s="82" t="n">
        <v>0</v>
      </c>
      <c r="BS365" s="149">
        <f>K365</f>
        <v/>
      </c>
      <c r="BT365" s="149">
        <f>IF(BQ365&gt;=1500,BQ365-150,IF(BQ365&gt;=800,BQ365-80,IF(BQ365&gt;=500,BQ365-50,IF(BQ365&gt;=200,BQ365-20,BQ365))))</f>
        <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f>Q366/0.4</f>
        <v/>
      </c>
      <c r="H366" s="152">
        <f>G366*0.75</f>
        <v/>
      </c>
      <c r="I366" s="152">
        <f>Q366 / (0.84 - 0.02 - 0.006)</f>
        <v/>
      </c>
      <c r="J366" s="152">
        <f>Q366 / (0.86 - 0.02 - 0.006)</f>
        <v/>
      </c>
      <c r="K366" s="152">
        <f>Q366 / (0.88 - 0.02 - 0.006)</f>
        <v/>
      </c>
      <c r="L366" s="152">
        <f>K366-N366</f>
        <v/>
      </c>
      <c r="M366" s="79">
        <f>L366/K366</f>
        <v/>
      </c>
      <c r="N366" s="153">
        <f>O366+P366+Q366</f>
        <v/>
      </c>
      <c r="O366" s="153">
        <f>K366*0.006</f>
        <v/>
      </c>
      <c r="P366" s="153">
        <f>K366*0.02</f>
        <v/>
      </c>
      <c r="Q366" s="153">
        <f>SUM(R366:T366)</f>
        <v/>
      </c>
      <c r="R366" s="153">
        <f>IF(F366="大型",700,IF(F366="中型",300,IF(F366="小型",80,0)))</f>
        <v/>
      </c>
      <c r="S366" s="153">
        <f>IF(F366="大型",150,IF(F366="中型",100,IF(F366="小型",0,0)))</f>
        <v/>
      </c>
      <c r="T366" s="151">
        <f>SUM(U366:W366)</f>
        <v/>
      </c>
      <c r="U366" s="153" t="n">
        <v>1905</v>
      </c>
      <c r="V366" s="153" t="n">
        <v>0</v>
      </c>
      <c r="W366" s="153">
        <f>SUM(X366:AS366)</f>
        <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f>H366</f>
        <v/>
      </c>
      <c r="AZ366" s="153">
        <f>BB366/(1-BA366)</f>
        <v/>
      </c>
      <c r="BA366" s="85" t="n">
        <v>0.15</v>
      </c>
      <c r="BB366" s="153">
        <f>K366*0.96</f>
        <v/>
      </c>
      <c r="BC366" s="10" t="inlineStr">
        <is>
          <t>717434309002</t>
        </is>
      </c>
      <c r="BD366" s="10" t="inlineStr">
        <is>
          <t>https://item.taobao.com/item.htm?id=717434309002</t>
        </is>
      </c>
      <c r="BE366" s="10" t="n"/>
      <c r="BF366" s="153">
        <f>H366</f>
        <v/>
      </c>
      <c r="BG366" s="85">
        <f>BH366/BF366</f>
        <v/>
      </c>
      <c r="BH366" s="152">
        <f>I366</f>
        <v/>
      </c>
      <c r="BI366" s="85">
        <f>1-12%</f>
        <v/>
      </c>
      <c r="BJ366" s="85">
        <f>BK366/(BF366-BF366*(1-BI366))</f>
        <v/>
      </c>
      <c r="BK366" s="152">
        <f>BM366/(1-BL366)</f>
        <v/>
      </c>
      <c r="BL366" s="85" t="n">
        <v>0.01</v>
      </c>
      <c r="BM366" s="152">
        <f>J366</f>
        <v/>
      </c>
      <c r="BN366" s="152">
        <f>IF(BK366&gt;=1500,BK366-150,IF(BK366&gt;=800,BK366-80,IF(BK366&gt;=500,BK366-50,IF(BK366&gt;=200,BK366-20,BK366))))</f>
        <v/>
      </c>
      <c r="BO366" s="85">
        <f>1-12%</f>
        <v/>
      </c>
      <c r="BP366" s="85">
        <f>BQ366/(BF366-BF366*(1-BO366))</f>
        <v/>
      </c>
      <c r="BQ366" s="152">
        <f>BS366/(1-BR366)</f>
        <v/>
      </c>
      <c r="BR366" s="85" t="n">
        <v>0</v>
      </c>
      <c r="BS366" s="152">
        <f>K366</f>
        <v/>
      </c>
      <c r="BT366" s="152">
        <f>IF(BQ366&gt;=1500,BQ366-150,IF(BQ366&gt;=800,BQ366-80,IF(BQ366&gt;=500,BQ366-50,IF(BQ366&gt;=200,BQ366-20,BQ366))))</f>
        <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f>Q367/0.4</f>
        <v/>
      </c>
      <c r="H367" s="149">
        <f>G367*0.75</f>
        <v/>
      </c>
      <c r="I367" s="149">
        <f>Q367 / (0.84 - 0.02 - 0.006)</f>
        <v/>
      </c>
      <c r="J367" s="149">
        <f>Q367 / (0.86 - 0.02 - 0.006)</f>
        <v/>
      </c>
      <c r="K367" s="149">
        <f>Q367 / (0.88 - 0.02 - 0.006)</f>
        <v/>
      </c>
      <c r="L367" s="149">
        <f>K367-N367</f>
        <v/>
      </c>
      <c r="M367" s="79">
        <f>L367/K367</f>
        <v/>
      </c>
      <c r="N367" s="150">
        <f>O367+P367+Q367</f>
        <v/>
      </c>
      <c r="O367" s="150">
        <f>K367*0.006</f>
        <v/>
      </c>
      <c r="P367" s="150">
        <f>K367*0.02</f>
        <v/>
      </c>
      <c r="Q367" s="150">
        <f>SUM(R367:T367)</f>
        <v/>
      </c>
      <c r="R367" s="150">
        <f>IF(F367="大型",700,IF(F367="中型",300,IF(F367="小型",80,0)))</f>
        <v/>
      </c>
      <c r="S367" s="150">
        <f>IF(F367="大型",150,IF(F367="中型",100,IF(F367="小型",0,0)))</f>
        <v/>
      </c>
      <c r="T367" s="151">
        <f>SUM(U367:W367)</f>
        <v/>
      </c>
      <c r="U367" s="150" t="n">
        <v>1320</v>
      </c>
      <c r="V367" s="150" t="n">
        <v>0</v>
      </c>
      <c r="W367" s="150">
        <f>SUM(X367:AS367)</f>
        <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f>H367</f>
        <v/>
      </c>
      <c r="AZ367" s="150">
        <f>BB367/(1-BA367)</f>
        <v/>
      </c>
      <c r="BA367" s="82" t="n">
        <v>0.15</v>
      </c>
      <c r="BB367" s="150">
        <f>K367*0.96</f>
        <v/>
      </c>
      <c r="BC367" s="7" t="inlineStr">
        <is>
          <t>717434309002</t>
        </is>
      </c>
      <c r="BD367" s="7" t="inlineStr">
        <is>
          <t>https://item.taobao.com/item.htm?id=717434309002</t>
        </is>
      </c>
      <c r="BE367" s="7" t="n"/>
      <c r="BF367" s="150">
        <f>H367</f>
        <v/>
      </c>
      <c r="BG367" s="82">
        <f>BH367/BF367</f>
        <v/>
      </c>
      <c r="BH367" s="149">
        <f>I367</f>
        <v/>
      </c>
      <c r="BI367" s="82">
        <f>1-12%</f>
        <v/>
      </c>
      <c r="BJ367" s="82">
        <f>BK367/(BF367-BF367*(1-BI367))</f>
        <v/>
      </c>
      <c r="BK367" s="149">
        <f>BM367/(1-BL367)</f>
        <v/>
      </c>
      <c r="BL367" s="82" t="n">
        <v>0.01</v>
      </c>
      <c r="BM367" s="149">
        <f>J367</f>
        <v/>
      </c>
      <c r="BN367" s="149">
        <f>IF(BK367&gt;=1500,BK367-150,IF(BK367&gt;=800,BK367-80,IF(BK367&gt;=500,BK367-50,IF(BK367&gt;=200,BK367-20,BK367))))</f>
        <v/>
      </c>
      <c r="BO367" s="82">
        <f>1-12%</f>
        <v/>
      </c>
      <c r="BP367" s="82">
        <f>BQ367/(BF367-BF367*(1-BO367))</f>
        <v/>
      </c>
      <c r="BQ367" s="149">
        <f>BS367/(1-BR367)</f>
        <v/>
      </c>
      <c r="BR367" s="82" t="n">
        <v>0</v>
      </c>
      <c r="BS367" s="149">
        <f>K367</f>
        <v/>
      </c>
      <c r="BT367" s="149">
        <f>IF(BQ367&gt;=1500,BQ367-150,IF(BQ367&gt;=800,BQ367-80,IF(BQ367&gt;=500,BQ367-50,IF(BQ367&gt;=200,BQ367-20,BQ367))))</f>
        <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f>Q368/0.4</f>
        <v/>
      </c>
      <c r="H368" s="152">
        <f>G368*0.75</f>
        <v/>
      </c>
      <c r="I368" s="152">
        <f>Q368 / (0.86 - 0.02 - 0.006)</f>
        <v/>
      </c>
      <c r="J368" s="152">
        <f>Q368 / (0.87 - 0.02 - 0.006)</f>
        <v/>
      </c>
      <c r="K368" s="152">
        <f>Q368 / (0.9 - 0.02 - 0.006)</f>
        <v/>
      </c>
      <c r="L368" s="152">
        <f>K368-N368</f>
        <v/>
      </c>
      <c r="M368" s="79">
        <f>L368/K368</f>
        <v/>
      </c>
      <c r="N368" s="153">
        <f>O368+P368+Q368</f>
        <v/>
      </c>
      <c r="O368" s="153">
        <f>K368*0.006</f>
        <v/>
      </c>
      <c r="P368" s="153">
        <f>K368*0.02</f>
        <v/>
      </c>
      <c r="Q368" s="153">
        <f>SUM(R368:T368)</f>
        <v/>
      </c>
      <c r="R368" s="153">
        <f>IF(F368="大型",700,IF(F368="中型",300,IF(F368="小型",80,0)))</f>
        <v/>
      </c>
      <c r="S368" s="153">
        <f>IF(F368="大型",150,IF(F368="中型",100,IF(F368="小型",0,0)))</f>
        <v/>
      </c>
      <c r="T368" s="151">
        <f>SUM(U368:W368)</f>
        <v/>
      </c>
      <c r="U368" s="153" t="n">
        <v>1400</v>
      </c>
      <c r="V368" s="153" t="n">
        <v>0</v>
      </c>
      <c r="W368" s="153">
        <f>SUM(X368:AS368)</f>
        <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f>H368</f>
        <v/>
      </c>
      <c r="AZ368" s="153">
        <f>BB368/(1-BA368)</f>
        <v/>
      </c>
      <c r="BA368" s="85" t="n">
        <v>0.15</v>
      </c>
      <c r="BB368" s="153">
        <f>K368*0.96</f>
        <v/>
      </c>
      <c r="BC368" s="10" t="inlineStr">
        <is>
          <t>722275846168</t>
        </is>
      </c>
      <c r="BD368" s="10" t="inlineStr">
        <is>
          <t>https://item.taobao.com/item.htm?id=722275846168 | https://item.taobao.com/item.htm?id=722912832184</t>
        </is>
      </c>
      <c r="BE368" s="10" t="n"/>
      <c r="BF368" s="153">
        <f>H368</f>
        <v/>
      </c>
      <c r="BG368" s="85">
        <f>BH368/BF368</f>
        <v/>
      </c>
      <c r="BH368" s="152">
        <f>I368</f>
        <v/>
      </c>
      <c r="BI368" s="85">
        <f>1-12%</f>
        <v/>
      </c>
      <c r="BJ368" s="85">
        <f>BK368/(BF368-BF368*(1-BI368))</f>
        <v/>
      </c>
      <c r="BK368" s="152">
        <f>BM368/(1-BL368)</f>
        <v/>
      </c>
      <c r="BL368" s="85" t="n">
        <v>0.01</v>
      </c>
      <c r="BM368" s="152">
        <f>J368</f>
        <v/>
      </c>
      <c r="BN368" s="152">
        <f>IF(BK368&gt;=1500,BK368-150,IF(BK368&gt;=800,BK368-80,IF(BK368&gt;=500,BK368-50,IF(BK368&gt;=200,BK368-20,BK368))))</f>
        <v/>
      </c>
      <c r="BO368" s="85">
        <f>1-12%</f>
        <v/>
      </c>
      <c r="BP368" s="85">
        <f>BQ368/(BF368-BF368*(1-BO368))</f>
        <v/>
      </c>
      <c r="BQ368" s="152">
        <f>BS368/(1-BR368)</f>
        <v/>
      </c>
      <c r="BR368" s="85" t="n">
        <v>0</v>
      </c>
      <c r="BS368" s="152">
        <f>K368</f>
        <v/>
      </c>
      <c r="BT368" s="152">
        <f>IF(BQ368&gt;=1500,BQ368-150,IF(BQ368&gt;=800,BQ368-80,IF(BQ368&gt;=500,BQ368-50,IF(BQ368&gt;=200,BQ368-20,BQ368))))</f>
        <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f>Q369/0.4</f>
        <v/>
      </c>
      <c r="H369" s="149">
        <f>G369*0.75</f>
        <v/>
      </c>
      <c r="I369" s="149">
        <f>Q369 / (0.86 - 0.02 - 0.006)</f>
        <v/>
      </c>
      <c r="J369" s="149">
        <f>Q369 / (0.87 - 0.02 - 0.006)</f>
        <v/>
      </c>
      <c r="K369" s="149">
        <f>Q369 / (0.9 - 0.02 - 0.006)</f>
        <v/>
      </c>
      <c r="L369" s="149">
        <f>K369-N369</f>
        <v/>
      </c>
      <c r="M369" s="79">
        <f>L369/K369</f>
        <v/>
      </c>
      <c r="N369" s="150">
        <f>O369+P369+Q369</f>
        <v/>
      </c>
      <c r="O369" s="150">
        <f>K369*0.006</f>
        <v/>
      </c>
      <c r="P369" s="150">
        <f>K369*0.02</f>
        <v/>
      </c>
      <c r="Q369" s="150">
        <f>SUM(R369:T369)</f>
        <v/>
      </c>
      <c r="R369" s="150">
        <f>IF(F369="大型",700,IF(F369="中型",300,IF(F369="小型",80,0)))</f>
        <v/>
      </c>
      <c r="S369" s="150">
        <f>IF(F369="大型",150,IF(F369="中型",100,IF(F369="小型",0,0)))</f>
        <v/>
      </c>
      <c r="T369" s="151">
        <f>SUM(U369:W369)</f>
        <v/>
      </c>
      <c r="U369" s="150" t="n">
        <v>1450</v>
      </c>
      <c r="V369" s="150" t="n">
        <v>0</v>
      </c>
      <c r="W369" s="150">
        <f>SUM(X369:AS369)</f>
        <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f>H369</f>
        <v/>
      </c>
      <c r="AZ369" s="150">
        <f>BB369/(1-BA369)</f>
        <v/>
      </c>
      <c r="BA369" s="82" t="n">
        <v>0.15</v>
      </c>
      <c r="BB369" s="150">
        <f>K369*0.96</f>
        <v/>
      </c>
      <c r="BC369" s="7" t="inlineStr">
        <is>
          <t>722275846168</t>
        </is>
      </c>
      <c r="BD369" s="7" t="inlineStr">
        <is>
          <t>https://item.taobao.com/item.htm?id=722275846168 | https://item.taobao.com/item.htm?id=722912832184</t>
        </is>
      </c>
      <c r="BE369" s="7" t="n"/>
      <c r="BF369" s="150">
        <f>H369</f>
        <v/>
      </c>
      <c r="BG369" s="82">
        <f>BH369/BF369</f>
        <v/>
      </c>
      <c r="BH369" s="149">
        <f>I369</f>
        <v/>
      </c>
      <c r="BI369" s="82">
        <f>1-12%</f>
        <v/>
      </c>
      <c r="BJ369" s="82">
        <f>BK369/(BF369-BF369*(1-BI369))</f>
        <v/>
      </c>
      <c r="BK369" s="149">
        <f>BM369/(1-BL369)</f>
        <v/>
      </c>
      <c r="BL369" s="82" t="n">
        <v>0.01</v>
      </c>
      <c r="BM369" s="149">
        <f>J369</f>
        <v/>
      </c>
      <c r="BN369" s="149">
        <f>IF(BK369&gt;=1500,BK369-150,IF(BK369&gt;=800,BK369-80,IF(BK369&gt;=500,BK369-50,IF(BK369&gt;=200,BK369-20,BK369))))</f>
        <v/>
      </c>
      <c r="BO369" s="82">
        <f>1-12%</f>
        <v/>
      </c>
      <c r="BP369" s="82">
        <f>BQ369/(BF369-BF369*(1-BO369))</f>
        <v/>
      </c>
      <c r="BQ369" s="149">
        <f>BS369/(1-BR369)</f>
        <v/>
      </c>
      <c r="BR369" s="82" t="n">
        <v>0</v>
      </c>
      <c r="BS369" s="149">
        <f>K369</f>
        <v/>
      </c>
      <c r="BT369" s="149">
        <f>IF(BQ369&gt;=1500,BQ369-150,IF(BQ369&gt;=800,BQ369-80,IF(BQ369&gt;=500,BQ369-50,IF(BQ369&gt;=200,BQ369-20,BQ369))))</f>
        <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f>Q370/0.4</f>
        <v/>
      </c>
      <c r="H370" s="152">
        <f>G370*0.75</f>
        <v/>
      </c>
      <c r="I370" s="152">
        <f>Q370 / (0.86 - 0.02 - 0.006)</f>
        <v/>
      </c>
      <c r="J370" s="152">
        <f>Q370 / (0.87 - 0.02 - 0.006)</f>
        <v/>
      </c>
      <c r="K370" s="152">
        <f>Q370 / (0.9 - 0.02 - 0.006)</f>
        <v/>
      </c>
      <c r="L370" s="152">
        <f>K370-N370</f>
        <v/>
      </c>
      <c r="M370" s="79">
        <f>L370/K370</f>
        <v/>
      </c>
      <c r="N370" s="153">
        <f>O370+P370+Q370</f>
        <v/>
      </c>
      <c r="O370" s="153">
        <f>K370*0.006</f>
        <v/>
      </c>
      <c r="P370" s="153">
        <f>K370*0.02</f>
        <v/>
      </c>
      <c r="Q370" s="153">
        <f>SUM(R370:T370)</f>
        <v/>
      </c>
      <c r="R370" s="153">
        <f>IF(F370="大型",700,IF(F370="中型",300,IF(F370="小型",80,0)))</f>
        <v/>
      </c>
      <c r="S370" s="153">
        <f>IF(F370="大型",150,IF(F370="中型",100,IF(F370="小型",0,0)))</f>
        <v/>
      </c>
      <c r="T370" s="151">
        <f>SUM(U370:W370)</f>
        <v/>
      </c>
      <c r="U370" s="153" t="n">
        <v>1515</v>
      </c>
      <c r="V370" s="153" t="n">
        <v>0</v>
      </c>
      <c r="W370" s="153">
        <f>SUM(X370:AS370)</f>
        <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f>H370</f>
        <v/>
      </c>
      <c r="AZ370" s="153">
        <f>BB370/(1-BA370)</f>
        <v/>
      </c>
      <c r="BA370" s="85" t="n">
        <v>0.15</v>
      </c>
      <c r="BB370" s="153">
        <f>K370*0.96</f>
        <v/>
      </c>
      <c r="BC370" s="10" t="inlineStr">
        <is>
          <t>722275846168</t>
        </is>
      </c>
      <c r="BD370" s="10" t="inlineStr">
        <is>
          <t>https://item.taobao.com/item.htm?id=722275846168 | https://item.taobao.com/item.htm?id=722912832184</t>
        </is>
      </c>
      <c r="BE370" s="10" t="n"/>
      <c r="BF370" s="153">
        <f>H370</f>
        <v/>
      </c>
      <c r="BG370" s="85">
        <f>BH370/BF370</f>
        <v/>
      </c>
      <c r="BH370" s="152">
        <f>I370</f>
        <v/>
      </c>
      <c r="BI370" s="85">
        <f>1-12%</f>
        <v/>
      </c>
      <c r="BJ370" s="85">
        <f>BK370/(BF370-BF370*(1-BI370))</f>
        <v/>
      </c>
      <c r="BK370" s="152">
        <f>BM370/(1-BL370)</f>
        <v/>
      </c>
      <c r="BL370" s="85" t="n">
        <v>0.01</v>
      </c>
      <c r="BM370" s="152">
        <f>J370</f>
        <v/>
      </c>
      <c r="BN370" s="152">
        <f>IF(BK370&gt;=1500,BK370-150,IF(BK370&gt;=800,BK370-80,IF(BK370&gt;=500,BK370-50,IF(BK370&gt;=200,BK370-20,BK370))))</f>
        <v/>
      </c>
      <c r="BO370" s="85">
        <f>1-12%</f>
        <v/>
      </c>
      <c r="BP370" s="85">
        <f>BQ370/(BF370-BF370*(1-BO370))</f>
        <v/>
      </c>
      <c r="BQ370" s="152">
        <f>BS370/(1-BR370)</f>
        <v/>
      </c>
      <c r="BR370" s="85" t="n">
        <v>0</v>
      </c>
      <c r="BS370" s="152">
        <f>K370</f>
        <v/>
      </c>
      <c r="BT370" s="152">
        <f>IF(BQ370&gt;=1500,BQ370-150,IF(BQ370&gt;=800,BQ370-80,IF(BQ370&gt;=500,BQ370-50,IF(BQ370&gt;=200,BQ370-20,BQ370))))</f>
        <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f>Q371/0.4</f>
        <v/>
      </c>
      <c r="H371" s="149">
        <f>G371*0.75</f>
        <v/>
      </c>
      <c r="I371" s="149">
        <f>Q371 / (0.86 - 0.02 - 0.006)</f>
        <v/>
      </c>
      <c r="J371" s="149">
        <f>Q371 / (0.87 - 0.02 - 0.006)</f>
        <v/>
      </c>
      <c r="K371" s="149">
        <f>Q371 / (0.9 - 0.02 - 0.006)</f>
        <v/>
      </c>
      <c r="L371" s="149">
        <f>K371-N371</f>
        <v/>
      </c>
      <c r="M371" s="79">
        <f>L371/K371</f>
        <v/>
      </c>
      <c r="N371" s="150">
        <f>O371+P371+Q371</f>
        <v/>
      </c>
      <c r="O371" s="150">
        <f>K371*0.006</f>
        <v/>
      </c>
      <c r="P371" s="150">
        <f>K371*0.02</f>
        <v/>
      </c>
      <c r="Q371" s="150">
        <f>SUM(R371:T371)</f>
        <v/>
      </c>
      <c r="R371" s="150">
        <f>IF(F371="大型",700,IF(F371="中型",300,IF(F371="小型",80,0)))</f>
        <v/>
      </c>
      <c r="S371" s="150">
        <f>IF(F371="大型",150,IF(F371="中型",100,IF(F371="小型",0,0)))</f>
        <v/>
      </c>
      <c r="T371" s="151">
        <f>SUM(U371:W371)</f>
        <v/>
      </c>
      <c r="U371" s="150" t="n">
        <v>1600</v>
      </c>
      <c r="V371" s="150" t="n">
        <v>0</v>
      </c>
      <c r="W371" s="150">
        <f>SUM(X371:AS371)</f>
        <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f>H371</f>
        <v/>
      </c>
      <c r="AZ371" s="150">
        <f>BB371/(1-BA371)</f>
        <v/>
      </c>
      <c r="BA371" s="82" t="n">
        <v>0.15</v>
      </c>
      <c r="BB371" s="150">
        <f>K371*0.96</f>
        <v/>
      </c>
      <c r="BC371" s="7" t="inlineStr">
        <is>
          <t>722275846168</t>
        </is>
      </c>
      <c r="BD371" s="7" t="inlineStr">
        <is>
          <t>https://item.taobao.com/item.htm?id=722275846168 | https://item.taobao.com/item.htm?id=722912832184</t>
        </is>
      </c>
      <c r="BE371" s="7" t="n"/>
      <c r="BF371" s="150">
        <f>H371</f>
        <v/>
      </c>
      <c r="BG371" s="82">
        <f>BH371/BF371</f>
        <v/>
      </c>
      <c r="BH371" s="149">
        <f>I371</f>
        <v/>
      </c>
      <c r="BI371" s="82">
        <f>1-12%</f>
        <v/>
      </c>
      <c r="BJ371" s="82">
        <f>BK371/(BF371-BF371*(1-BI371))</f>
        <v/>
      </c>
      <c r="BK371" s="149">
        <f>BM371/(1-BL371)</f>
        <v/>
      </c>
      <c r="BL371" s="82" t="n">
        <v>0.01</v>
      </c>
      <c r="BM371" s="149">
        <f>J371</f>
        <v/>
      </c>
      <c r="BN371" s="149">
        <f>IF(BK371&gt;=1500,BK371-150,IF(BK371&gt;=800,BK371-80,IF(BK371&gt;=500,BK371-50,IF(BK371&gt;=200,BK371-20,BK371))))</f>
        <v/>
      </c>
      <c r="BO371" s="82">
        <f>1-12%</f>
        <v/>
      </c>
      <c r="BP371" s="82">
        <f>BQ371/(BF371-BF371*(1-BO371))</f>
        <v/>
      </c>
      <c r="BQ371" s="149">
        <f>BS371/(1-BR371)</f>
        <v/>
      </c>
      <c r="BR371" s="82" t="n">
        <v>0</v>
      </c>
      <c r="BS371" s="149">
        <f>K371</f>
        <v/>
      </c>
      <c r="BT371" s="149">
        <f>IF(BQ371&gt;=1500,BQ371-150,IF(BQ371&gt;=800,BQ371-80,IF(BQ371&gt;=500,BQ371-50,IF(BQ371&gt;=200,BQ371-20,BQ371))))</f>
        <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f>Q372/0.4</f>
        <v/>
      </c>
      <c r="H372" s="152">
        <f>G372*0.75</f>
        <v/>
      </c>
      <c r="I372" s="152">
        <f>Q372 / (0.81 - 0.02 - 0.006)</f>
        <v/>
      </c>
      <c r="J372" s="152">
        <f>Q372 / (0.82 - 0.02 - 0.006)</f>
        <v/>
      </c>
      <c r="K372" s="152">
        <f>Q372 / (0.85 - 0.02 - 0.006)</f>
        <v/>
      </c>
      <c r="L372" s="152">
        <f>K372-N372</f>
        <v/>
      </c>
      <c r="M372" s="79">
        <f>L372/K372</f>
        <v/>
      </c>
      <c r="N372" s="153">
        <f>O372+P372+Q372</f>
        <v/>
      </c>
      <c r="O372" s="153">
        <f>K372*0.006</f>
        <v/>
      </c>
      <c r="P372" s="153">
        <f>K372*0.02</f>
        <v/>
      </c>
      <c r="Q372" s="153">
        <f>SUM(R372:T372)</f>
        <v/>
      </c>
      <c r="R372" s="153">
        <f>IF(F372="大型",700,IF(F372="中型",300,IF(F372="小型",80,0)))</f>
        <v/>
      </c>
      <c r="S372" s="153">
        <f>IF(F372="大型",150,IF(F372="中型",100,IF(F372="小型",0,0)))</f>
        <v/>
      </c>
      <c r="T372" s="151">
        <f>SUM(U372:W372)</f>
        <v/>
      </c>
      <c r="U372" s="153" t="n">
        <v>300</v>
      </c>
      <c r="V372" s="153" t="n">
        <v>0</v>
      </c>
      <c r="W372" s="153">
        <f>SUM(X372:AS372)</f>
        <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f>H372</f>
        <v/>
      </c>
      <c r="AZ372" s="153">
        <f>BB372/(1-BA372)</f>
        <v/>
      </c>
      <c r="BA372" s="85" t="n">
        <v>0.15</v>
      </c>
      <c r="BB372" s="153">
        <f>K372*0.96</f>
        <v/>
      </c>
      <c r="BC372" s="10" t="inlineStr">
        <is>
          <t>暂无</t>
        </is>
      </c>
      <c r="BD372" s="10" t="inlineStr">
        <is>
          <t>https://item.taobao.com/item.htm?id=722912832184</t>
        </is>
      </c>
      <c r="BE372" s="10" t="n"/>
      <c r="BF372" s="153">
        <f>H372</f>
        <v/>
      </c>
      <c r="BG372" s="85">
        <f>BH372/BF372</f>
        <v/>
      </c>
      <c r="BH372" s="152">
        <f>I372</f>
        <v/>
      </c>
      <c r="BI372" s="85">
        <f>1-12%</f>
        <v/>
      </c>
      <c r="BJ372" s="85">
        <f>BK372/(BF372-BF372*(1-BI372))</f>
        <v/>
      </c>
      <c r="BK372" s="152">
        <f>BM372/(1-BL372)</f>
        <v/>
      </c>
      <c r="BL372" s="85" t="n">
        <v>0.01</v>
      </c>
      <c r="BM372" s="152">
        <f>J372</f>
        <v/>
      </c>
      <c r="BN372" s="152">
        <f>IF(BK372&gt;=1500,BK372-150,IF(BK372&gt;=800,BK372-80,IF(BK372&gt;=500,BK372-50,IF(BK372&gt;=200,BK372-20,BK372))))</f>
        <v/>
      </c>
      <c r="BO372" s="85">
        <f>1-12%</f>
        <v/>
      </c>
      <c r="BP372" s="85">
        <f>BQ372/(BF372-BF372*(1-BO372))</f>
        <v/>
      </c>
      <c r="BQ372" s="152">
        <f>BS372/(1-BR372)</f>
        <v/>
      </c>
      <c r="BR372" s="85" t="n">
        <v>0</v>
      </c>
      <c r="BS372" s="152">
        <f>K372</f>
        <v/>
      </c>
      <c r="BT372" s="152">
        <f>IF(BQ372&gt;=1500,BQ372-150,IF(BQ372&gt;=800,BQ372-80,IF(BQ372&gt;=500,BQ372-50,IF(BQ372&gt;=200,BQ372-20,BQ372))))</f>
        <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f>Q373/0.4</f>
        <v/>
      </c>
      <c r="H373" s="149">
        <f>G373*0.75</f>
        <v/>
      </c>
      <c r="I373" s="149">
        <f>Q373 / (0.81 - 0.02 - 0.006)</f>
        <v/>
      </c>
      <c r="J373" s="149">
        <f>Q373 / (0.82 - 0.02 - 0.006)</f>
        <v/>
      </c>
      <c r="K373" s="149">
        <f>Q373 / (0.85 - 0.02 - 0.006)</f>
        <v/>
      </c>
      <c r="L373" s="149">
        <f>K373-N373</f>
        <v/>
      </c>
      <c r="M373" s="79">
        <f>L373/K373</f>
        <v/>
      </c>
      <c r="N373" s="150">
        <f>O373+P373+Q373</f>
        <v/>
      </c>
      <c r="O373" s="150">
        <f>K373*0.006</f>
        <v/>
      </c>
      <c r="P373" s="150">
        <f>K373*0.02</f>
        <v/>
      </c>
      <c r="Q373" s="150">
        <f>SUM(R373:T373)</f>
        <v/>
      </c>
      <c r="R373" s="150">
        <f>IF(F373="大型",700,IF(F373="中型",300,IF(F373="小型",80,0)))</f>
        <v/>
      </c>
      <c r="S373" s="150">
        <f>IF(F373="大型",150,IF(F373="中型",100,IF(F373="小型",0,0)))</f>
        <v/>
      </c>
      <c r="T373" s="151">
        <f>SUM(U373:W373)</f>
        <v/>
      </c>
      <c r="U373" s="150" t="n">
        <v>290</v>
      </c>
      <c r="V373" s="150" t="n">
        <v>0</v>
      </c>
      <c r="W373" s="150">
        <f>SUM(X373:AS373)</f>
        <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f>H373</f>
        <v/>
      </c>
      <c r="AZ373" s="150">
        <f>BB373/(1-BA373)</f>
        <v/>
      </c>
      <c r="BA373" s="82" t="n">
        <v>0.15</v>
      </c>
      <c r="BB373" s="150">
        <f>K373*0.96</f>
        <v/>
      </c>
      <c r="BC373" s="7" t="inlineStr">
        <is>
          <t>暂无</t>
        </is>
      </c>
      <c r="BD373" s="7" t="inlineStr">
        <is>
          <t>https://item.taobao.com/item.htm?id=722912832184</t>
        </is>
      </c>
      <c r="BE373" s="7" t="n"/>
      <c r="BF373" s="150">
        <f>H373</f>
        <v/>
      </c>
      <c r="BG373" s="82">
        <f>BH373/BF373</f>
        <v/>
      </c>
      <c r="BH373" s="149">
        <f>I373</f>
        <v/>
      </c>
      <c r="BI373" s="82">
        <f>1-12%</f>
        <v/>
      </c>
      <c r="BJ373" s="82">
        <f>BK373/(BF373-BF373*(1-BI373))</f>
        <v/>
      </c>
      <c r="BK373" s="149">
        <f>BM373/(1-BL373)</f>
        <v/>
      </c>
      <c r="BL373" s="82" t="n">
        <v>0.01</v>
      </c>
      <c r="BM373" s="149">
        <f>J373</f>
        <v/>
      </c>
      <c r="BN373" s="149">
        <f>IF(BK373&gt;=1500,BK373-150,IF(BK373&gt;=800,BK373-80,IF(BK373&gt;=500,BK373-50,IF(BK373&gt;=200,BK373-20,BK373))))</f>
        <v/>
      </c>
      <c r="BO373" s="82">
        <f>1-12%</f>
        <v/>
      </c>
      <c r="BP373" s="82">
        <f>BQ373/(BF373-BF373*(1-BO373))</f>
        <v/>
      </c>
      <c r="BQ373" s="149">
        <f>BS373/(1-BR373)</f>
        <v/>
      </c>
      <c r="BR373" s="82" t="n">
        <v>0</v>
      </c>
      <c r="BS373" s="149">
        <f>K373</f>
        <v/>
      </c>
      <c r="BT373" s="149">
        <f>IF(BQ373&gt;=1500,BQ373-150,IF(BQ373&gt;=800,BQ373-80,IF(BQ373&gt;=500,BQ373-50,IF(BQ373&gt;=200,BQ373-20,BQ373))))</f>
        <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f>Q374/0.4</f>
        <v/>
      </c>
      <c r="H374" s="152">
        <f>G374*0.75</f>
        <v/>
      </c>
      <c r="I374" s="152">
        <f>Q374 / (0.81 - 0.02 - 0.006)</f>
        <v/>
      </c>
      <c r="J374" s="152">
        <f>Q374 / (0.82 - 0.02 - 0.006)</f>
        <v/>
      </c>
      <c r="K374" s="152">
        <f>Q374 / (0.85 - 0.02 - 0.006)</f>
        <v/>
      </c>
      <c r="L374" s="152">
        <f>K374-N374</f>
        <v/>
      </c>
      <c r="M374" s="79">
        <f>L374/K374</f>
        <v/>
      </c>
      <c r="N374" s="153">
        <f>O374+P374+Q374</f>
        <v/>
      </c>
      <c r="O374" s="153">
        <f>K374*0.006</f>
        <v/>
      </c>
      <c r="P374" s="153">
        <f>K374*0.02</f>
        <v/>
      </c>
      <c r="Q374" s="153">
        <f>SUM(R374:T374)</f>
        <v/>
      </c>
      <c r="R374" s="153">
        <f>IF(F374="大型",700,IF(F374="中型",300,IF(F374="小型",80,0)))</f>
        <v/>
      </c>
      <c r="S374" s="153">
        <f>IF(F374="大型",150,IF(F374="中型",100,IF(F374="小型",0,0)))</f>
        <v/>
      </c>
      <c r="T374" s="151">
        <f>SUM(U374:W374)</f>
        <v/>
      </c>
      <c r="U374" s="153" t="n">
        <v>380</v>
      </c>
      <c r="V374" s="153" t="n">
        <v>0</v>
      </c>
      <c r="W374" s="153">
        <f>SUM(X374:AS374)</f>
        <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f>H374</f>
        <v/>
      </c>
      <c r="AZ374" s="153">
        <f>BB374/(1-BA374)</f>
        <v/>
      </c>
      <c r="BA374" s="85" t="n">
        <v>0.15</v>
      </c>
      <c r="BB374" s="153">
        <f>K374*0.96</f>
        <v/>
      </c>
      <c r="BC374" s="10" t="inlineStr">
        <is>
          <t>暂无</t>
        </is>
      </c>
      <c r="BD374" s="10" t="inlineStr">
        <is>
          <t>https://item.taobao.com/item.htm?id=722912832184</t>
        </is>
      </c>
      <c r="BE374" s="10" t="n"/>
      <c r="BF374" s="153">
        <f>H374</f>
        <v/>
      </c>
      <c r="BG374" s="85">
        <f>BH374/BF374</f>
        <v/>
      </c>
      <c r="BH374" s="152">
        <f>I374</f>
        <v/>
      </c>
      <c r="BI374" s="85">
        <f>1-12%</f>
        <v/>
      </c>
      <c r="BJ374" s="85">
        <f>BK374/(BF374-BF374*(1-BI374))</f>
        <v/>
      </c>
      <c r="BK374" s="152">
        <f>BM374/(1-BL374)</f>
        <v/>
      </c>
      <c r="BL374" s="85" t="n">
        <v>0.01</v>
      </c>
      <c r="BM374" s="152">
        <f>J374</f>
        <v/>
      </c>
      <c r="BN374" s="152">
        <f>IF(BK374&gt;=1500,BK374-150,IF(BK374&gt;=800,BK374-80,IF(BK374&gt;=500,BK374-50,IF(BK374&gt;=200,BK374-20,BK374))))</f>
        <v/>
      </c>
      <c r="BO374" s="85">
        <f>1-12%</f>
        <v/>
      </c>
      <c r="BP374" s="85">
        <f>BQ374/(BF374-BF374*(1-BO374))</f>
        <v/>
      </c>
      <c r="BQ374" s="152">
        <f>BS374/(1-BR374)</f>
        <v/>
      </c>
      <c r="BR374" s="85" t="n">
        <v>0</v>
      </c>
      <c r="BS374" s="152">
        <f>K374</f>
        <v/>
      </c>
      <c r="BT374" s="152">
        <f>IF(BQ374&gt;=1500,BQ374-150,IF(BQ374&gt;=800,BQ374-80,IF(BQ374&gt;=500,BQ374-50,IF(BQ374&gt;=200,BQ374-20,BQ374))))</f>
        <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f>Q375/0.4</f>
        <v/>
      </c>
      <c r="H375" s="149">
        <f>G375*0.75</f>
        <v/>
      </c>
      <c r="I375" s="149">
        <f>Q375 / (0.81 - 0.02 - 0.006)</f>
        <v/>
      </c>
      <c r="J375" s="149">
        <f>Q375 / (0.82 - 0.02 - 0.006)</f>
        <v/>
      </c>
      <c r="K375" s="149">
        <f>Q375 / (0.85 - 0.02 - 0.006)</f>
        <v/>
      </c>
      <c r="L375" s="149">
        <f>K375-N375</f>
        <v/>
      </c>
      <c r="M375" s="79">
        <f>L375/K375</f>
        <v/>
      </c>
      <c r="N375" s="150">
        <f>O375+P375+Q375</f>
        <v/>
      </c>
      <c r="O375" s="150">
        <f>K375*0.006</f>
        <v/>
      </c>
      <c r="P375" s="150">
        <f>K375*0.02</f>
        <v/>
      </c>
      <c r="Q375" s="150">
        <f>SUM(R375:T375)</f>
        <v/>
      </c>
      <c r="R375" s="150">
        <f>IF(F375="大型",700,IF(F375="中型",300,IF(F375="小型",80,0)))</f>
        <v/>
      </c>
      <c r="S375" s="150">
        <f>IF(F375="大型",150,IF(F375="中型",100,IF(F375="小型",0,0)))</f>
        <v/>
      </c>
      <c r="T375" s="151">
        <f>SUM(U375:W375)</f>
        <v/>
      </c>
      <c r="U375" s="150" t="n">
        <v>1550</v>
      </c>
      <c r="V375" s="150" t="n">
        <v>0</v>
      </c>
      <c r="W375" s="150">
        <f>SUM(X375:AS375)</f>
        <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f>H375</f>
        <v/>
      </c>
      <c r="AZ375" s="150">
        <f>BB375/(1-BA375)</f>
        <v/>
      </c>
      <c r="BA375" s="82" t="n">
        <v>0.15</v>
      </c>
      <c r="BB375" s="150">
        <f>K375*0.96</f>
        <v/>
      </c>
      <c r="BC375" s="7" t="inlineStr">
        <is>
          <t>720234422814</t>
        </is>
      </c>
      <c r="BD375" s="7" t="inlineStr">
        <is>
          <t>https://item.taobao.com/item.htm?id=720234422814</t>
        </is>
      </c>
      <c r="BE375" s="7" t="n"/>
      <c r="BF375" s="150">
        <f>H375</f>
        <v/>
      </c>
      <c r="BG375" s="82">
        <f>BH375/BF375</f>
        <v/>
      </c>
      <c r="BH375" s="149">
        <f>I375</f>
        <v/>
      </c>
      <c r="BI375" s="82">
        <f>1-12%</f>
        <v/>
      </c>
      <c r="BJ375" s="82">
        <f>BK375/(BF375-BF375*(1-BI375))</f>
        <v/>
      </c>
      <c r="BK375" s="149">
        <f>BM375/(1-BL375)</f>
        <v/>
      </c>
      <c r="BL375" s="82" t="n">
        <v>0.01</v>
      </c>
      <c r="BM375" s="149">
        <f>J375</f>
        <v/>
      </c>
      <c r="BN375" s="149">
        <f>IF(BK375&gt;=1500,BK375-150,IF(BK375&gt;=800,BK375-80,IF(BK375&gt;=500,BK375-50,IF(BK375&gt;=200,BK375-20,BK375))))</f>
        <v/>
      </c>
      <c r="BO375" s="82">
        <f>1-12%</f>
        <v/>
      </c>
      <c r="BP375" s="82">
        <f>BQ375/(BF375-BF375*(1-BO375))</f>
        <v/>
      </c>
      <c r="BQ375" s="149">
        <f>BS375/(1-BR375)</f>
        <v/>
      </c>
      <c r="BR375" s="82" t="n">
        <v>0</v>
      </c>
      <c r="BS375" s="149">
        <f>K375</f>
        <v/>
      </c>
      <c r="BT375" s="149">
        <f>IF(BQ375&gt;=1500,BQ375-150,IF(BQ375&gt;=800,BQ375-80,IF(BQ375&gt;=500,BQ375-50,IF(BQ375&gt;=200,BQ375-20,BQ375))))</f>
        <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f>Q376/0.4</f>
        <v/>
      </c>
      <c r="H376" s="152">
        <f>G376*0.75</f>
        <v/>
      </c>
      <c r="I376" s="152">
        <f>Q376 / (0.81 - 0.02 - 0.006)</f>
        <v/>
      </c>
      <c r="J376" s="152">
        <f>Q376 / (0.82 - 0.02 - 0.006)</f>
        <v/>
      </c>
      <c r="K376" s="152">
        <f>Q376 / (0.85 - 0.02 - 0.006)</f>
        <v/>
      </c>
      <c r="L376" s="152">
        <f>K376-N376</f>
        <v/>
      </c>
      <c r="M376" s="79">
        <f>L376/K376</f>
        <v/>
      </c>
      <c r="N376" s="153">
        <f>O376+P376+Q376</f>
        <v/>
      </c>
      <c r="O376" s="153">
        <f>K376*0.006</f>
        <v/>
      </c>
      <c r="P376" s="153">
        <f>K376*0.02</f>
        <v/>
      </c>
      <c r="Q376" s="153">
        <f>SUM(R376:T376)</f>
        <v/>
      </c>
      <c r="R376" s="153">
        <f>IF(F376="大型",700,IF(F376="中型",300,IF(F376="小型",80,0)))</f>
        <v/>
      </c>
      <c r="S376" s="153">
        <f>IF(F376="大型",150,IF(F376="中型",100,IF(F376="小型",0,0)))</f>
        <v/>
      </c>
      <c r="T376" s="151">
        <f>SUM(U376:W376)</f>
        <v/>
      </c>
      <c r="U376" s="153" t="n">
        <v>2050</v>
      </c>
      <c r="V376" s="153" t="n">
        <v>0</v>
      </c>
      <c r="W376" s="153">
        <f>SUM(X376:AS376)</f>
        <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f>H376</f>
        <v/>
      </c>
      <c r="AZ376" s="153">
        <f>BB376/(1-BA376)</f>
        <v/>
      </c>
      <c r="BA376" s="85" t="n">
        <v>0.15</v>
      </c>
      <c r="BB376" s="153">
        <f>K376*0.96</f>
        <v/>
      </c>
      <c r="BC376" s="10" t="inlineStr">
        <is>
          <t>720234422814</t>
        </is>
      </c>
      <c r="BD376" s="10" t="inlineStr">
        <is>
          <t>https://item.taobao.com/item.htm?id=720234422814</t>
        </is>
      </c>
      <c r="BE376" s="10" t="n"/>
      <c r="BF376" s="153">
        <f>H376</f>
        <v/>
      </c>
      <c r="BG376" s="85">
        <f>BH376/BF376</f>
        <v/>
      </c>
      <c r="BH376" s="152">
        <f>I376</f>
        <v/>
      </c>
      <c r="BI376" s="85">
        <f>1-12%</f>
        <v/>
      </c>
      <c r="BJ376" s="85">
        <f>BK376/(BF376-BF376*(1-BI376))</f>
        <v/>
      </c>
      <c r="BK376" s="152">
        <f>BM376/(1-BL376)</f>
        <v/>
      </c>
      <c r="BL376" s="85" t="n">
        <v>0.01</v>
      </c>
      <c r="BM376" s="152">
        <f>J376</f>
        <v/>
      </c>
      <c r="BN376" s="152">
        <f>IF(BK376&gt;=1500,BK376-150,IF(BK376&gt;=800,BK376-80,IF(BK376&gt;=500,BK376-50,IF(BK376&gt;=200,BK376-20,BK376))))</f>
        <v/>
      </c>
      <c r="BO376" s="85">
        <f>1-12%</f>
        <v/>
      </c>
      <c r="BP376" s="85">
        <f>BQ376/(BF376-BF376*(1-BO376))</f>
        <v/>
      </c>
      <c r="BQ376" s="152">
        <f>BS376/(1-BR376)</f>
        <v/>
      </c>
      <c r="BR376" s="85" t="n">
        <v>0</v>
      </c>
      <c r="BS376" s="152">
        <f>K376</f>
        <v/>
      </c>
      <c r="BT376" s="152">
        <f>IF(BQ376&gt;=1500,BQ376-150,IF(BQ376&gt;=800,BQ376-80,IF(BQ376&gt;=500,BQ376-50,IF(BQ376&gt;=200,BQ376-20,BQ376))))</f>
        <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f>Q377/0.4</f>
        <v/>
      </c>
      <c r="H377" s="149">
        <f>G377*0.75</f>
        <v/>
      </c>
      <c r="I377" s="149">
        <f>Q377 / (0.81 - 0.02 - 0.006)</f>
        <v/>
      </c>
      <c r="J377" s="149">
        <f>Q377 / (0.82 - 0.02 - 0.006)</f>
        <v/>
      </c>
      <c r="K377" s="149">
        <f>Q377 / (0.85 - 0.02 - 0.006)</f>
        <v/>
      </c>
      <c r="L377" s="149">
        <f>K377-N377</f>
        <v/>
      </c>
      <c r="M377" s="79">
        <f>L377/K377</f>
        <v/>
      </c>
      <c r="N377" s="150">
        <f>O377+P377+Q377</f>
        <v/>
      </c>
      <c r="O377" s="150">
        <f>K377*0.006</f>
        <v/>
      </c>
      <c r="P377" s="150">
        <f>K377*0.02</f>
        <v/>
      </c>
      <c r="Q377" s="150">
        <f>SUM(R377:T377)</f>
        <v/>
      </c>
      <c r="R377" s="150">
        <f>IF(F377="大型",700,IF(F377="中型",300,IF(F377="小型",80,0)))</f>
        <v/>
      </c>
      <c r="S377" s="150">
        <f>IF(F377="大型",150,IF(F377="中型",100,IF(F377="小型",0,0)))</f>
        <v/>
      </c>
      <c r="T377" s="151">
        <f>SUM(U377:W377)</f>
        <v/>
      </c>
      <c r="U377" s="150" t="n">
        <v>2450</v>
      </c>
      <c r="V377" s="150" t="n">
        <v>0</v>
      </c>
      <c r="W377" s="150">
        <f>SUM(X377:AS377)</f>
        <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f>H377</f>
        <v/>
      </c>
      <c r="AZ377" s="150">
        <f>BB377/(1-BA377)</f>
        <v/>
      </c>
      <c r="BA377" s="82" t="n">
        <v>0.15</v>
      </c>
      <c r="BB377" s="150">
        <f>K377*0.96</f>
        <v/>
      </c>
      <c r="BC377" s="7" t="inlineStr">
        <is>
          <t>720234422814</t>
        </is>
      </c>
      <c r="BD377" s="7" t="inlineStr">
        <is>
          <t>https://item.taobao.com/item.htm?id=720234422814</t>
        </is>
      </c>
      <c r="BE377" s="7" t="n"/>
      <c r="BF377" s="150">
        <f>H377</f>
        <v/>
      </c>
      <c r="BG377" s="82">
        <f>BH377/BF377</f>
        <v/>
      </c>
      <c r="BH377" s="149">
        <f>I377</f>
        <v/>
      </c>
      <c r="BI377" s="82">
        <f>1-12%</f>
        <v/>
      </c>
      <c r="BJ377" s="82">
        <f>BK377/(BF377-BF377*(1-BI377))</f>
        <v/>
      </c>
      <c r="BK377" s="149">
        <f>BM377/(1-BL377)</f>
        <v/>
      </c>
      <c r="BL377" s="82" t="n">
        <v>0.01</v>
      </c>
      <c r="BM377" s="149">
        <f>J377</f>
        <v/>
      </c>
      <c r="BN377" s="149">
        <f>IF(BK377&gt;=1500,BK377-150,IF(BK377&gt;=800,BK377-80,IF(BK377&gt;=500,BK377-50,IF(BK377&gt;=200,BK377-20,BK377))))</f>
        <v/>
      </c>
      <c r="BO377" s="82">
        <f>1-12%</f>
        <v/>
      </c>
      <c r="BP377" s="82">
        <f>BQ377/(BF377-BF377*(1-BO377))</f>
        <v/>
      </c>
      <c r="BQ377" s="149">
        <f>BS377/(1-BR377)</f>
        <v/>
      </c>
      <c r="BR377" s="82" t="n">
        <v>0</v>
      </c>
      <c r="BS377" s="149">
        <f>K377</f>
        <v/>
      </c>
      <c r="BT377" s="149">
        <f>IF(BQ377&gt;=1500,BQ377-150,IF(BQ377&gt;=800,BQ377-80,IF(BQ377&gt;=500,BQ377-50,IF(BQ377&gt;=200,BQ377-20,BQ377))))</f>
        <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f>Q378/0.4</f>
        <v/>
      </c>
      <c r="H378" s="152">
        <f>G378*0.75</f>
        <v/>
      </c>
      <c r="I378" s="152">
        <f>Q378 / (0.81 - 0.02 - 0.006)</f>
        <v/>
      </c>
      <c r="J378" s="152">
        <f>Q378 / (0.82 - 0.02 - 0.006)</f>
        <v/>
      </c>
      <c r="K378" s="152">
        <f>Q378 / (0.85 - 0.02 - 0.006)</f>
        <v/>
      </c>
      <c r="L378" s="152">
        <f>K378-N378</f>
        <v/>
      </c>
      <c r="M378" s="79">
        <f>L378/K378</f>
        <v/>
      </c>
      <c r="N378" s="153">
        <f>O378+P378+Q378</f>
        <v/>
      </c>
      <c r="O378" s="153">
        <f>K378*0.006</f>
        <v/>
      </c>
      <c r="P378" s="153">
        <f>K378*0.02</f>
        <v/>
      </c>
      <c r="Q378" s="153">
        <f>SUM(R378:T378)</f>
        <v/>
      </c>
      <c r="R378" s="153">
        <f>IF(F378="大型",700,IF(F378="中型",300,IF(F378="小型",80,0)))</f>
        <v/>
      </c>
      <c r="S378" s="153">
        <f>IF(F378="大型",150,IF(F378="中型",100,IF(F378="小型",0,0)))</f>
        <v/>
      </c>
      <c r="T378" s="151">
        <f>SUM(U378:W378)</f>
        <v/>
      </c>
      <c r="U378" s="153" t="n">
        <v>2700</v>
      </c>
      <c r="V378" s="153" t="n">
        <v>0</v>
      </c>
      <c r="W378" s="153">
        <f>SUM(X378:AS378)</f>
        <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f>H378</f>
        <v/>
      </c>
      <c r="AZ378" s="153">
        <f>BB378/(1-BA378)</f>
        <v/>
      </c>
      <c r="BA378" s="85" t="n">
        <v>0.15</v>
      </c>
      <c r="BB378" s="153">
        <f>K378*0.96</f>
        <v/>
      </c>
      <c r="BC378" s="10" t="inlineStr">
        <is>
          <t>720234422814</t>
        </is>
      </c>
      <c r="BD378" s="10" t="inlineStr">
        <is>
          <t>https://item.taobao.com/item.htm?id=720234422814</t>
        </is>
      </c>
      <c r="BE378" s="10" t="n"/>
      <c r="BF378" s="153">
        <f>H378</f>
        <v/>
      </c>
      <c r="BG378" s="85">
        <f>BH378/BF378</f>
        <v/>
      </c>
      <c r="BH378" s="152">
        <f>I378</f>
        <v/>
      </c>
      <c r="BI378" s="85">
        <f>1-12%</f>
        <v/>
      </c>
      <c r="BJ378" s="85">
        <f>BK378/(BF378-BF378*(1-BI378))</f>
        <v/>
      </c>
      <c r="BK378" s="152">
        <f>BM378/(1-BL378)</f>
        <v/>
      </c>
      <c r="BL378" s="85" t="n">
        <v>0.01</v>
      </c>
      <c r="BM378" s="152">
        <f>J378</f>
        <v/>
      </c>
      <c r="BN378" s="152">
        <f>IF(BK378&gt;=1500,BK378-150,IF(BK378&gt;=800,BK378-80,IF(BK378&gt;=500,BK378-50,IF(BK378&gt;=200,BK378-20,BK378))))</f>
        <v/>
      </c>
      <c r="BO378" s="85">
        <f>1-12%</f>
        <v/>
      </c>
      <c r="BP378" s="85">
        <f>BQ378/(BF378-BF378*(1-BO378))</f>
        <v/>
      </c>
      <c r="BQ378" s="152">
        <f>BS378/(1-BR378)</f>
        <v/>
      </c>
      <c r="BR378" s="85" t="n">
        <v>0</v>
      </c>
      <c r="BS378" s="152">
        <f>K378</f>
        <v/>
      </c>
      <c r="BT378" s="152">
        <f>IF(BQ378&gt;=1500,BQ378-150,IF(BQ378&gt;=800,BQ378-80,IF(BQ378&gt;=500,BQ378-50,IF(BQ378&gt;=200,BQ378-20,BQ378))))</f>
        <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f>Q379/0.4</f>
        <v/>
      </c>
      <c r="H379" s="149">
        <f>G379*0.75</f>
        <v/>
      </c>
      <c r="I379" s="149">
        <f>Q379 / (0.81 - 0.02 - 0.006)</f>
        <v/>
      </c>
      <c r="J379" s="149">
        <f>Q379 / (0.82 - 0.02 - 0.006)</f>
        <v/>
      </c>
      <c r="K379" s="149">
        <f>Q379 / (0.85 - 0.02 - 0.006)</f>
        <v/>
      </c>
      <c r="L379" s="149">
        <f>K379-N379</f>
        <v/>
      </c>
      <c r="M379" s="79">
        <f>L379/K379</f>
        <v/>
      </c>
      <c r="N379" s="150">
        <f>O379+P379+Q379</f>
        <v/>
      </c>
      <c r="O379" s="150">
        <f>K379*0.006</f>
        <v/>
      </c>
      <c r="P379" s="150">
        <f>K379*0.02</f>
        <v/>
      </c>
      <c r="Q379" s="150">
        <f>SUM(R379:T379)</f>
        <v/>
      </c>
      <c r="R379" s="150">
        <f>IF(F379="大型",700,IF(F379="中型",300,IF(F379="小型",80,0)))</f>
        <v/>
      </c>
      <c r="S379" s="150">
        <f>IF(F379="大型",150,IF(F379="中型",100,IF(F379="小型",0,0)))</f>
        <v/>
      </c>
      <c r="T379" s="151">
        <f>SUM(U379:W379)</f>
        <v/>
      </c>
      <c r="U379" s="150" t="n">
        <v>2950</v>
      </c>
      <c r="V379" s="150" t="n">
        <v>0</v>
      </c>
      <c r="W379" s="150">
        <f>SUM(X379:AS379)</f>
        <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f>H379</f>
        <v/>
      </c>
      <c r="AZ379" s="150">
        <f>BB379/(1-BA379)</f>
        <v/>
      </c>
      <c r="BA379" s="82" t="n">
        <v>0.15</v>
      </c>
      <c r="BB379" s="150">
        <f>K379*0.96</f>
        <v/>
      </c>
      <c r="BC379" s="7" t="inlineStr">
        <is>
          <t>720234422814</t>
        </is>
      </c>
      <c r="BD379" s="7" t="inlineStr">
        <is>
          <t>https://item.taobao.com/item.htm?id=720234422814</t>
        </is>
      </c>
      <c r="BE379" s="7" t="n"/>
      <c r="BF379" s="150">
        <f>H379</f>
        <v/>
      </c>
      <c r="BG379" s="82">
        <f>BH379/BF379</f>
        <v/>
      </c>
      <c r="BH379" s="149">
        <f>I379</f>
        <v/>
      </c>
      <c r="BI379" s="82">
        <f>1-12%</f>
        <v/>
      </c>
      <c r="BJ379" s="82">
        <f>BK379/(BF379-BF379*(1-BI379))</f>
        <v/>
      </c>
      <c r="BK379" s="149">
        <f>BM379/(1-BL379)</f>
        <v/>
      </c>
      <c r="BL379" s="82" t="n">
        <v>0.01</v>
      </c>
      <c r="BM379" s="149">
        <f>J379</f>
        <v/>
      </c>
      <c r="BN379" s="149">
        <f>IF(BK379&gt;=1500,BK379-150,IF(BK379&gt;=800,BK379-80,IF(BK379&gt;=500,BK379-50,IF(BK379&gt;=200,BK379-20,BK379))))</f>
        <v/>
      </c>
      <c r="BO379" s="82">
        <f>1-12%</f>
        <v/>
      </c>
      <c r="BP379" s="82">
        <f>BQ379/(BF379-BF379*(1-BO379))</f>
        <v/>
      </c>
      <c r="BQ379" s="149">
        <f>BS379/(1-BR379)</f>
        <v/>
      </c>
      <c r="BR379" s="82" t="n">
        <v>0</v>
      </c>
      <c r="BS379" s="149">
        <f>K379</f>
        <v/>
      </c>
      <c r="BT379" s="149">
        <f>IF(BQ379&gt;=1500,BQ379-150,IF(BQ379&gt;=800,BQ379-80,IF(BQ379&gt;=500,BQ379-50,IF(BQ379&gt;=200,BQ379-20,BQ379))))</f>
        <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f>Q380/0.4</f>
        <v/>
      </c>
      <c r="H380" s="152">
        <f>G380*0.75</f>
        <v/>
      </c>
      <c r="I380" s="152">
        <f>Q380 / (0.81 - 0.02 - 0.006)</f>
        <v/>
      </c>
      <c r="J380" s="152">
        <f>Q380 / (0.82 - 0.02 - 0.006)</f>
        <v/>
      </c>
      <c r="K380" s="152">
        <f>Q380 / (0.85 - 0.02 - 0.006)</f>
        <v/>
      </c>
      <c r="L380" s="152">
        <f>K380-N380</f>
        <v/>
      </c>
      <c r="M380" s="79">
        <f>L380/K380</f>
        <v/>
      </c>
      <c r="N380" s="153">
        <f>O380+P380+Q380</f>
        <v/>
      </c>
      <c r="O380" s="153">
        <f>K380*0.006</f>
        <v/>
      </c>
      <c r="P380" s="153">
        <f>K380*0.02</f>
        <v/>
      </c>
      <c r="Q380" s="153">
        <f>SUM(R380:T380)</f>
        <v/>
      </c>
      <c r="R380" s="153">
        <f>IF(F380="大型",700,IF(F380="中型",300,IF(F380="小型",80,0)))</f>
        <v/>
      </c>
      <c r="S380" s="153">
        <f>IF(F380="大型",150,IF(F380="中型",100,IF(F380="小型",0,0)))</f>
        <v/>
      </c>
      <c r="T380" s="151">
        <f>SUM(U380:W380)</f>
        <v/>
      </c>
      <c r="U380" s="153" t="n">
        <v>3350</v>
      </c>
      <c r="V380" s="153" t="n">
        <v>0</v>
      </c>
      <c r="W380" s="153">
        <f>SUM(X380:AS380)</f>
        <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f>H380</f>
        <v/>
      </c>
      <c r="AZ380" s="153">
        <f>BB380/(1-BA380)</f>
        <v/>
      </c>
      <c r="BA380" s="85" t="n">
        <v>0.15</v>
      </c>
      <c r="BB380" s="153">
        <f>K380*0.96</f>
        <v/>
      </c>
      <c r="BC380" s="10" t="inlineStr">
        <is>
          <t>720234422814</t>
        </is>
      </c>
      <c r="BD380" s="10" t="inlineStr">
        <is>
          <t>https://item.taobao.com/item.htm?id=720234422814</t>
        </is>
      </c>
      <c r="BE380" s="10" t="n"/>
      <c r="BF380" s="153">
        <f>H380</f>
        <v/>
      </c>
      <c r="BG380" s="85">
        <f>BH380/BF380</f>
        <v/>
      </c>
      <c r="BH380" s="152">
        <f>I380</f>
        <v/>
      </c>
      <c r="BI380" s="85">
        <f>1-12%</f>
        <v/>
      </c>
      <c r="BJ380" s="85">
        <f>BK380/(BF380-BF380*(1-BI380))</f>
        <v/>
      </c>
      <c r="BK380" s="152">
        <f>BM380/(1-BL380)</f>
        <v/>
      </c>
      <c r="BL380" s="85" t="n">
        <v>0.01</v>
      </c>
      <c r="BM380" s="152">
        <f>J380</f>
        <v/>
      </c>
      <c r="BN380" s="152">
        <f>IF(BK380&gt;=1500,BK380-150,IF(BK380&gt;=800,BK380-80,IF(BK380&gt;=500,BK380-50,IF(BK380&gt;=200,BK380-20,BK380))))</f>
        <v/>
      </c>
      <c r="BO380" s="85">
        <f>1-12%</f>
        <v/>
      </c>
      <c r="BP380" s="85">
        <f>BQ380/(BF380-BF380*(1-BO380))</f>
        <v/>
      </c>
      <c r="BQ380" s="152">
        <f>BS380/(1-BR380)</f>
        <v/>
      </c>
      <c r="BR380" s="85" t="n">
        <v>0</v>
      </c>
      <c r="BS380" s="152">
        <f>K380</f>
        <v/>
      </c>
      <c r="BT380" s="152">
        <f>IF(BQ380&gt;=1500,BQ380-150,IF(BQ380&gt;=800,BQ380-80,IF(BQ380&gt;=500,BQ380-50,IF(BQ380&gt;=200,BQ380-20,BQ380))))</f>
        <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f>Q381/0.4</f>
        <v/>
      </c>
      <c r="H381" s="149">
        <f>G381*0.75</f>
        <v/>
      </c>
      <c r="I381" s="149">
        <f>Q381 / (0.81 - 0.02 - 0.006)</f>
        <v/>
      </c>
      <c r="J381" s="149">
        <f>Q381 / (0.82 - 0.02 - 0.006)</f>
        <v/>
      </c>
      <c r="K381" s="149">
        <f>Q381 / (0.85 - 0.02 - 0.006)</f>
        <v/>
      </c>
      <c r="L381" s="149">
        <f>K381-N381</f>
        <v/>
      </c>
      <c r="M381" s="79">
        <f>L381/K381</f>
        <v/>
      </c>
      <c r="N381" s="150">
        <f>O381+P381+Q381</f>
        <v/>
      </c>
      <c r="O381" s="150">
        <f>K381*0.006</f>
        <v/>
      </c>
      <c r="P381" s="150">
        <f>K381*0.02</f>
        <v/>
      </c>
      <c r="Q381" s="150">
        <f>SUM(R381:T381)</f>
        <v/>
      </c>
      <c r="R381" s="150">
        <f>IF(F381="大型",700,IF(F381="中型",300,IF(F381="小型",80,0)))</f>
        <v/>
      </c>
      <c r="S381" s="150">
        <f>IF(F381="大型",150,IF(F381="中型",100,IF(F381="小型",0,0)))</f>
        <v/>
      </c>
      <c r="T381" s="151">
        <f>SUM(U381:W381)</f>
        <v/>
      </c>
      <c r="U381" s="150" t="n">
        <v>3600</v>
      </c>
      <c r="V381" s="150" t="n">
        <v>0</v>
      </c>
      <c r="W381" s="150">
        <f>SUM(X381:AS381)</f>
        <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f>H381</f>
        <v/>
      </c>
      <c r="AZ381" s="150">
        <f>BB381/(1-BA381)</f>
        <v/>
      </c>
      <c r="BA381" s="82" t="n">
        <v>0.15</v>
      </c>
      <c r="BB381" s="150">
        <f>K381*0.96</f>
        <v/>
      </c>
      <c r="BC381" s="7" t="inlineStr">
        <is>
          <t>720234422814</t>
        </is>
      </c>
      <c r="BD381" s="7" t="inlineStr">
        <is>
          <t>https://item.taobao.com/item.htm?id=720234422814</t>
        </is>
      </c>
      <c r="BE381" s="7" t="n"/>
      <c r="BF381" s="150">
        <f>H381</f>
        <v/>
      </c>
      <c r="BG381" s="82">
        <f>BH381/BF381</f>
        <v/>
      </c>
      <c r="BH381" s="149">
        <f>I381</f>
        <v/>
      </c>
      <c r="BI381" s="82">
        <f>1-12%</f>
        <v/>
      </c>
      <c r="BJ381" s="82">
        <f>BK381/(BF381-BF381*(1-BI381))</f>
        <v/>
      </c>
      <c r="BK381" s="149">
        <f>BM381/(1-BL381)</f>
        <v/>
      </c>
      <c r="BL381" s="82" t="n">
        <v>0.01</v>
      </c>
      <c r="BM381" s="149">
        <f>J381</f>
        <v/>
      </c>
      <c r="BN381" s="149">
        <f>IF(BK381&gt;=1500,BK381-150,IF(BK381&gt;=800,BK381-80,IF(BK381&gt;=500,BK381-50,IF(BK381&gt;=200,BK381-20,BK381))))</f>
        <v/>
      </c>
      <c r="BO381" s="82">
        <f>1-12%</f>
        <v/>
      </c>
      <c r="BP381" s="82">
        <f>BQ381/(BF381-BF381*(1-BO381))</f>
        <v/>
      </c>
      <c r="BQ381" s="149">
        <f>BS381/(1-BR381)</f>
        <v/>
      </c>
      <c r="BR381" s="82" t="n">
        <v>0</v>
      </c>
      <c r="BS381" s="149">
        <f>K381</f>
        <v/>
      </c>
      <c r="BT381" s="149">
        <f>IF(BQ381&gt;=1500,BQ381-150,IF(BQ381&gt;=800,BQ381-80,IF(BQ381&gt;=500,BQ381-50,IF(BQ381&gt;=200,BQ381-20,BQ381))))</f>
        <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f>Q382/0.4</f>
        <v/>
      </c>
      <c r="H382" s="152">
        <f>G382*0.75</f>
        <v/>
      </c>
      <c r="I382" s="152">
        <f>Q382 / (0.79 - 0.02 - 0.006)</f>
        <v/>
      </c>
      <c r="J382" s="152">
        <f>Q382 / (0.8 - 0.02 - 0.006)</f>
        <v/>
      </c>
      <c r="K382" s="152">
        <f>Q382 / (0.9 - 0.02 - 0.006)</f>
        <v/>
      </c>
      <c r="L382" s="152">
        <f>K382-N382</f>
        <v/>
      </c>
      <c r="M382" s="79">
        <f>L382/K382</f>
        <v/>
      </c>
      <c r="N382" s="153">
        <f>O382+P382+Q382</f>
        <v/>
      </c>
      <c r="O382" s="153">
        <f>K382*0.006</f>
        <v/>
      </c>
      <c r="P382" s="153">
        <f>K382*0.02</f>
        <v/>
      </c>
      <c r="Q382" s="153">
        <f>SUM(R382:T382)</f>
        <v/>
      </c>
      <c r="R382" s="153" t="n">
        <v>5</v>
      </c>
      <c r="S382" s="153">
        <f>IF(F382="大型",150,IF(F382="中型",100,IF(F382="小型",0,0)))</f>
        <v/>
      </c>
      <c r="T382" s="151">
        <f>SUM(U382:W382)</f>
        <v/>
      </c>
      <c r="U382" s="153" t="n">
        <v>6</v>
      </c>
      <c r="V382" s="153" t="n">
        <v>2</v>
      </c>
      <c r="W382" s="153">
        <f>SUM(X382:AS382)</f>
        <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f>H382</f>
        <v/>
      </c>
      <c r="AZ382" s="153">
        <f>BB382/(1-BA382)</f>
        <v/>
      </c>
      <c r="BA382" s="85" t="n">
        <v>0.15</v>
      </c>
      <c r="BB382" s="153">
        <f>K382*0.96</f>
        <v/>
      </c>
      <c r="BC382" s="10" t="inlineStr">
        <is>
          <t>719436834260</t>
        </is>
      </c>
      <c r="BD382" s="10" t="inlineStr">
        <is>
          <t>https://item.taobao.com/item.htm?id=719436834260</t>
        </is>
      </c>
      <c r="BE382" s="10" t="n"/>
      <c r="BF382" s="153">
        <f>H382</f>
        <v/>
      </c>
      <c r="BG382" s="85">
        <f>BH382/BF382</f>
        <v/>
      </c>
      <c r="BH382" s="152">
        <f>I382</f>
        <v/>
      </c>
      <c r="BI382" s="85">
        <f>1-12%</f>
        <v/>
      </c>
      <c r="BJ382" s="85">
        <f>BK382/(BF382-BF382*(1-BI382))</f>
        <v/>
      </c>
      <c r="BK382" s="152">
        <f>BM382/(1-BL382)</f>
        <v/>
      </c>
      <c r="BL382" s="85" t="n">
        <v>0.01</v>
      </c>
      <c r="BM382" s="152">
        <f>J382</f>
        <v/>
      </c>
      <c r="BN382" s="152">
        <f>IF(BK382&gt;=1500,BK382-150,IF(BK382&gt;=800,BK382-80,IF(BK382&gt;=500,BK382-50,IF(BK382&gt;=200,BK382-20,BK382))))</f>
        <v/>
      </c>
      <c r="BO382" s="85">
        <f>1-12%</f>
        <v/>
      </c>
      <c r="BP382" s="85">
        <f>BQ382/(BF382-BF382*(1-BO382))</f>
        <v/>
      </c>
      <c r="BQ382" s="152">
        <f>BS382/(1-BR382)</f>
        <v/>
      </c>
      <c r="BR382" s="85" t="n">
        <v>0</v>
      </c>
      <c r="BS382" s="152">
        <f>K382</f>
        <v/>
      </c>
      <c r="BT382" s="152">
        <f>IF(BQ382&gt;=1500,BQ382-150,IF(BQ382&gt;=800,BQ382-80,IF(BQ382&gt;=500,BQ382-50,IF(BQ382&gt;=200,BQ382-20,BQ382))))</f>
        <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f>Q383/0.4</f>
        <v/>
      </c>
      <c r="H383" s="149">
        <f>G383*0.75</f>
        <v/>
      </c>
      <c r="I383" s="149">
        <f>Q383 / (0.79 - 0.02 - 0.006)</f>
        <v/>
      </c>
      <c r="J383" s="149">
        <f>Q383 / (0.8 - 0.02 - 0.006)</f>
        <v/>
      </c>
      <c r="K383" s="149">
        <f>Q383 / (0.9 - 0.02 - 0.006)</f>
        <v/>
      </c>
      <c r="L383" s="149">
        <f>K383-N383</f>
        <v/>
      </c>
      <c r="M383" s="79">
        <f>L383/K383</f>
        <v/>
      </c>
      <c r="N383" s="150">
        <f>O383+P383+Q383</f>
        <v/>
      </c>
      <c r="O383" s="150">
        <f>K383*0.006</f>
        <v/>
      </c>
      <c r="P383" s="150">
        <f>K383*0.02</f>
        <v/>
      </c>
      <c r="Q383" s="150">
        <f>SUM(R383:T383)</f>
        <v/>
      </c>
      <c r="R383" s="150" t="n">
        <v>5</v>
      </c>
      <c r="S383" s="150">
        <f>IF(F383="大型",150,IF(F383="中型",100,IF(F383="小型",0,0)))</f>
        <v/>
      </c>
      <c r="T383" s="151">
        <f>SUM(U383:W383)</f>
        <v/>
      </c>
      <c r="U383" s="153" t="n">
        <v>6</v>
      </c>
      <c r="V383" s="150" t="n">
        <v>2</v>
      </c>
      <c r="W383" s="150">
        <f>SUM(X383:AS383)</f>
        <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f>H383</f>
        <v/>
      </c>
      <c r="AZ383" s="150">
        <f>BB383/(1-BA383)</f>
        <v/>
      </c>
      <c r="BA383" s="82" t="n">
        <v>0.15</v>
      </c>
      <c r="BB383" s="150">
        <f>K383*0.96</f>
        <v/>
      </c>
      <c r="BC383" s="7" t="inlineStr">
        <is>
          <t>719436834260</t>
        </is>
      </c>
      <c r="BD383" s="7" t="inlineStr">
        <is>
          <t>https://item.taobao.com/item.htm?id=719436834260</t>
        </is>
      </c>
      <c r="BE383" s="7" t="n"/>
      <c r="BF383" s="150">
        <f>H383</f>
        <v/>
      </c>
      <c r="BG383" s="82">
        <f>BH383/BF383</f>
        <v/>
      </c>
      <c r="BH383" s="149">
        <f>I383</f>
        <v/>
      </c>
      <c r="BI383" s="82">
        <f>1-12%</f>
        <v/>
      </c>
      <c r="BJ383" s="82">
        <f>BK383/(BF383-BF383*(1-BI383))</f>
        <v/>
      </c>
      <c r="BK383" s="149">
        <f>BM383/(1-BL383)</f>
        <v/>
      </c>
      <c r="BL383" s="82" t="n">
        <v>0.01</v>
      </c>
      <c r="BM383" s="149">
        <f>J383</f>
        <v/>
      </c>
      <c r="BN383" s="149">
        <f>IF(BK383&gt;=1500,BK383-150,IF(BK383&gt;=800,BK383-80,IF(BK383&gt;=500,BK383-50,IF(BK383&gt;=200,BK383-20,BK383))))</f>
        <v/>
      </c>
      <c r="BO383" s="82">
        <f>1-12%</f>
        <v/>
      </c>
      <c r="BP383" s="82">
        <f>BQ383/(BF383-BF383*(1-BO383))</f>
        <v/>
      </c>
      <c r="BQ383" s="149">
        <f>BS383/(1-BR383)</f>
        <v/>
      </c>
      <c r="BR383" s="82" t="n">
        <v>0</v>
      </c>
      <c r="BS383" s="149">
        <f>K383</f>
        <v/>
      </c>
      <c r="BT383" s="149">
        <f>IF(BQ383&gt;=1500,BQ383-150,IF(BQ383&gt;=800,BQ383-80,IF(BQ383&gt;=500,BQ383-50,IF(BQ383&gt;=200,BQ383-20,BQ383))))</f>
        <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f>Q384/0.4</f>
        <v/>
      </c>
      <c r="H384" s="152">
        <f>G384*0.75</f>
        <v/>
      </c>
      <c r="I384" s="152">
        <f>Q384 / (0.79 - 0.02 - 0.006)</f>
        <v/>
      </c>
      <c r="J384" s="152">
        <f>Q384 / (0.8 - 0.02 - 0.006)</f>
        <v/>
      </c>
      <c r="K384" s="152">
        <f>Q384 / (0.9 - 0.02 - 0.006)</f>
        <v/>
      </c>
      <c r="L384" s="152">
        <f>K384-N384</f>
        <v/>
      </c>
      <c r="M384" s="79">
        <f>L384/K384</f>
        <v/>
      </c>
      <c r="N384" s="153">
        <f>O384+P384+Q384</f>
        <v/>
      </c>
      <c r="O384" s="153">
        <f>K384*0.006</f>
        <v/>
      </c>
      <c r="P384" s="153">
        <f>K384*0.02</f>
        <v/>
      </c>
      <c r="Q384" s="153">
        <f>SUM(R384:T384)</f>
        <v/>
      </c>
      <c r="R384" s="153" t="n">
        <v>5</v>
      </c>
      <c r="S384" s="153">
        <f>IF(F384="大型",150,IF(F384="中型",100,IF(F384="小型",0,0)))</f>
        <v/>
      </c>
      <c r="T384" s="151">
        <f>SUM(U384:W384)</f>
        <v/>
      </c>
      <c r="U384" s="153" t="n">
        <v>6</v>
      </c>
      <c r="V384" s="153" t="n">
        <v>2</v>
      </c>
      <c r="W384" s="153">
        <f>SUM(X384:AS384)</f>
        <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f>H384</f>
        <v/>
      </c>
      <c r="AZ384" s="153">
        <f>BB384/(1-BA384)</f>
        <v/>
      </c>
      <c r="BA384" s="85" t="n">
        <v>0.15</v>
      </c>
      <c r="BB384" s="153">
        <f>K384*0.96</f>
        <v/>
      </c>
      <c r="BC384" s="10" t="inlineStr">
        <is>
          <t>719436834260</t>
        </is>
      </c>
      <c r="BD384" s="10" t="inlineStr">
        <is>
          <t>https://item.taobao.com/item.htm?id=719436834260</t>
        </is>
      </c>
      <c r="BE384" s="10" t="n"/>
      <c r="BF384" s="153">
        <f>H384</f>
        <v/>
      </c>
      <c r="BG384" s="85">
        <f>BH384/BF384</f>
        <v/>
      </c>
      <c r="BH384" s="152">
        <f>I384</f>
        <v/>
      </c>
      <c r="BI384" s="85">
        <f>1-12%</f>
        <v/>
      </c>
      <c r="BJ384" s="85">
        <f>BK384/(BF384-BF384*(1-BI384))</f>
        <v/>
      </c>
      <c r="BK384" s="152">
        <f>BM384/(1-BL384)</f>
        <v/>
      </c>
      <c r="BL384" s="85" t="n">
        <v>0.01</v>
      </c>
      <c r="BM384" s="152">
        <f>J384</f>
        <v/>
      </c>
      <c r="BN384" s="152">
        <f>IF(BK384&gt;=1500,BK384-150,IF(BK384&gt;=800,BK384-80,IF(BK384&gt;=500,BK384-50,IF(BK384&gt;=200,BK384-20,BK384))))</f>
        <v/>
      </c>
      <c r="BO384" s="85">
        <f>1-12%</f>
        <v/>
      </c>
      <c r="BP384" s="85">
        <f>BQ384/(BF384-BF384*(1-BO384))</f>
        <v/>
      </c>
      <c r="BQ384" s="152">
        <f>BS384/(1-BR384)</f>
        <v/>
      </c>
      <c r="BR384" s="85" t="n">
        <v>0</v>
      </c>
      <c r="BS384" s="152">
        <f>K384</f>
        <v/>
      </c>
      <c r="BT384" s="152">
        <f>IF(BQ384&gt;=1500,BQ384-150,IF(BQ384&gt;=800,BQ384-80,IF(BQ384&gt;=500,BQ384-50,IF(BQ384&gt;=200,BQ384-20,BQ384))))</f>
        <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f>Q385/0.4</f>
        <v/>
      </c>
      <c r="H385" s="149">
        <f>G385*0.75</f>
        <v/>
      </c>
      <c r="I385" s="149">
        <f>Q385 / (0.79 - 0.02 - 0.006)</f>
        <v/>
      </c>
      <c r="J385" s="149">
        <f>Q385 / (0.8 - 0.02 - 0.006)</f>
        <v/>
      </c>
      <c r="K385" s="149">
        <f>Q385 / (0.9 - 0.02 - 0.006)</f>
        <v/>
      </c>
      <c r="L385" s="149">
        <f>K385-N385</f>
        <v/>
      </c>
      <c r="M385" s="79">
        <f>L385/K385</f>
        <v/>
      </c>
      <c r="N385" s="150">
        <f>O385+P385+Q385</f>
        <v/>
      </c>
      <c r="O385" s="150">
        <f>K385*0.006</f>
        <v/>
      </c>
      <c r="P385" s="150">
        <f>K385*0.02</f>
        <v/>
      </c>
      <c r="Q385" s="150">
        <f>SUM(R385:T385)</f>
        <v/>
      </c>
      <c r="R385" s="150">
        <f>IF(F385="大型",700,IF(F385="中型",300,IF(F385="小型",80,0)))</f>
        <v/>
      </c>
      <c r="S385" s="150">
        <f>IF(F385="大型",150,IF(F385="中型",100,IF(F385="小型",0,0)))</f>
        <v/>
      </c>
      <c r="T385" s="151">
        <f>SUM(U385:W385)</f>
        <v/>
      </c>
      <c r="U385" s="153" t="n">
        <v>11</v>
      </c>
      <c r="V385" s="150" t="n">
        <v>0</v>
      </c>
      <c r="W385" s="150">
        <f>SUM(X385:AS385)</f>
        <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f>H385</f>
        <v/>
      </c>
      <c r="AZ385" s="150">
        <f>BB385/(1-BA385)</f>
        <v/>
      </c>
      <c r="BA385" s="82" t="n">
        <v>0.15</v>
      </c>
      <c r="BB385" s="150">
        <f>K385*0.96</f>
        <v/>
      </c>
      <c r="BC385" s="7" t="inlineStr">
        <is>
          <t>805268708396</t>
        </is>
      </c>
      <c r="BD385" s="7" t="inlineStr">
        <is>
          <t>https://item.taobao.com/item.htm?id=805268708396</t>
        </is>
      </c>
      <c r="BE385" s="7" t="n"/>
      <c r="BF385" s="150">
        <f>H385</f>
        <v/>
      </c>
      <c r="BG385" s="82">
        <f>BH385/BF385</f>
        <v/>
      </c>
      <c r="BH385" s="149">
        <f>I385</f>
        <v/>
      </c>
      <c r="BI385" s="82">
        <f>1-12%</f>
        <v/>
      </c>
      <c r="BJ385" s="82">
        <f>BK385/(BF385-BF385*(1-BI385))</f>
        <v/>
      </c>
      <c r="BK385" s="149">
        <f>BM385/(1-BL385)</f>
        <v/>
      </c>
      <c r="BL385" s="82" t="n">
        <v>0.01</v>
      </c>
      <c r="BM385" s="149">
        <f>J385</f>
        <v/>
      </c>
      <c r="BN385" s="149">
        <f>IF(BK385&gt;=1500,BK385-150,IF(BK385&gt;=800,BK385-80,IF(BK385&gt;=500,BK385-50,IF(BK385&gt;=200,BK385-20,BK385))))</f>
        <v/>
      </c>
      <c r="BO385" s="82">
        <f>1-12%</f>
        <v/>
      </c>
      <c r="BP385" s="82">
        <f>BQ385/(BF385-BF385*(1-BO385))</f>
        <v/>
      </c>
      <c r="BQ385" s="149">
        <f>BS385/(1-BR385)</f>
        <v/>
      </c>
      <c r="BR385" s="82" t="n">
        <v>0</v>
      </c>
      <c r="BS385" s="149">
        <f>K385</f>
        <v/>
      </c>
      <c r="BT385" s="149">
        <f>IF(BQ385&gt;=1500,BQ385-150,IF(BQ385&gt;=800,BQ385-80,IF(BQ385&gt;=500,BQ385-50,IF(BQ385&gt;=200,BQ385-20,BQ385))))</f>
        <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f>Q391/0.4</f>
        <v/>
      </c>
      <c r="H391" s="149">
        <f>G391*0.75</f>
        <v/>
      </c>
      <c r="I391" s="149">
        <f>Q391 / (0.81 - 0.02 - 0.006)</f>
        <v/>
      </c>
      <c r="J391" s="149">
        <f>Q391 / (0.82 - 0.02 - 0.006)</f>
        <v/>
      </c>
      <c r="K391" s="149">
        <f>Q391 / (0.85 - 0.02 - 0.006)</f>
        <v/>
      </c>
      <c r="L391" s="149">
        <f>K391-N391</f>
        <v/>
      </c>
      <c r="M391" s="79">
        <f>L391/K391</f>
        <v/>
      </c>
      <c r="N391" s="150">
        <f>O391+P391+Q391</f>
        <v/>
      </c>
      <c r="O391" s="150">
        <f>K391*0.006</f>
        <v/>
      </c>
      <c r="P391" s="150">
        <f>K391*0.02</f>
        <v/>
      </c>
      <c r="Q391" s="150">
        <f>SUM(R391:T391)</f>
        <v/>
      </c>
      <c r="R391" s="150">
        <f>IF(F391="大型",700,IF(F391="中型",300,IF(F391="小型",80,0)))</f>
        <v/>
      </c>
      <c r="S391" s="150">
        <f>IF(F391="大型",150,IF(F391="中型",100,IF(F391="小型",0,0)))</f>
        <v/>
      </c>
      <c r="T391" s="151">
        <f>SUM(U391:W391)</f>
        <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f>H391</f>
        <v/>
      </c>
      <c r="BG391" s="82">
        <f>BH391/BF391</f>
        <v/>
      </c>
      <c r="BH391" s="149">
        <f>I391</f>
        <v/>
      </c>
      <c r="BI391" s="82">
        <f>1-12%</f>
        <v/>
      </c>
      <c r="BJ391" s="82">
        <f>BK391/(BF391-BF391*(1-BI391))</f>
        <v/>
      </c>
      <c r="BK391" s="149">
        <f>BM391/(1-BL391)</f>
        <v/>
      </c>
      <c r="BL391" s="82" t="n">
        <v>0.01</v>
      </c>
      <c r="BM391" s="149">
        <f>J391</f>
        <v/>
      </c>
      <c r="BN391" s="149">
        <f>IF(BK391&gt;=1500,BK391-150,IF(BK391&gt;=800,BK391-80,IF(BK391&gt;=500,BK391-50,IF(BK391&gt;=200,BK391-20,BK391))))</f>
        <v/>
      </c>
      <c r="BO391" s="82">
        <f>1-12%</f>
        <v/>
      </c>
      <c r="BP391" s="82">
        <f>BQ391/(BF391-BF391*(1-BO391))</f>
        <v/>
      </c>
      <c r="BQ391" s="149">
        <f>BS391/(1-BR391)</f>
        <v/>
      </c>
      <c r="BR391" s="82" t="n">
        <v>0</v>
      </c>
      <c r="BS391" s="149">
        <f>K391</f>
        <v/>
      </c>
      <c r="BT391" s="149">
        <f>IF(BQ391&gt;=1500,BQ391-150,IF(BQ391&gt;=800,BQ391-80,IF(BQ391&gt;=500,BQ391-50,IF(BQ391&gt;=200,BQ391-20,BQ391))))</f>
        <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f>Q392/0.4</f>
        <v/>
      </c>
      <c r="H392" s="152">
        <f>G392*0.75</f>
        <v/>
      </c>
      <c r="I392" s="152">
        <f>Q392 / (0.81 - 0.02 - 0.006)</f>
        <v/>
      </c>
      <c r="J392" s="152">
        <f>Q392 / (0.82 - 0.02 - 0.006)</f>
        <v/>
      </c>
      <c r="K392" s="152">
        <f>Q392 / (0.85 - 0.02 - 0.006)</f>
        <v/>
      </c>
      <c r="L392" s="152">
        <f>K392-N392</f>
        <v/>
      </c>
      <c r="M392" s="79">
        <f>L392/K392</f>
        <v/>
      </c>
      <c r="N392" s="153">
        <f>O392+P392+Q392</f>
        <v/>
      </c>
      <c r="O392" s="153">
        <f>K392*0.006</f>
        <v/>
      </c>
      <c r="P392" s="153">
        <f>K392*0.02</f>
        <v/>
      </c>
      <c r="Q392" s="153">
        <f>SUM(R392:T392)</f>
        <v/>
      </c>
      <c r="R392" s="153">
        <f>IF(F392="大型",700,IF(F392="中型",300,IF(F392="小型",80,0)))</f>
        <v/>
      </c>
      <c r="S392" s="153">
        <f>IF(F392="大型",150,IF(F392="中型",100,IF(F392="小型",0,0)))</f>
        <v/>
      </c>
      <c r="T392" s="151">
        <f>SUM(U392:W392)</f>
        <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f>H392</f>
        <v/>
      </c>
      <c r="BG392" s="85">
        <f>BH392/BF392</f>
        <v/>
      </c>
      <c r="BH392" s="152">
        <f>I392</f>
        <v/>
      </c>
      <c r="BI392" s="85">
        <f>1-12%</f>
        <v/>
      </c>
      <c r="BJ392" s="85">
        <f>BK392/(BF392-BF392*(1-BI392))</f>
        <v/>
      </c>
      <c r="BK392" s="152">
        <f>BM392/(1-BL392)</f>
        <v/>
      </c>
      <c r="BL392" s="85" t="n">
        <v>0.01</v>
      </c>
      <c r="BM392" s="152">
        <f>J392</f>
        <v/>
      </c>
      <c r="BN392" s="152">
        <f>IF(BK392&gt;=1500,BK392-150,IF(BK392&gt;=800,BK392-80,IF(BK392&gt;=500,BK392-50,IF(BK392&gt;=200,BK392-20,BK392))))</f>
        <v/>
      </c>
      <c r="BO392" s="85">
        <f>1-12%</f>
        <v/>
      </c>
      <c r="BP392" s="85">
        <f>BQ392/(BF392-BF392*(1-BO392))</f>
        <v/>
      </c>
      <c r="BQ392" s="152">
        <f>BS392/(1-BR392)</f>
        <v/>
      </c>
      <c r="BR392" s="85" t="n">
        <v>0</v>
      </c>
      <c r="BS392" s="152">
        <f>K392</f>
        <v/>
      </c>
      <c r="BT392" s="152">
        <f>IF(BQ392&gt;=1500,BQ392-150,IF(BQ392&gt;=800,BQ392-80,IF(BQ392&gt;=500,BQ392-50,IF(BQ392&gt;=200,BQ392-20,BQ392))))</f>
        <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f>Q393/0.4</f>
        <v/>
      </c>
      <c r="H393" s="149">
        <f>G393*0.75</f>
        <v/>
      </c>
      <c r="I393" s="149">
        <f>Q393 / (0.81 - 0.02 - 0.006)</f>
        <v/>
      </c>
      <c r="J393" s="149">
        <f>Q393 / (0.82 - 0.02 - 0.006)</f>
        <v/>
      </c>
      <c r="K393" s="149">
        <f>Q393 / (0.85 - 0.02 - 0.006)</f>
        <v/>
      </c>
      <c r="L393" s="149">
        <f>K393-N393</f>
        <v/>
      </c>
      <c r="M393" s="79">
        <f>L393/K393</f>
        <v/>
      </c>
      <c r="N393" s="150">
        <f>O393+P393+Q393</f>
        <v/>
      </c>
      <c r="O393" s="150">
        <f>K393*0.006</f>
        <v/>
      </c>
      <c r="P393" s="150">
        <f>K393*0.02</f>
        <v/>
      </c>
      <c r="Q393" s="150">
        <f>SUM(R393:T393)</f>
        <v/>
      </c>
      <c r="R393" s="150">
        <f>IF(F393="大型",700,IF(F393="中型",300,IF(F393="小型",80,0)))</f>
        <v/>
      </c>
      <c r="S393" s="150">
        <f>IF(F393="大型",150,IF(F393="中型",100,IF(F393="小型",0,0)))</f>
        <v/>
      </c>
      <c r="T393" s="151">
        <f>SUM(U393:W393)</f>
        <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f>H393</f>
        <v/>
      </c>
      <c r="BG393" s="82">
        <f>BH393/BF393</f>
        <v/>
      </c>
      <c r="BH393" s="149">
        <f>I393</f>
        <v/>
      </c>
      <c r="BI393" s="82">
        <f>1-12%</f>
        <v/>
      </c>
      <c r="BJ393" s="82">
        <f>BK393/(BF393-BF393*(1-BI393))</f>
        <v/>
      </c>
      <c r="BK393" s="149">
        <f>BM393/(1-BL393)</f>
        <v/>
      </c>
      <c r="BL393" s="82" t="n">
        <v>0.01</v>
      </c>
      <c r="BM393" s="149">
        <f>J393</f>
        <v/>
      </c>
      <c r="BN393" s="149">
        <f>IF(BK393&gt;=1500,BK393-150,IF(BK393&gt;=800,BK393-80,IF(BK393&gt;=500,BK393-50,IF(BK393&gt;=200,BK393-20,BK393))))</f>
        <v/>
      </c>
      <c r="BO393" s="82">
        <f>1-12%</f>
        <v/>
      </c>
      <c r="BP393" s="82">
        <f>BQ393/(BF393-BF393*(1-BO393))</f>
        <v/>
      </c>
      <c r="BQ393" s="149">
        <f>BS393/(1-BR393)</f>
        <v/>
      </c>
      <c r="BR393" s="82" t="n">
        <v>0</v>
      </c>
      <c r="BS393" s="149">
        <f>K393</f>
        <v/>
      </c>
      <c r="BT393" s="149">
        <f>IF(BQ393&gt;=1500,BQ393-150,IF(BQ393&gt;=800,BQ393-80,IF(BQ393&gt;=500,BQ393-50,IF(BQ393&gt;=200,BQ393-20,BQ393))))</f>
        <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f>Q394/0.4</f>
        <v/>
      </c>
      <c r="H394" s="152">
        <f>G394*0.75</f>
        <v/>
      </c>
      <c r="I394" s="152">
        <f>Q394 / (0.81 - 0.02 - 0.006)</f>
        <v/>
      </c>
      <c r="J394" s="152">
        <f>Q394 / (0.82 - 0.02 - 0.006)</f>
        <v/>
      </c>
      <c r="K394" s="152">
        <f>Q394 / (0.85 - 0.02 - 0.006)</f>
        <v/>
      </c>
      <c r="L394" s="152">
        <f>K394-N394</f>
        <v/>
      </c>
      <c r="M394" s="79">
        <f>L394/K394</f>
        <v/>
      </c>
      <c r="N394" s="153">
        <f>O394+P394+Q394</f>
        <v/>
      </c>
      <c r="O394" s="153">
        <f>K394*0.006</f>
        <v/>
      </c>
      <c r="P394" s="153">
        <f>K394*0.02</f>
        <v/>
      </c>
      <c r="Q394" s="153">
        <f>SUM(R394:T394)</f>
        <v/>
      </c>
      <c r="R394" s="153">
        <f>IF(F394="大型",700,IF(F394="中型",300,IF(F394="小型",80,0)))</f>
        <v/>
      </c>
      <c r="S394" s="153">
        <f>IF(F394="大型",150,IF(F394="中型",100,IF(F394="小型",0,0)))</f>
        <v/>
      </c>
      <c r="T394" s="151">
        <f>SUM(U394:W394)</f>
        <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f>H394</f>
        <v/>
      </c>
      <c r="BG394" s="85">
        <f>BH394/BF394</f>
        <v/>
      </c>
      <c r="BH394" s="152">
        <f>I394</f>
        <v/>
      </c>
      <c r="BI394" s="85">
        <f>1-12%</f>
        <v/>
      </c>
      <c r="BJ394" s="85">
        <f>BK394/(BF394-BF394*(1-BI394))</f>
        <v/>
      </c>
      <c r="BK394" s="152">
        <f>BM394/(1-BL394)</f>
        <v/>
      </c>
      <c r="BL394" s="85" t="n">
        <v>0.01</v>
      </c>
      <c r="BM394" s="152">
        <f>J394</f>
        <v/>
      </c>
      <c r="BN394" s="152">
        <f>IF(BK394&gt;=1500,BK394-150,IF(BK394&gt;=800,BK394-80,IF(BK394&gt;=500,BK394-50,IF(BK394&gt;=200,BK394-20,BK394))))</f>
        <v/>
      </c>
      <c r="BO394" s="85">
        <f>1-12%</f>
        <v/>
      </c>
      <c r="BP394" s="85">
        <f>BQ394/(BF394-BF394*(1-BO394))</f>
        <v/>
      </c>
      <c r="BQ394" s="152">
        <f>BS394/(1-BR394)</f>
        <v/>
      </c>
      <c r="BR394" s="85" t="n">
        <v>0</v>
      </c>
      <c r="BS394" s="152">
        <f>K394</f>
        <v/>
      </c>
      <c r="BT394" s="152">
        <f>IF(BQ394&gt;=1500,BQ394-150,IF(BQ394&gt;=800,BQ394-80,IF(BQ394&gt;=500,BQ394-50,IF(BQ394&gt;=200,BQ394-20,BQ394))))</f>
        <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f>Q395/0.4</f>
        <v/>
      </c>
      <c r="H395" s="149">
        <f>G395*0.75</f>
        <v/>
      </c>
      <c r="I395" s="149">
        <f>Q395 / (0.81 - 0.02 - 0.006)</f>
        <v/>
      </c>
      <c r="J395" s="149">
        <f>Q395 / (0.82 - 0.02 - 0.006)</f>
        <v/>
      </c>
      <c r="K395" s="149">
        <f>Q395 / (0.85 - 0.02 - 0.006)</f>
        <v/>
      </c>
      <c r="L395" s="149">
        <f>K395-N395</f>
        <v/>
      </c>
      <c r="M395" s="79">
        <f>L395/K395</f>
        <v/>
      </c>
      <c r="N395" s="150">
        <f>O395+P395+Q395</f>
        <v/>
      </c>
      <c r="O395" s="150">
        <f>K395*0.006</f>
        <v/>
      </c>
      <c r="P395" s="150">
        <f>K395*0.02</f>
        <v/>
      </c>
      <c r="Q395" s="150">
        <f>SUM(R395:T395)</f>
        <v/>
      </c>
      <c r="R395" s="150">
        <f>IF(F395="大型",700,IF(F395="中型",300,IF(F395="小型",80,0)))</f>
        <v/>
      </c>
      <c r="S395" s="150">
        <f>IF(F395="大型",150,IF(F395="中型",100,IF(F395="小型",0,0)))</f>
        <v/>
      </c>
      <c r="T395" s="151">
        <f>SUM(U395:W395)</f>
        <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f>H395</f>
        <v/>
      </c>
      <c r="BG395" s="82">
        <f>BH395/BF395</f>
        <v/>
      </c>
      <c r="BH395" s="149">
        <f>I395</f>
        <v/>
      </c>
      <c r="BI395" s="82">
        <f>1-12%</f>
        <v/>
      </c>
      <c r="BJ395" s="82">
        <f>BK395/(BF395-BF395*(1-BI395))</f>
        <v/>
      </c>
      <c r="BK395" s="149">
        <f>BM395/(1-BL395)</f>
        <v/>
      </c>
      <c r="BL395" s="82" t="n">
        <v>0.01</v>
      </c>
      <c r="BM395" s="149">
        <f>J395</f>
        <v/>
      </c>
      <c r="BN395" s="149">
        <f>IF(BK395&gt;=1500,BK395-150,IF(BK395&gt;=800,BK395-80,IF(BK395&gt;=500,BK395-50,IF(BK395&gt;=200,BK395-20,BK395))))</f>
        <v/>
      </c>
      <c r="BO395" s="82">
        <f>1-12%</f>
        <v/>
      </c>
      <c r="BP395" s="82">
        <f>BQ395/(BF395-BF395*(1-BO395))</f>
        <v/>
      </c>
      <c r="BQ395" s="149">
        <f>BS395/(1-BR395)</f>
        <v/>
      </c>
      <c r="BR395" s="82" t="n">
        <v>0</v>
      </c>
      <c r="BS395" s="149">
        <f>K395</f>
        <v/>
      </c>
      <c r="BT395" s="149">
        <f>IF(BQ395&gt;=1500,BQ395-150,IF(BQ395&gt;=800,BQ395-80,IF(BQ395&gt;=500,BQ395-50,IF(BQ395&gt;=200,BQ395-20,BQ395))))</f>
        <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f>Q396/0.4</f>
        <v/>
      </c>
      <c r="H396" s="152">
        <f>G396*0.75</f>
        <v/>
      </c>
      <c r="I396" s="152">
        <f>Q396 / (0.81 - 0.02 - 0.006)</f>
        <v/>
      </c>
      <c r="J396" s="152">
        <f>Q396 / (0.82 - 0.02 - 0.006)</f>
        <v/>
      </c>
      <c r="K396" s="152">
        <f>Q396 / (0.85 - 0.02 - 0.006)</f>
        <v/>
      </c>
      <c r="L396" s="152">
        <f>K396-N396</f>
        <v/>
      </c>
      <c r="M396" s="79">
        <f>L396/K396</f>
        <v/>
      </c>
      <c r="N396" s="153">
        <f>O396+P396+Q396</f>
        <v/>
      </c>
      <c r="O396" s="153">
        <f>K396*0.006</f>
        <v/>
      </c>
      <c r="P396" s="153">
        <f>K396*0.02</f>
        <v/>
      </c>
      <c r="Q396" s="153">
        <f>SUM(R396:T396)</f>
        <v/>
      </c>
      <c r="R396" s="153">
        <f>IF(F396="大型",700,IF(F396="中型",300,IF(F396="小型",80,0)))</f>
        <v/>
      </c>
      <c r="S396" s="153">
        <f>IF(F396="大型",150,IF(F396="中型",100,IF(F396="小型",0,0)))</f>
        <v/>
      </c>
      <c r="T396" s="151">
        <f>SUM(U396:W396)</f>
        <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f>H396</f>
        <v/>
      </c>
      <c r="BG396" s="85">
        <f>BH396/BF396</f>
        <v/>
      </c>
      <c r="BH396" s="152">
        <f>I396</f>
        <v/>
      </c>
      <c r="BI396" s="85">
        <f>1-12%</f>
        <v/>
      </c>
      <c r="BJ396" s="85">
        <f>BK396/(BF396-BF396*(1-BI396))</f>
        <v/>
      </c>
      <c r="BK396" s="152">
        <f>BM396/(1-BL396)</f>
        <v/>
      </c>
      <c r="BL396" s="85" t="n">
        <v>0.01</v>
      </c>
      <c r="BM396" s="152">
        <f>J396</f>
        <v/>
      </c>
      <c r="BN396" s="152">
        <f>IF(BK396&gt;=1500,BK396-150,IF(BK396&gt;=800,BK396-80,IF(BK396&gt;=500,BK396-50,IF(BK396&gt;=200,BK396-20,BK396))))</f>
        <v/>
      </c>
      <c r="BO396" s="85">
        <f>1-12%</f>
        <v/>
      </c>
      <c r="BP396" s="85">
        <f>BQ396/(BF396-BF396*(1-BO396))</f>
        <v/>
      </c>
      <c r="BQ396" s="152">
        <f>BS396/(1-BR396)</f>
        <v/>
      </c>
      <c r="BR396" s="85" t="n">
        <v>0</v>
      </c>
      <c r="BS396" s="152">
        <f>K396</f>
        <v/>
      </c>
      <c r="BT396" s="152">
        <f>IF(BQ396&gt;=1500,BQ396-150,IF(BQ396&gt;=800,BQ396-80,IF(BQ396&gt;=500,BQ396-50,IF(BQ396&gt;=200,BQ396-20,BQ396))))</f>
        <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f>Q397/0.4</f>
        <v/>
      </c>
      <c r="H397" s="149">
        <f>G397*0.75</f>
        <v/>
      </c>
      <c r="I397" s="149">
        <f>Q397 / (0.81 - 0.02 - 0.006)</f>
        <v/>
      </c>
      <c r="J397" s="149">
        <f>Q397 / (0.82 - 0.02 - 0.006)</f>
        <v/>
      </c>
      <c r="K397" s="149">
        <f>Q397 / (0.85 - 0.02 - 0.006)</f>
        <v/>
      </c>
      <c r="L397" s="149">
        <f>K397-N397</f>
        <v/>
      </c>
      <c r="M397" s="79">
        <f>L397/K397</f>
        <v/>
      </c>
      <c r="N397" s="150">
        <f>O397+P397+Q397</f>
        <v/>
      </c>
      <c r="O397" s="150">
        <f>K397*0.006</f>
        <v/>
      </c>
      <c r="P397" s="150">
        <f>K397*0.02</f>
        <v/>
      </c>
      <c r="Q397" s="150">
        <f>SUM(R397:T397)</f>
        <v/>
      </c>
      <c r="R397" s="150">
        <f>IF(F397="大型",700,IF(F397="中型",300,IF(F397="小型",80,0)))</f>
        <v/>
      </c>
      <c r="S397" s="150">
        <f>IF(F397="大型",150,IF(F397="中型",100,IF(F397="小型",0,0)))</f>
        <v/>
      </c>
      <c r="T397" s="151">
        <f>SUM(U397:W397)</f>
        <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f>H397</f>
        <v/>
      </c>
      <c r="BG397" s="82">
        <f>BH397/BF397</f>
        <v/>
      </c>
      <c r="BH397" s="149">
        <f>I397</f>
        <v/>
      </c>
      <c r="BI397" s="82">
        <f>1-12%</f>
        <v/>
      </c>
      <c r="BJ397" s="82">
        <f>BK397/(BF397-BF397*(1-BI397))</f>
        <v/>
      </c>
      <c r="BK397" s="149">
        <f>BM397/(1-BL397)</f>
        <v/>
      </c>
      <c r="BL397" s="82" t="n">
        <v>0.01</v>
      </c>
      <c r="BM397" s="149">
        <f>J397</f>
        <v/>
      </c>
      <c r="BN397" s="149">
        <f>IF(BK397&gt;=1500,BK397-150,IF(BK397&gt;=800,BK397-80,IF(BK397&gt;=500,BK397-50,IF(BK397&gt;=200,BK397-20,BK397))))</f>
        <v/>
      </c>
      <c r="BO397" s="82">
        <f>1-12%</f>
        <v/>
      </c>
      <c r="BP397" s="82">
        <f>BQ397/(BF397-BF397*(1-BO397))</f>
        <v/>
      </c>
      <c r="BQ397" s="149">
        <f>BS397/(1-BR397)</f>
        <v/>
      </c>
      <c r="BR397" s="82" t="n">
        <v>0</v>
      </c>
      <c r="BS397" s="149">
        <f>K397</f>
        <v/>
      </c>
      <c r="BT397" s="149">
        <f>IF(BQ397&gt;=1500,BQ397-150,IF(BQ397&gt;=800,BQ397-80,IF(BQ397&gt;=500,BQ397-50,IF(BQ397&gt;=200,BQ397-20,BQ397))))</f>
        <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f>Q398/0.4</f>
        <v/>
      </c>
      <c r="H398" s="152">
        <f>G398*0.75</f>
        <v/>
      </c>
      <c r="I398" s="152">
        <f>Q398 / (0.81 - 0.02 - 0.006)</f>
        <v/>
      </c>
      <c r="J398" s="152">
        <f>Q398 / (0.82 - 0.02 - 0.006)</f>
        <v/>
      </c>
      <c r="K398" s="152">
        <f>Q398 / (0.85 - 0.02 - 0.006)</f>
        <v/>
      </c>
      <c r="L398" s="152">
        <f>K398-N398</f>
        <v/>
      </c>
      <c r="M398" s="79">
        <f>L398/K398</f>
        <v/>
      </c>
      <c r="N398" s="153">
        <f>O398+P398+Q398</f>
        <v/>
      </c>
      <c r="O398" s="153">
        <f>K398*0.006</f>
        <v/>
      </c>
      <c r="P398" s="153">
        <f>K398*0.02</f>
        <v/>
      </c>
      <c r="Q398" s="153">
        <f>SUM(R398:T398)</f>
        <v/>
      </c>
      <c r="R398" s="153">
        <f>IF(F398="大型",700,IF(F398="中型",300,IF(F398="小型",80,0)))</f>
        <v/>
      </c>
      <c r="S398" s="153">
        <f>IF(F398="大型",150,IF(F398="中型",100,IF(F398="小型",0,0)))</f>
        <v/>
      </c>
      <c r="T398" s="151">
        <f>SUM(U398:W398)</f>
        <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f>H398</f>
        <v/>
      </c>
      <c r="BG398" s="85">
        <f>BH398/BF398</f>
        <v/>
      </c>
      <c r="BH398" s="152">
        <f>I398</f>
        <v/>
      </c>
      <c r="BI398" s="85">
        <f>1-12%</f>
        <v/>
      </c>
      <c r="BJ398" s="85">
        <f>BK398/(BF398-BF398*(1-BI398))</f>
        <v/>
      </c>
      <c r="BK398" s="152">
        <f>BM398/(1-BL398)</f>
        <v/>
      </c>
      <c r="BL398" s="85" t="n">
        <v>0.01</v>
      </c>
      <c r="BM398" s="152">
        <f>J398</f>
        <v/>
      </c>
      <c r="BN398" s="152">
        <f>IF(BK398&gt;=1500,BK398-150,IF(BK398&gt;=800,BK398-80,IF(BK398&gt;=500,BK398-50,IF(BK398&gt;=200,BK398-20,BK398))))</f>
        <v/>
      </c>
      <c r="BO398" s="85">
        <f>1-12%</f>
        <v/>
      </c>
      <c r="BP398" s="85">
        <f>BQ398/(BF398-BF398*(1-BO398))</f>
        <v/>
      </c>
      <c r="BQ398" s="152">
        <f>BS398/(1-BR398)</f>
        <v/>
      </c>
      <c r="BR398" s="85" t="n">
        <v>0</v>
      </c>
      <c r="BS398" s="152">
        <f>K398</f>
        <v/>
      </c>
      <c r="BT398" s="152">
        <f>IF(BQ398&gt;=1500,BQ398-150,IF(BQ398&gt;=800,BQ398-80,IF(BQ398&gt;=500,BQ398-50,IF(BQ398&gt;=200,BQ398-20,BQ398))))</f>
        <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f>Q399/0.4</f>
        <v/>
      </c>
      <c r="H399" s="149">
        <f>G399*0.75</f>
        <v/>
      </c>
      <c r="I399" s="149">
        <f>Q399 / (0.81 - 0.02 - 0.006)</f>
        <v/>
      </c>
      <c r="J399" s="149">
        <f>Q399 / (0.82 - 0.02 - 0.006)</f>
        <v/>
      </c>
      <c r="K399" s="149">
        <f>Q399 / (0.85 - 0.02 - 0.006)</f>
        <v/>
      </c>
      <c r="L399" s="149">
        <f>K399-N399</f>
        <v/>
      </c>
      <c r="M399" s="79">
        <f>L399/K399</f>
        <v/>
      </c>
      <c r="N399" s="150">
        <f>O399+P399+Q399</f>
        <v/>
      </c>
      <c r="O399" s="150">
        <f>K399*0.006</f>
        <v/>
      </c>
      <c r="P399" s="150">
        <f>K399*0.02</f>
        <v/>
      </c>
      <c r="Q399" s="150">
        <f>SUM(R399:T399)</f>
        <v/>
      </c>
      <c r="R399" s="150">
        <f>IF(F399="大型",700,IF(F399="中型",300,IF(F399="小型",80,0)))</f>
        <v/>
      </c>
      <c r="S399" s="150">
        <f>IF(F399="大型",150,IF(F399="中型",100,IF(F399="小型",0,0)))</f>
        <v/>
      </c>
      <c r="T399" s="151">
        <f>SUM(U399:W399)</f>
        <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f>H399</f>
        <v/>
      </c>
      <c r="BG399" s="82">
        <f>BH399/BF399</f>
        <v/>
      </c>
      <c r="BH399" s="149">
        <f>I399</f>
        <v/>
      </c>
      <c r="BI399" s="82">
        <f>1-12%</f>
        <v/>
      </c>
      <c r="BJ399" s="82">
        <f>BK399/(BF399-BF399*(1-BI399))</f>
        <v/>
      </c>
      <c r="BK399" s="149">
        <f>BM399/(1-BL399)</f>
        <v/>
      </c>
      <c r="BL399" s="82" t="n">
        <v>0.01</v>
      </c>
      <c r="BM399" s="149">
        <f>J399</f>
        <v/>
      </c>
      <c r="BN399" s="149">
        <f>IF(BK399&gt;=1500,BK399-150,IF(BK399&gt;=800,BK399-80,IF(BK399&gt;=500,BK399-50,IF(BK399&gt;=200,BK399-20,BK399))))</f>
        <v/>
      </c>
      <c r="BO399" s="82">
        <f>1-12%</f>
        <v/>
      </c>
      <c r="BP399" s="82">
        <f>BQ399/(BF399-BF399*(1-BO399))</f>
        <v/>
      </c>
      <c r="BQ399" s="149">
        <f>BS399/(1-BR399)</f>
        <v/>
      </c>
      <c r="BR399" s="82" t="n">
        <v>0</v>
      </c>
      <c r="BS399" s="149">
        <f>K399</f>
        <v/>
      </c>
      <c r="BT399" s="149">
        <f>IF(BQ399&gt;=1500,BQ399-150,IF(BQ399&gt;=800,BQ399-80,IF(BQ399&gt;=500,BQ399-50,IF(BQ399&gt;=200,BQ399-20,BQ399))))</f>
        <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f>Q400/0.4</f>
        <v/>
      </c>
      <c r="H400" s="152">
        <f>G400*0.75</f>
        <v/>
      </c>
      <c r="I400" s="152">
        <f>Q400 / (0.81 - 0.02 - 0.006)</f>
        <v/>
      </c>
      <c r="J400" s="152">
        <f>Q400 / (0.82 - 0.02 - 0.006)</f>
        <v/>
      </c>
      <c r="K400" s="152">
        <f>Q400 / (0.85 - 0.02 - 0.006)</f>
        <v/>
      </c>
      <c r="L400" s="152">
        <f>K400-N400</f>
        <v/>
      </c>
      <c r="M400" s="79">
        <f>L400/K400</f>
        <v/>
      </c>
      <c r="N400" s="153">
        <f>O400+P400+Q400</f>
        <v/>
      </c>
      <c r="O400" s="153">
        <f>K400*0.006</f>
        <v/>
      </c>
      <c r="P400" s="153">
        <f>K400*0.02</f>
        <v/>
      </c>
      <c r="Q400" s="153">
        <f>SUM(R400:T400)</f>
        <v/>
      </c>
      <c r="R400" s="153">
        <f>IF(F400="大型",700,IF(F400="中型",300,IF(F400="小型",80,0)))</f>
        <v/>
      </c>
      <c r="S400" s="153">
        <f>IF(F400="大型",150,IF(F400="中型",100,IF(F400="小型",0,0)))</f>
        <v/>
      </c>
      <c r="T400" s="151">
        <f>SUM(U400:W400)</f>
        <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f>H400</f>
        <v/>
      </c>
      <c r="BG400" s="85">
        <f>BH400/BF400</f>
        <v/>
      </c>
      <c r="BH400" s="152">
        <f>I400</f>
        <v/>
      </c>
      <c r="BI400" s="85">
        <f>1-12%</f>
        <v/>
      </c>
      <c r="BJ400" s="85">
        <f>BK400/(BF400-BF400*(1-BI400))</f>
        <v/>
      </c>
      <c r="BK400" s="152">
        <f>BM400/(1-BL400)</f>
        <v/>
      </c>
      <c r="BL400" s="85" t="n">
        <v>0.01</v>
      </c>
      <c r="BM400" s="152">
        <f>J400</f>
        <v/>
      </c>
      <c r="BN400" s="152">
        <f>IF(BK400&gt;=1500,BK400-150,IF(BK400&gt;=800,BK400-80,IF(BK400&gt;=500,BK400-50,IF(BK400&gt;=200,BK400-20,BK400))))</f>
        <v/>
      </c>
      <c r="BO400" s="85">
        <f>1-12%</f>
        <v/>
      </c>
      <c r="BP400" s="85">
        <f>BQ400/(BF400-BF400*(1-BO400))</f>
        <v/>
      </c>
      <c r="BQ400" s="152">
        <f>BS400/(1-BR400)</f>
        <v/>
      </c>
      <c r="BR400" s="85" t="n">
        <v>0</v>
      </c>
      <c r="BS400" s="152">
        <f>K400</f>
        <v/>
      </c>
      <c r="BT400" s="152">
        <f>IF(BQ400&gt;=1500,BQ400-150,IF(BQ400&gt;=800,BQ400-80,IF(BQ400&gt;=500,BQ400-50,IF(BQ400&gt;=200,BQ400-20,BQ400))))</f>
        <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f>Q401/0.4</f>
        <v/>
      </c>
      <c r="H401" s="149">
        <f>G401*0.75</f>
        <v/>
      </c>
      <c r="I401" s="149">
        <f>Q401 / (0.81 - 0.02 - 0.006)</f>
        <v/>
      </c>
      <c r="J401" s="149">
        <f>Q401 / (0.82 - 0.02 - 0.006)</f>
        <v/>
      </c>
      <c r="K401" s="149">
        <f>Q401 / (0.85 - 0.02 - 0.006)</f>
        <v/>
      </c>
      <c r="L401" s="149">
        <f>K401-N401</f>
        <v/>
      </c>
      <c r="M401" s="79">
        <f>L401/K401</f>
        <v/>
      </c>
      <c r="N401" s="150">
        <f>O401+P401+Q401</f>
        <v/>
      </c>
      <c r="O401" s="150">
        <f>K401*0.006</f>
        <v/>
      </c>
      <c r="P401" s="150">
        <f>K401*0.02</f>
        <v/>
      </c>
      <c r="Q401" s="150">
        <f>SUM(R401:T401)</f>
        <v/>
      </c>
      <c r="R401" s="150">
        <f>IF(F401="大型",700,IF(F401="中型",300,IF(F401="小型",80,0)))</f>
        <v/>
      </c>
      <c r="S401" s="150">
        <f>IF(F401="大型",150,IF(F401="中型",100,IF(F401="小型",0,0)))</f>
        <v/>
      </c>
      <c r="T401" s="151">
        <f>SUM(U401:W401)</f>
        <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f>H401</f>
        <v/>
      </c>
      <c r="BG401" s="82">
        <f>BH401/BF401</f>
        <v/>
      </c>
      <c r="BH401" s="149">
        <f>I401</f>
        <v/>
      </c>
      <c r="BI401" s="82">
        <f>1-12%</f>
        <v/>
      </c>
      <c r="BJ401" s="82">
        <f>BK401/(BF401-BF401*(1-BI401))</f>
        <v/>
      </c>
      <c r="BK401" s="149">
        <f>BM401/(1-BL401)</f>
        <v/>
      </c>
      <c r="BL401" s="82" t="n">
        <v>0.01</v>
      </c>
      <c r="BM401" s="149">
        <f>J401</f>
        <v/>
      </c>
      <c r="BN401" s="149">
        <f>IF(BK401&gt;=1500,BK401-150,IF(BK401&gt;=800,BK401-80,IF(BK401&gt;=500,BK401-50,IF(BK401&gt;=200,BK401-20,BK401))))</f>
        <v/>
      </c>
      <c r="BO401" s="82">
        <f>1-12%</f>
        <v/>
      </c>
      <c r="BP401" s="82">
        <f>BQ401/(BF401-BF401*(1-BO401))</f>
        <v/>
      </c>
      <c r="BQ401" s="149">
        <f>BS401/(1-BR401)</f>
        <v/>
      </c>
      <c r="BR401" s="82" t="n">
        <v>0</v>
      </c>
      <c r="BS401" s="149">
        <f>K401</f>
        <v/>
      </c>
      <c r="BT401" s="149">
        <f>IF(BQ401&gt;=1500,BQ401-150,IF(BQ401&gt;=800,BQ401-80,IF(BQ401&gt;=500,BQ401-50,IF(BQ401&gt;=200,BQ401-20,BQ401))))</f>
        <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f>Q402/0.4</f>
        <v/>
      </c>
      <c r="H402" s="152">
        <f>G402*0.75</f>
        <v/>
      </c>
      <c r="I402" s="152">
        <f>Q402 / (0.81 - 0.02 - 0.006)</f>
        <v/>
      </c>
      <c r="J402" s="152">
        <f>Q402 / (0.82 - 0.02 - 0.006)</f>
        <v/>
      </c>
      <c r="K402" s="152">
        <f>Q402 / (0.85 - 0.02 - 0.006)</f>
        <v/>
      </c>
      <c r="L402" s="152">
        <f>K402-N402</f>
        <v/>
      </c>
      <c r="M402" s="79">
        <f>L402/K402</f>
        <v/>
      </c>
      <c r="N402" s="153">
        <f>O402+P402+Q402</f>
        <v/>
      </c>
      <c r="O402" s="153">
        <f>K402*0.006</f>
        <v/>
      </c>
      <c r="P402" s="153">
        <f>K402*0.02</f>
        <v/>
      </c>
      <c r="Q402" s="153">
        <f>SUM(R402:T402)</f>
        <v/>
      </c>
      <c r="R402" s="153">
        <f>IF(F402="大型",700,IF(F402="中型",300,IF(F402="小型",80,0)))</f>
        <v/>
      </c>
      <c r="S402" s="153">
        <f>IF(F402="大型",150,IF(F402="中型",100,IF(F402="小型",0,0)))</f>
        <v/>
      </c>
      <c r="T402" s="151">
        <f>SUM(U402:W402)</f>
        <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f>H402</f>
        <v/>
      </c>
      <c r="BG402" s="85">
        <f>BH402/BF402</f>
        <v/>
      </c>
      <c r="BH402" s="152">
        <f>I402</f>
        <v/>
      </c>
      <c r="BI402" s="85">
        <f>1-12%</f>
        <v/>
      </c>
      <c r="BJ402" s="85">
        <f>BK402/(BF402-BF402*(1-BI402))</f>
        <v/>
      </c>
      <c r="BK402" s="152">
        <f>BM402/(1-BL402)</f>
        <v/>
      </c>
      <c r="BL402" s="85" t="n">
        <v>0.01</v>
      </c>
      <c r="BM402" s="152">
        <f>J402</f>
        <v/>
      </c>
      <c r="BN402" s="152">
        <f>IF(BK402&gt;=1500,BK402-150,IF(BK402&gt;=800,BK402-80,IF(BK402&gt;=500,BK402-50,IF(BK402&gt;=200,BK402-20,BK402))))</f>
        <v/>
      </c>
      <c r="BO402" s="85">
        <f>1-12%</f>
        <v/>
      </c>
      <c r="BP402" s="85">
        <f>BQ402/(BF402-BF402*(1-BO402))</f>
        <v/>
      </c>
      <c r="BQ402" s="152">
        <f>BS402/(1-BR402)</f>
        <v/>
      </c>
      <c r="BR402" s="85" t="n">
        <v>0</v>
      </c>
      <c r="BS402" s="152">
        <f>K402</f>
        <v/>
      </c>
      <c r="BT402" s="152">
        <f>IF(BQ402&gt;=1500,BQ402-150,IF(BQ402&gt;=800,BQ402-80,IF(BQ402&gt;=500,BQ402-50,IF(BQ402&gt;=200,BQ402-20,BQ402))))</f>
        <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f>Q403/0.4</f>
        <v/>
      </c>
      <c r="H403" s="149">
        <f>G403*0.75</f>
        <v/>
      </c>
      <c r="I403" s="149">
        <f>Q403 / (0.81 - 0.02 - 0.006)</f>
        <v/>
      </c>
      <c r="J403" s="149">
        <f>Q403 / (0.82 - 0.02 - 0.006)</f>
        <v/>
      </c>
      <c r="K403" s="149">
        <f>Q403 / (0.85 - 0.02 - 0.006)</f>
        <v/>
      </c>
      <c r="L403" s="149">
        <f>K403-N403</f>
        <v/>
      </c>
      <c r="M403" s="79">
        <f>L403/K403</f>
        <v/>
      </c>
      <c r="N403" s="150">
        <f>O403+P403+Q403</f>
        <v/>
      </c>
      <c r="O403" s="150">
        <f>K403*0.006</f>
        <v/>
      </c>
      <c r="P403" s="150">
        <f>K403*0.02</f>
        <v/>
      </c>
      <c r="Q403" s="150">
        <f>SUM(R403:T403)</f>
        <v/>
      </c>
      <c r="R403" s="150">
        <f>IF(F403="大型",700,IF(F403="中型",300,IF(F403="小型",80,0)))</f>
        <v/>
      </c>
      <c r="S403" s="150">
        <f>IF(F403="大型",150,IF(F403="中型",100,IF(F403="小型",0,0)))</f>
        <v/>
      </c>
      <c r="T403" s="151">
        <f>SUM(U403:W403)</f>
        <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f>H403</f>
        <v/>
      </c>
      <c r="BG403" s="82">
        <f>BH403/BF403</f>
        <v/>
      </c>
      <c r="BH403" s="149">
        <f>I403</f>
        <v/>
      </c>
      <c r="BI403" s="82">
        <f>1-12%</f>
        <v/>
      </c>
      <c r="BJ403" s="82">
        <f>BK403/(BF403-BF403*(1-BI403))</f>
        <v/>
      </c>
      <c r="BK403" s="149">
        <f>BM403/(1-BL403)</f>
        <v/>
      </c>
      <c r="BL403" s="82" t="n">
        <v>0.01</v>
      </c>
      <c r="BM403" s="149">
        <f>J403</f>
        <v/>
      </c>
      <c r="BN403" s="149">
        <f>IF(BK403&gt;=1500,BK403-150,IF(BK403&gt;=800,BK403-80,IF(BK403&gt;=500,BK403-50,IF(BK403&gt;=200,BK403-20,BK403))))</f>
        <v/>
      </c>
      <c r="BO403" s="82">
        <f>1-12%</f>
        <v/>
      </c>
      <c r="BP403" s="82">
        <f>BQ403/(BF403-BF403*(1-BO403))</f>
        <v/>
      </c>
      <c r="BQ403" s="149">
        <f>BS403/(1-BR403)</f>
        <v/>
      </c>
      <c r="BR403" s="82" t="n">
        <v>0</v>
      </c>
      <c r="BS403" s="149">
        <f>K403</f>
        <v/>
      </c>
      <c r="BT403" s="149">
        <f>IF(BQ403&gt;=1500,BQ403-150,IF(BQ403&gt;=800,BQ403-80,IF(BQ403&gt;=500,BQ403-50,IF(BQ403&gt;=200,BQ403-20,BQ403))))</f>
        <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f>Q404/0.4</f>
        <v/>
      </c>
      <c r="H404" s="152">
        <f>G404*0.75</f>
        <v/>
      </c>
      <c r="I404" s="152">
        <f>Q404 / (0.81 - 0.02 - 0.006)</f>
        <v/>
      </c>
      <c r="J404" s="152">
        <f>Q404 / (0.82 - 0.02 - 0.006)</f>
        <v/>
      </c>
      <c r="K404" s="152">
        <f>Q404 / (0.85 - 0.02 - 0.006)</f>
        <v/>
      </c>
      <c r="L404" s="152">
        <f>K404-N404</f>
        <v/>
      </c>
      <c r="M404" s="79">
        <f>L404/K404</f>
        <v/>
      </c>
      <c r="N404" s="153">
        <f>O404+P404+Q404</f>
        <v/>
      </c>
      <c r="O404" s="153">
        <f>K404*0.006</f>
        <v/>
      </c>
      <c r="P404" s="153">
        <f>K404*0.02</f>
        <v/>
      </c>
      <c r="Q404" s="153">
        <f>SUM(R404:T404)</f>
        <v/>
      </c>
      <c r="R404" s="153">
        <f>IF(F404="大型",700,IF(F404="中型",300,IF(F404="小型",80,0)))</f>
        <v/>
      </c>
      <c r="S404" s="153">
        <f>IF(F404="大型",150,IF(F404="中型",100,IF(F404="小型",0,0)))</f>
        <v/>
      </c>
      <c r="T404" s="151">
        <f>SUM(U404:W404)</f>
        <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f>H404</f>
        <v/>
      </c>
      <c r="BG404" s="85">
        <f>BH404/BF404</f>
        <v/>
      </c>
      <c r="BH404" s="152">
        <f>I404</f>
        <v/>
      </c>
      <c r="BI404" s="85">
        <f>1-12%</f>
        <v/>
      </c>
      <c r="BJ404" s="85">
        <f>BK404/(BF404-BF404*(1-BI404))</f>
        <v/>
      </c>
      <c r="BK404" s="152">
        <f>BM404/(1-BL404)</f>
        <v/>
      </c>
      <c r="BL404" s="85" t="n">
        <v>0.01</v>
      </c>
      <c r="BM404" s="152">
        <f>J404</f>
        <v/>
      </c>
      <c r="BN404" s="152">
        <f>IF(BK404&gt;=1500,BK404-150,IF(BK404&gt;=800,BK404-80,IF(BK404&gt;=500,BK404-50,IF(BK404&gt;=200,BK404-20,BK404))))</f>
        <v/>
      </c>
      <c r="BO404" s="85">
        <f>1-12%</f>
        <v/>
      </c>
      <c r="BP404" s="85">
        <f>BQ404/(BF404-BF404*(1-BO404))</f>
        <v/>
      </c>
      <c r="BQ404" s="152">
        <f>BS404/(1-BR404)</f>
        <v/>
      </c>
      <c r="BR404" s="85" t="n">
        <v>0</v>
      </c>
      <c r="BS404" s="152">
        <f>K404</f>
        <v/>
      </c>
      <c r="BT404" s="152">
        <f>IF(BQ404&gt;=1500,BQ404-150,IF(BQ404&gt;=800,BQ404-80,IF(BQ404&gt;=500,BQ404-50,IF(BQ404&gt;=200,BQ404-20,BQ404))))</f>
        <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f>Q405/0.4</f>
        <v/>
      </c>
      <c r="H405" s="149">
        <f>G405*0.75</f>
        <v/>
      </c>
      <c r="I405" s="149">
        <f>Q405 / (0.81 - 0.02 - 0.006)</f>
        <v/>
      </c>
      <c r="J405" s="149">
        <f>Q405 / (0.82 - 0.02 - 0.006)</f>
        <v/>
      </c>
      <c r="K405" s="149">
        <f>Q405 / (0.85 - 0.02 - 0.006)</f>
        <v/>
      </c>
      <c r="L405" s="149">
        <f>K405-N405</f>
        <v/>
      </c>
      <c r="M405" s="79">
        <f>L405/K405</f>
        <v/>
      </c>
      <c r="N405" s="150">
        <f>O405+P405+Q405</f>
        <v/>
      </c>
      <c r="O405" s="150">
        <f>K405*0.006</f>
        <v/>
      </c>
      <c r="P405" s="150">
        <f>K405*0.02</f>
        <v/>
      </c>
      <c r="Q405" s="150">
        <f>SUM(R405:T405)</f>
        <v/>
      </c>
      <c r="R405" s="150">
        <f>IF(F405="大型",700,IF(F405="中型",300,IF(F405="小型",80,0)))</f>
        <v/>
      </c>
      <c r="S405" s="150">
        <f>IF(F405="大型",150,IF(F405="中型",100,IF(F405="小型",0,0)))</f>
        <v/>
      </c>
      <c r="T405" s="151">
        <f>SUM(U405:W405)</f>
        <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f>H405</f>
        <v/>
      </c>
      <c r="BG405" s="82">
        <f>BH405/BF405</f>
        <v/>
      </c>
      <c r="BH405" s="149">
        <f>I405</f>
        <v/>
      </c>
      <c r="BI405" s="82">
        <f>1-12%</f>
        <v/>
      </c>
      <c r="BJ405" s="82">
        <f>BK405/(BF405-BF405*(1-BI405))</f>
        <v/>
      </c>
      <c r="BK405" s="149">
        <f>BM405/(1-BL405)</f>
        <v/>
      </c>
      <c r="BL405" s="82" t="n">
        <v>0.01</v>
      </c>
      <c r="BM405" s="149">
        <f>J405</f>
        <v/>
      </c>
      <c r="BN405" s="149">
        <f>IF(BK405&gt;=1500,BK405-150,IF(BK405&gt;=800,BK405-80,IF(BK405&gt;=500,BK405-50,IF(BK405&gt;=200,BK405-20,BK405))))</f>
        <v/>
      </c>
      <c r="BO405" s="82">
        <f>1-12%</f>
        <v/>
      </c>
      <c r="BP405" s="82">
        <f>BQ405/(BF405-BF405*(1-BO405))</f>
        <v/>
      </c>
      <c r="BQ405" s="149">
        <f>BS405/(1-BR405)</f>
        <v/>
      </c>
      <c r="BR405" s="82" t="n">
        <v>0</v>
      </c>
      <c r="BS405" s="149">
        <f>K405</f>
        <v/>
      </c>
      <c r="BT405" s="149">
        <f>IF(BQ405&gt;=1500,BQ405-150,IF(BQ405&gt;=800,BQ405-80,IF(BQ405&gt;=500,BQ405-50,IF(BQ405&gt;=200,BQ405-20,BQ405))))</f>
        <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f>Q406/0.4</f>
        <v/>
      </c>
      <c r="H406" s="152">
        <f>G406*0.75</f>
        <v/>
      </c>
      <c r="I406" s="152">
        <f>Q406 / (0.81 - 0.02 - 0.006)</f>
        <v/>
      </c>
      <c r="J406" s="152">
        <f>Q406 / (0.82 - 0.02 - 0.006)</f>
        <v/>
      </c>
      <c r="K406" s="152">
        <f>Q406 / (0.85 - 0.02 - 0.006)</f>
        <v/>
      </c>
      <c r="L406" s="152">
        <f>K406-N406</f>
        <v/>
      </c>
      <c r="M406" s="79">
        <f>L406/K406</f>
        <v/>
      </c>
      <c r="N406" s="153">
        <f>O406+P406+Q406</f>
        <v/>
      </c>
      <c r="O406" s="153">
        <f>K406*0.006</f>
        <v/>
      </c>
      <c r="P406" s="153">
        <f>K406*0.02</f>
        <v/>
      </c>
      <c r="Q406" s="153">
        <f>SUM(R406:T406)</f>
        <v/>
      </c>
      <c r="R406" s="153">
        <f>IF(F406="大型",700,IF(F406="中型",300,IF(F406="小型",80,0)))</f>
        <v/>
      </c>
      <c r="S406" s="153">
        <f>IF(F406="大型",150,IF(F406="中型",100,IF(F406="小型",0,0)))</f>
        <v/>
      </c>
      <c r="T406" s="151">
        <f>SUM(U406:W406)</f>
        <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f>H406</f>
        <v/>
      </c>
      <c r="BG406" s="85">
        <f>BH406/BF406</f>
        <v/>
      </c>
      <c r="BH406" s="152">
        <f>I406</f>
        <v/>
      </c>
      <c r="BI406" s="85">
        <f>1-12%</f>
        <v/>
      </c>
      <c r="BJ406" s="85">
        <f>BK406/(BF406-BF406*(1-BI406))</f>
        <v/>
      </c>
      <c r="BK406" s="152">
        <f>BM406/(1-BL406)</f>
        <v/>
      </c>
      <c r="BL406" s="85" t="n">
        <v>0.01</v>
      </c>
      <c r="BM406" s="152">
        <f>J406</f>
        <v/>
      </c>
      <c r="BN406" s="152">
        <f>IF(BK406&gt;=1500,BK406-150,IF(BK406&gt;=800,BK406-80,IF(BK406&gt;=500,BK406-50,IF(BK406&gt;=200,BK406-20,BK406))))</f>
        <v/>
      </c>
      <c r="BO406" s="85">
        <f>1-12%</f>
        <v/>
      </c>
      <c r="BP406" s="85">
        <f>BQ406/(BF406-BF406*(1-BO406))</f>
        <v/>
      </c>
      <c r="BQ406" s="152">
        <f>BS406/(1-BR406)</f>
        <v/>
      </c>
      <c r="BR406" s="85" t="n">
        <v>0</v>
      </c>
      <c r="BS406" s="152">
        <f>K406</f>
        <v/>
      </c>
      <c r="BT406" s="152">
        <f>IF(BQ406&gt;=1500,BQ406-150,IF(BQ406&gt;=800,BQ406-80,IF(BQ406&gt;=500,BQ406-50,IF(BQ406&gt;=200,BQ406-20,BQ406))))</f>
        <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f>Q407/0.4</f>
        <v/>
      </c>
      <c r="H407" s="149">
        <f>G407*0.75</f>
        <v/>
      </c>
      <c r="I407" s="149">
        <f>Q407 / (0.81 - 0.02 - 0.006)</f>
        <v/>
      </c>
      <c r="J407" s="149">
        <f>Q407 / (0.82 - 0.02 - 0.006)</f>
        <v/>
      </c>
      <c r="K407" s="149">
        <f>Q407 / (0.85 - 0.02 - 0.006)</f>
        <v/>
      </c>
      <c r="L407" s="149">
        <f>K407-N407</f>
        <v/>
      </c>
      <c r="M407" s="79">
        <f>L407/K407</f>
        <v/>
      </c>
      <c r="N407" s="150">
        <f>O407+P407+Q407</f>
        <v/>
      </c>
      <c r="O407" s="150">
        <f>K407*0.006</f>
        <v/>
      </c>
      <c r="P407" s="150">
        <f>K407*0.02</f>
        <v/>
      </c>
      <c r="Q407" s="150">
        <f>SUM(R407:T407)</f>
        <v/>
      </c>
      <c r="R407" s="150">
        <f>IF(F407="大型",700,IF(F407="中型",300,IF(F407="小型",80,0)))</f>
        <v/>
      </c>
      <c r="S407" s="150">
        <f>IF(F407="大型",150,IF(F407="中型",100,IF(F407="小型",0,0)))</f>
        <v/>
      </c>
      <c r="T407" s="151">
        <f>SUM(U407:W407)</f>
        <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f>H407</f>
        <v/>
      </c>
      <c r="BG407" s="82">
        <f>BH407/BF407</f>
        <v/>
      </c>
      <c r="BH407" s="149">
        <f>I407</f>
        <v/>
      </c>
      <c r="BI407" s="82">
        <f>1-12%</f>
        <v/>
      </c>
      <c r="BJ407" s="82">
        <f>BK407/(BF407-BF407*(1-BI407))</f>
        <v/>
      </c>
      <c r="BK407" s="149">
        <f>BM407/(1-BL407)</f>
        <v/>
      </c>
      <c r="BL407" s="82" t="n">
        <v>0.01</v>
      </c>
      <c r="BM407" s="149">
        <f>J407</f>
        <v/>
      </c>
      <c r="BN407" s="149">
        <f>IF(BK407&gt;=1500,BK407-150,IF(BK407&gt;=800,BK407-80,IF(BK407&gt;=500,BK407-50,IF(BK407&gt;=200,BK407-20,BK407))))</f>
        <v/>
      </c>
      <c r="BO407" s="82">
        <f>1-12%</f>
        <v/>
      </c>
      <c r="BP407" s="82">
        <f>BQ407/(BF407-BF407*(1-BO407))</f>
        <v/>
      </c>
      <c r="BQ407" s="149">
        <f>BS407/(1-BR407)</f>
        <v/>
      </c>
      <c r="BR407" s="82" t="n">
        <v>0</v>
      </c>
      <c r="BS407" s="149">
        <f>K407</f>
        <v/>
      </c>
      <c r="BT407" s="149">
        <f>IF(BQ407&gt;=1500,BQ407-150,IF(BQ407&gt;=800,BQ407-80,IF(BQ407&gt;=500,BQ407-50,IF(BQ407&gt;=200,BQ407-20,BQ407))))</f>
        <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f>Q408/0.4</f>
        <v/>
      </c>
      <c r="H408" s="149">
        <f>G408*0.75</f>
        <v/>
      </c>
      <c r="I408" s="149">
        <f>Q408 / (0.81 - 0.02 - 0.006)</f>
        <v/>
      </c>
      <c r="J408" s="149">
        <f>Q408 / (0.82 - 0.02 - 0.006)</f>
        <v/>
      </c>
      <c r="K408" s="149">
        <f>Q408 / (0.85 - 0.02 - 0.006)</f>
        <v/>
      </c>
      <c r="L408" s="149">
        <f>K408-N408</f>
        <v/>
      </c>
      <c r="M408" s="79">
        <f>L408/K408</f>
        <v/>
      </c>
      <c r="N408" s="150">
        <f>O408+P408+Q408</f>
        <v/>
      </c>
      <c r="O408" s="150">
        <f>K408*0.006</f>
        <v/>
      </c>
      <c r="P408" s="150">
        <f>K408*0.02</f>
        <v/>
      </c>
      <c r="Q408" s="150">
        <f>SUM(R408:T408)</f>
        <v/>
      </c>
      <c r="R408" s="150">
        <f>IF(F408="大型",700,IF(F408="中型",300,IF(F408="小型",80,0)))</f>
        <v/>
      </c>
      <c r="S408" s="150">
        <f>IF(F408="大型",150,IF(F408="中型",100,IF(F408="小型",0,0)))</f>
        <v/>
      </c>
      <c r="T408" s="151">
        <f>SUM(U408:W408)</f>
        <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f>H408</f>
        <v/>
      </c>
      <c r="BG408" s="82">
        <f>BH408/BF408</f>
        <v/>
      </c>
      <c r="BH408" s="149">
        <f>I408</f>
        <v/>
      </c>
      <c r="BI408" s="82">
        <f>1-12%</f>
        <v/>
      </c>
      <c r="BJ408" s="82">
        <f>BK408/(BF408-BF408*(1-BI408))</f>
        <v/>
      </c>
      <c r="BK408" s="149">
        <f>BM408/(1-BL408)</f>
        <v/>
      </c>
      <c r="BL408" s="82" t="n">
        <v>0.01</v>
      </c>
      <c r="BM408" s="149">
        <f>J408</f>
        <v/>
      </c>
      <c r="BN408" s="149">
        <f>IF(BK408&gt;=1500,BK408-150,IF(BK408&gt;=800,BK408-80,IF(BK408&gt;=500,BK408-50,IF(BK408&gt;=200,BK408-20,BK408))))</f>
        <v/>
      </c>
      <c r="BO408" s="82">
        <f>1-12%</f>
        <v/>
      </c>
      <c r="BP408" s="82">
        <f>BQ408/(BF408-BF408*(1-BO408))</f>
        <v/>
      </c>
      <c r="BQ408" s="149">
        <f>BS408/(1-BR408)</f>
        <v/>
      </c>
      <c r="BR408" s="82" t="n">
        <v>0</v>
      </c>
      <c r="BS408" s="149">
        <f>K408</f>
        <v/>
      </c>
      <c r="BT408" s="149">
        <f>IF(BQ408&gt;=1500,BQ408-150,IF(BQ408&gt;=800,BQ408-80,IF(BQ408&gt;=500,BQ408-50,IF(BQ408&gt;=200,BQ408-20,BQ408))))</f>
        <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f>Q409/0.4</f>
        <v/>
      </c>
      <c r="H409" s="152">
        <f>G409*0.75</f>
        <v/>
      </c>
      <c r="I409" s="152">
        <f>Q409 / (0.81 - 0.02 - 0.006)</f>
        <v/>
      </c>
      <c r="J409" s="152">
        <f>Q409 / (0.82 - 0.02 - 0.006)</f>
        <v/>
      </c>
      <c r="K409" s="152">
        <f>Q409 / (0.85 - 0.02 - 0.006)</f>
        <v/>
      </c>
      <c r="L409" s="152">
        <f>K409-N409</f>
        <v/>
      </c>
      <c r="M409" s="79">
        <f>L409/K409</f>
        <v/>
      </c>
      <c r="N409" s="153">
        <f>O409+P409+Q409</f>
        <v/>
      </c>
      <c r="O409" s="153">
        <f>K409*0.006</f>
        <v/>
      </c>
      <c r="P409" s="153">
        <f>K409*0.02</f>
        <v/>
      </c>
      <c r="Q409" s="153">
        <f>SUM(R409:T409)</f>
        <v/>
      </c>
      <c r="R409" s="153">
        <f>IF(F409="大型",700,IF(F409="中型",300,IF(F409="小型",80,0)))</f>
        <v/>
      </c>
      <c r="S409" s="153">
        <f>IF(F409="大型",150,IF(F409="中型",100,IF(F409="小型",0,0)))</f>
        <v/>
      </c>
      <c r="T409" s="151">
        <f>SUM(U409:W409)</f>
        <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f>H409</f>
        <v/>
      </c>
      <c r="BG409" s="85">
        <f>BH409/BF409</f>
        <v/>
      </c>
      <c r="BH409" s="152">
        <f>I409</f>
        <v/>
      </c>
      <c r="BI409" s="85">
        <f>1-12%</f>
        <v/>
      </c>
      <c r="BJ409" s="85">
        <f>BK409/(BF409-BF409*(1-BI409))</f>
        <v/>
      </c>
      <c r="BK409" s="152">
        <f>BM409/(1-BL409)</f>
        <v/>
      </c>
      <c r="BL409" s="85" t="n">
        <v>0.01</v>
      </c>
      <c r="BM409" s="152">
        <f>J409</f>
        <v/>
      </c>
      <c r="BN409" s="152">
        <f>IF(BK409&gt;=1500,BK409-150,IF(BK409&gt;=800,BK409-80,IF(BK409&gt;=500,BK409-50,IF(BK409&gt;=200,BK409-20,BK409))))</f>
        <v/>
      </c>
      <c r="BO409" s="85">
        <f>1-12%</f>
        <v/>
      </c>
      <c r="BP409" s="85">
        <f>BQ409/(BF409-BF409*(1-BO409))</f>
        <v/>
      </c>
      <c r="BQ409" s="152">
        <f>BS409/(1-BR409)</f>
        <v/>
      </c>
      <c r="BR409" s="85" t="n">
        <v>0</v>
      </c>
      <c r="BS409" s="152">
        <f>K409</f>
        <v/>
      </c>
      <c r="BT409" s="152">
        <f>IF(BQ409&gt;=1500,BQ409-150,IF(BQ409&gt;=800,BQ409-80,IF(BQ409&gt;=500,BQ409-50,IF(BQ409&gt;=200,BQ409-20,BQ409))))</f>
        <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f>Q410/0.4</f>
        <v/>
      </c>
      <c r="H410" s="149">
        <f>G410*0.75</f>
        <v/>
      </c>
      <c r="I410" s="149">
        <f>Q410 / (0.81 - 0.02 - 0.006)</f>
        <v/>
      </c>
      <c r="J410" s="149">
        <f>Q410 / (0.82 - 0.02 - 0.006)</f>
        <v/>
      </c>
      <c r="K410" s="149">
        <f>Q410 / (0.85 - 0.02 - 0.006)</f>
        <v/>
      </c>
      <c r="L410" s="149">
        <f>K410-N410</f>
        <v/>
      </c>
      <c r="M410" s="79">
        <f>L410/K410</f>
        <v/>
      </c>
      <c r="N410" s="150">
        <f>O410+P410+Q410</f>
        <v/>
      </c>
      <c r="O410" s="150">
        <f>K410*0.006</f>
        <v/>
      </c>
      <c r="P410" s="150">
        <f>K410*0.02</f>
        <v/>
      </c>
      <c r="Q410" s="150">
        <f>SUM(R410:T410)</f>
        <v/>
      </c>
      <c r="R410" s="150">
        <f>IF(F410="大型",700,IF(F410="中型",300,IF(F410="小型",80,0)))</f>
        <v/>
      </c>
      <c r="S410" s="150">
        <f>IF(F410="大型",150,IF(F410="中型",100,IF(F410="小型",0,0)))</f>
        <v/>
      </c>
      <c r="T410" s="151">
        <f>SUM(U410:W410)</f>
        <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f>H410</f>
        <v/>
      </c>
      <c r="BG410" s="82">
        <f>BH410/BF410</f>
        <v/>
      </c>
      <c r="BH410" s="149">
        <f>I410</f>
        <v/>
      </c>
      <c r="BI410" s="82">
        <f>1-12%</f>
        <v/>
      </c>
      <c r="BJ410" s="82">
        <f>BK410/(BF410-BF410*(1-BI410))</f>
        <v/>
      </c>
      <c r="BK410" s="149">
        <f>BM410/(1-BL410)</f>
        <v/>
      </c>
      <c r="BL410" s="82" t="n">
        <v>0.01</v>
      </c>
      <c r="BM410" s="149">
        <f>J410</f>
        <v/>
      </c>
      <c r="BN410" s="149">
        <f>IF(BK410&gt;=1500,BK410-150,IF(BK410&gt;=800,BK410-80,IF(BK410&gt;=500,BK410-50,IF(BK410&gt;=200,BK410-20,BK410))))</f>
        <v/>
      </c>
      <c r="BO410" s="82">
        <f>1-12%</f>
        <v/>
      </c>
      <c r="BP410" s="82">
        <f>BQ410/(BF410-BF410*(1-BO410))</f>
        <v/>
      </c>
      <c r="BQ410" s="149">
        <f>BS410/(1-BR410)</f>
        <v/>
      </c>
      <c r="BR410" s="82" t="n">
        <v>0</v>
      </c>
      <c r="BS410" s="149">
        <f>K410</f>
        <v/>
      </c>
      <c r="BT410" s="149">
        <f>IF(BQ410&gt;=1500,BQ410-150,IF(BQ410&gt;=800,BQ410-80,IF(BQ410&gt;=500,BQ410-50,IF(BQ410&gt;=200,BQ410-20,BQ410))))</f>
        <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f>Q411/0.4</f>
        <v/>
      </c>
      <c r="H411" s="149">
        <f>G411*0.75</f>
        <v/>
      </c>
      <c r="I411" s="149">
        <f>Q411 / (0.81 - 0.02 - 0.006)</f>
        <v/>
      </c>
      <c r="J411" s="149">
        <f>Q411 / (0.82 - 0.02 - 0.006)</f>
        <v/>
      </c>
      <c r="K411" s="149">
        <f>Q411 / (0.85 - 0.02 - 0.006)</f>
        <v/>
      </c>
      <c r="L411" s="149">
        <f>K411-N411</f>
        <v/>
      </c>
      <c r="M411" s="79">
        <f>L411/K411</f>
        <v/>
      </c>
      <c r="N411" s="150">
        <f>O411+P411+Q411</f>
        <v/>
      </c>
      <c r="O411" s="150">
        <f>K411*0.006</f>
        <v/>
      </c>
      <c r="P411" s="150">
        <f>K411*0.02</f>
        <v/>
      </c>
      <c r="Q411" s="150">
        <f>SUM(R411:T411)</f>
        <v/>
      </c>
      <c r="R411" s="150">
        <f>IF(F411="大型",700,IF(F411="中型",300,IF(F411="小型",80,0)))</f>
        <v/>
      </c>
      <c r="S411" s="150">
        <f>IF(F411="大型",150,IF(F411="中型",100,IF(F411="小型",0,0)))</f>
        <v/>
      </c>
      <c r="T411" s="151">
        <f>SUM(U411:W411)</f>
        <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f>H411</f>
        <v/>
      </c>
      <c r="BG411" s="82">
        <f>BH411/BF411</f>
        <v/>
      </c>
      <c r="BH411" s="149">
        <f>I411</f>
        <v/>
      </c>
      <c r="BI411" s="82">
        <f>1-12%</f>
        <v/>
      </c>
      <c r="BJ411" s="82">
        <f>BK411/(BF411-BF411*(1-BI411))</f>
        <v/>
      </c>
      <c r="BK411" s="149">
        <f>BM411/(1-BL411)</f>
        <v/>
      </c>
      <c r="BL411" s="82" t="n">
        <v>0.01</v>
      </c>
      <c r="BM411" s="149">
        <f>J411</f>
        <v/>
      </c>
      <c r="BN411" s="149">
        <f>IF(BK411&gt;=1500,BK411-150,IF(BK411&gt;=800,BK411-80,IF(BK411&gt;=500,BK411-50,IF(BK411&gt;=200,BK411-20,BK411))))</f>
        <v/>
      </c>
      <c r="BO411" s="82">
        <f>1-12%</f>
        <v/>
      </c>
      <c r="BP411" s="82">
        <f>BQ411/(BF411-BF411*(1-BO411))</f>
        <v/>
      </c>
      <c r="BQ411" s="149">
        <f>BS411/(1-BR411)</f>
        <v/>
      </c>
      <c r="BR411" s="82" t="n">
        <v>0</v>
      </c>
      <c r="BS411" s="149">
        <f>K411</f>
        <v/>
      </c>
      <c r="BT411" s="149">
        <f>IF(BQ411&gt;=1500,BQ411-150,IF(BQ411&gt;=800,BQ411-80,IF(BQ411&gt;=500,BQ411-50,IF(BQ411&gt;=200,BQ411-20,BQ411))))</f>
        <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f>Q412/0.4</f>
        <v/>
      </c>
      <c r="H412" s="152">
        <f>G412*0.75</f>
        <v/>
      </c>
      <c r="I412" s="152">
        <f>Q412 / (0.81 - 0.02 - 0.006)</f>
        <v/>
      </c>
      <c r="J412" s="152">
        <f>Q412 / (0.82 - 0.02 - 0.006)</f>
        <v/>
      </c>
      <c r="K412" s="152">
        <f>Q412 / (0.85 - 0.02 - 0.006)</f>
        <v/>
      </c>
      <c r="L412" s="152">
        <f>K412-N412</f>
        <v/>
      </c>
      <c r="M412" s="79">
        <f>L412/K412</f>
        <v/>
      </c>
      <c r="N412" s="153">
        <f>O412+P412+Q412</f>
        <v/>
      </c>
      <c r="O412" s="153">
        <f>K412*0.006</f>
        <v/>
      </c>
      <c r="P412" s="153">
        <f>K412*0.02</f>
        <v/>
      </c>
      <c r="Q412" s="153">
        <f>SUM(R412:T412)</f>
        <v/>
      </c>
      <c r="R412" s="153">
        <f>IF(F412="大型",700,IF(F412="中型",300,IF(F412="小型",80,0)))</f>
        <v/>
      </c>
      <c r="S412" s="153">
        <f>IF(F412="大型",150,IF(F412="中型",100,IF(F412="小型",0,0)))</f>
        <v/>
      </c>
      <c r="T412" s="151">
        <f>SUM(U412:W412)</f>
        <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f>H412</f>
        <v/>
      </c>
      <c r="BG412" s="85">
        <f>BH412/BF412</f>
        <v/>
      </c>
      <c r="BH412" s="152">
        <f>I412</f>
        <v/>
      </c>
      <c r="BI412" s="85">
        <f>1-12%</f>
        <v/>
      </c>
      <c r="BJ412" s="85">
        <f>BK412/(BF412-BF412*(1-BI412))</f>
        <v/>
      </c>
      <c r="BK412" s="152">
        <f>BM412/(1-BL412)</f>
        <v/>
      </c>
      <c r="BL412" s="85" t="n">
        <v>0.01</v>
      </c>
      <c r="BM412" s="152">
        <f>J412</f>
        <v/>
      </c>
      <c r="BN412" s="152">
        <f>IF(BK412&gt;=1500,BK412-150,IF(BK412&gt;=800,BK412-80,IF(BK412&gt;=500,BK412-50,IF(BK412&gt;=200,BK412-20,BK412))))</f>
        <v/>
      </c>
      <c r="BO412" s="85">
        <f>1-12%</f>
        <v/>
      </c>
      <c r="BP412" s="85">
        <f>BQ412/(BF412-BF412*(1-BO412))</f>
        <v/>
      </c>
      <c r="BQ412" s="152">
        <f>BS412/(1-BR412)</f>
        <v/>
      </c>
      <c r="BR412" s="85" t="n">
        <v>0</v>
      </c>
      <c r="BS412" s="152">
        <f>K412</f>
        <v/>
      </c>
      <c r="BT412" s="152">
        <f>IF(BQ412&gt;=1500,BQ412-150,IF(BQ412&gt;=800,BQ412-80,IF(BQ412&gt;=500,BQ412-50,IF(BQ412&gt;=200,BQ412-20,BQ412))))</f>
        <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f>Q413/0.4</f>
        <v/>
      </c>
      <c r="H413" s="149">
        <f>G413*0.75</f>
        <v/>
      </c>
      <c r="I413" s="149">
        <f>Q413 / (0.81 - 0.02 - 0.006)</f>
        <v/>
      </c>
      <c r="J413" s="149">
        <f>Q413 / (0.82 - 0.02 - 0.006)</f>
        <v/>
      </c>
      <c r="K413" s="149">
        <f>Q413 / (0.85 - 0.02 - 0.006)</f>
        <v/>
      </c>
      <c r="L413" s="149">
        <f>K413-N413</f>
        <v/>
      </c>
      <c r="M413" s="79">
        <f>L413/K413</f>
        <v/>
      </c>
      <c r="N413" s="150">
        <f>O413+P413+Q413</f>
        <v/>
      </c>
      <c r="O413" s="150">
        <f>K413*0.006</f>
        <v/>
      </c>
      <c r="P413" s="150">
        <f>K413*0.02</f>
        <v/>
      </c>
      <c r="Q413" s="150">
        <f>SUM(R413:T413)</f>
        <v/>
      </c>
      <c r="R413" s="150">
        <f>IF(F413="大型",700,IF(F413="中型",300,IF(F413="小型",80,0)))</f>
        <v/>
      </c>
      <c r="S413" s="150">
        <f>IF(F413="大型",150,IF(F413="中型",100,IF(F413="小型",0,0)))</f>
        <v/>
      </c>
      <c r="T413" s="151">
        <f>SUM(U413:W413)</f>
        <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f>H413</f>
        <v/>
      </c>
      <c r="BG413" s="82">
        <f>BH413/BF413</f>
        <v/>
      </c>
      <c r="BH413" s="149">
        <f>I413</f>
        <v/>
      </c>
      <c r="BI413" s="82">
        <f>1-12%</f>
        <v/>
      </c>
      <c r="BJ413" s="82">
        <f>BK413/(BF413-BF413*(1-BI413))</f>
        <v/>
      </c>
      <c r="BK413" s="149">
        <f>BM413/(1-BL413)</f>
        <v/>
      </c>
      <c r="BL413" s="82" t="n">
        <v>0.01</v>
      </c>
      <c r="BM413" s="149">
        <f>J413</f>
        <v/>
      </c>
      <c r="BN413" s="149">
        <f>IF(BK413&gt;=1500,BK413-150,IF(BK413&gt;=800,BK413-80,IF(BK413&gt;=500,BK413-50,IF(BK413&gt;=200,BK413-20,BK413))))</f>
        <v/>
      </c>
      <c r="BO413" s="82">
        <f>1-12%</f>
        <v/>
      </c>
      <c r="BP413" s="82">
        <f>BQ413/(BF413-BF413*(1-BO413))</f>
        <v/>
      </c>
      <c r="BQ413" s="149">
        <f>BS413/(1-BR413)</f>
        <v/>
      </c>
      <c r="BR413" s="82" t="n">
        <v>0</v>
      </c>
      <c r="BS413" s="149">
        <f>K413</f>
        <v/>
      </c>
      <c r="BT413" s="149">
        <f>IF(BQ413&gt;=1500,BQ413-150,IF(BQ413&gt;=800,BQ413-80,IF(BQ413&gt;=500,BQ413-50,IF(BQ413&gt;=200,BQ413-20,BQ413))))</f>
        <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f>Q414/0.4</f>
        <v/>
      </c>
      <c r="H414" s="152">
        <f>G414*0.75</f>
        <v/>
      </c>
      <c r="I414" s="152">
        <f>Q414 / (0.81 - 0.02 - 0.006)</f>
        <v/>
      </c>
      <c r="J414" s="152">
        <f>Q414 / (0.82 - 0.02 - 0.006)</f>
        <v/>
      </c>
      <c r="K414" s="152">
        <f>Q414 / (0.85 - 0.02 - 0.006)</f>
        <v/>
      </c>
      <c r="L414" s="152">
        <f>K414-N414</f>
        <v/>
      </c>
      <c r="M414" s="79">
        <f>L414/K414</f>
        <v/>
      </c>
      <c r="N414" s="153">
        <f>O414+P414+Q414</f>
        <v/>
      </c>
      <c r="O414" s="153">
        <f>K414*0.006</f>
        <v/>
      </c>
      <c r="P414" s="153">
        <f>K414*0.02</f>
        <v/>
      </c>
      <c r="Q414" s="153">
        <f>SUM(R414:T414)</f>
        <v/>
      </c>
      <c r="R414" s="153">
        <f>IF(F414="大型",700,IF(F414="中型",300,IF(F414="小型",80,0)))</f>
        <v/>
      </c>
      <c r="S414" s="153">
        <f>IF(F414="大型",150,IF(F414="中型",100,IF(F414="小型",0,0)))</f>
        <v/>
      </c>
      <c r="T414" s="151">
        <f>SUM(U414:W414)</f>
        <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f>H414</f>
        <v/>
      </c>
      <c r="BG414" s="85">
        <f>BH414/BF414</f>
        <v/>
      </c>
      <c r="BH414" s="152">
        <f>I414</f>
        <v/>
      </c>
      <c r="BI414" s="85">
        <f>1-12%</f>
        <v/>
      </c>
      <c r="BJ414" s="85">
        <f>BK414/(BF414-BF414*(1-BI414))</f>
        <v/>
      </c>
      <c r="BK414" s="152">
        <f>BM414/(1-BL414)</f>
        <v/>
      </c>
      <c r="BL414" s="85" t="n">
        <v>0.01</v>
      </c>
      <c r="BM414" s="152">
        <f>J414</f>
        <v/>
      </c>
      <c r="BN414" s="152">
        <f>IF(BK414&gt;=1500,BK414-150,IF(BK414&gt;=800,BK414-80,IF(BK414&gt;=500,BK414-50,IF(BK414&gt;=200,BK414-20,BK414))))</f>
        <v/>
      </c>
      <c r="BO414" s="85">
        <f>1-12%</f>
        <v/>
      </c>
      <c r="BP414" s="85">
        <f>BQ414/(BF414-BF414*(1-BO414))</f>
        <v/>
      </c>
      <c r="BQ414" s="152">
        <f>BS414/(1-BR414)</f>
        <v/>
      </c>
      <c r="BR414" s="85" t="n">
        <v>0</v>
      </c>
      <c r="BS414" s="152">
        <f>K414</f>
        <v/>
      </c>
      <c r="BT414" s="152">
        <f>IF(BQ414&gt;=1500,BQ414-150,IF(BQ414&gt;=800,BQ414-80,IF(BQ414&gt;=500,BQ414-50,IF(BQ414&gt;=200,BQ414-20,BQ414))))</f>
        <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f>Q415/0.4</f>
        <v/>
      </c>
      <c r="H415" s="149">
        <f>G415*0.75</f>
        <v/>
      </c>
      <c r="I415" s="149">
        <f>Q415 / (0.81 - 0.02 - 0.006)</f>
        <v/>
      </c>
      <c r="J415" s="149">
        <f>Q415 / (0.82 - 0.02 - 0.006)</f>
        <v/>
      </c>
      <c r="K415" s="149">
        <f>Q415 / (0.85 - 0.02 - 0.006)</f>
        <v/>
      </c>
      <c r="L415" s="149">
        <f>K415-N415</f>
        <v/>
      </c>
      <c r="M415" s="79">
        <f>L415/K415</f>
        <v/>
      </c>
      <c r="N415" s="150">
        <f>O415+P415+Q415</f>
        <v/>
      </c>
      <c r="O415" s="150">
        <f>K415*0.006</f>
        <v/>
      </c>
      <c r="P415" s="150">
        <f>K415*0.02</f>
        <v/>
      </c>
      <c r="Q415" s="150">
        <f>SUM(R415:T415)</f>
        <v/>
      </c>
      <c r="R415" s="150">
        <f>IF(F415="大型",700,IF(F415="中型",300,IF(F415="小型",80,0)))</f>
        <v/>
      </c>
      <c r="S415" s="150">
        <f>IF(F415="大型",150,IF(F415="中型",100,IF(F415="小型",0,0)))</f>
        <v/>
      </c>
      <c r="T415" s="151">
        <f>SUM(U415:W415)</f>
        <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f>H415</f>
        <v/>
      </c>
      <c r="BG415" s="82">
        <f>BH415/BF415</f>
        <v/>
      </c>
      <c r="BH415" s="149">
        <f>I415</f>
        <v/>
      </c>
      <c r="BI415" s="82">
        <f>1-12%</f>
        <v/>
      </c>
      <c r="BJ415" s="82">
        <f>BK415/(BF415-BF415*(1-BI415))</f>
        <v/>
      </c>
      <c r="BK415" s="149">
        <f>BM415/(1-BL415)</f>
        <v/>
      </c>
      <c r="BL415" s="82" t="n">
        <v>0.01</v>
      </c>
      <c r="BM415" s="149">
        <f>J415</f>
        <v/>
      </c>
      <c r="BN415" s="149">
        <f>IF(BK415&gt;=1500,BK415-150,IF(BK415&gt;=800,BK415-80,IF(BK415&gt;=500,BK415-50,IF(BK415&gt;=200,BK415-20,BK415))))</f>
        <v/>
      </c>
      <c r="BO415" s="82">
        <f>1-12%</f>
        <v/>
      </c>
      <c r="BP415" s="82">
        <f>BQ415/(BF415-BF415*(1-BO415))</f>
        <v/>
      </c>
      <c r="BQ415" s="149">
        <f>BS415/(1-BR415)</f>
        <v/>
      </c>
      <c r="BR415" s="82" t="n">
        <v>0</v>
      </c>
      <c r="BS415" s="149">
        <f>K415</f>
        <v/>
      </c>
      <c r="BT415" s="149">
        <f>IF(BQ415&gt;=1500,BQ415-150,IF(BQ415&gt;=800,BQ415-80,IF(BQ415&gt;=500,BQ415-50,IF(BQ415&gt;=200,BQ415-20,BQ415))))</f>
        <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f>Q416/0.4</f>
        <v/>
      </c>
      <c r="H416" s="152">
        <f>G416*0.75</f>
        <v/>
      </c>
      <c r="I416" s="152">
        <f>Q416 / (0.81 - 0.02 - 0.006)</f>
        <v/>
      </c>
      <c r="J416" s="152">
        <f>Q416 / (0.82 - 0.02 - 0.006)</f>
        <v/>
      </c>
      <c r="K416" s="152">
        <f>Q416 / (0.85 - 0.02 - 0.006)</f>
        <v/>
      </c>
      <c r="L416" s="152">
        <f>K416-N416</f>
        <v/>
      </c>
      <c r="M416" s="79">
        <f>L416/K416</f>
        <v/>
      </c>
      <c r="N416" s="153">
        <f>O416+P416+Q416</f>
        <v/>
      </c>
      <c r="O416" s="153">
        <f>K416*0.006</f>
        <v/>
      </c>
      <c r="P416" s="153">
        <f>K416*0.02</f>
        <v/>
      </c>
      <c r="Q416" s="153">
        <f>SUM(R416:T416)</f>
        <v/>
      </c>
      <c r="R416" s="153">
        <f>IF(F416="大型",700,IF(F416="中型",300,IF(F416="小型",80,0)))</f>
        <v/>
      </c>
      <c r="S416" s="153">
        <f>IF(F416="大型",150,IF(F416="中型",100,IF(F416="小型",0,0)))</f>
        <v/>
      </c>
      <c r="T416" s="151">
        <f>SUM(U416:W416)</f>
        <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f>H416</f>
        <v/>
      </c>
      <c r="BG416" s="85">
        <f>BH416/BF416</f>
        <v/>
      </c>
      <c r="BH416" s="152">
        <f>I416</f>
        <v/>
      </c>
      <c r="BI416" s="85">
        <f>1-12%</f>
        <v/>
      </c>
      <c r="BJ416" s="85">
        <f>BK416/(BF416-BF416*(1-BI416))</f>
        <v/>
      </c>
      <c r="BK416" s="152">
        <f>BM416/(1-BL416)</f>
        <v/>
      </c>
      <c r="BL416" s="85" t="n">
        <v>0.01</v>
      </c>
      <c r="BM416" s="152">
        <f>J416</f>
        <v/>
      </c>
      <c r="BN416" s="152">
        <f>IF(BK416&gt;=1500,BK416-150,IF(BK416&gt;=800,BK416-80,IF(BK416&gt;=500,BK416-50,IF(BK416&gt;=200,BK416-20,BK416))))</f>
        <v/>
      </c>
      <c r="BO416" s="85">
        <f>1-12%</f>
        <v/>
      </c>
      <c r="BP416" s="85">
        <f>BQ416/(BF416-BF416*(1-BO416))</f>
        <v/>
      </c>
      <c r="BQ416" s="152">
        <f>BS416/(1-BR416)</f>
        <v/>
      </c>
      <c r="BR416" s="85" t="n">
        <v>0</v>
      </c>
      <c r="BS416" s="152">
        <f>K416</f>
        <v/>
      </c>
      <c r="BT416" s="152">
        <f>IF(BQ416&gt;=1500,BQ416-150,IF(BQ416&gt;=800,BQ416-80,IF(BQ416&gt;=500,BQ416-50,IF(BQ416&gt;=200,BQ416-20,BQ416))))</f>
        <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f>Q417/0.4</f>
        <v/>
      </c>
      <c r="H417" s="149">
        <f>G417*0.75</f>
        <v/>
      </c>
      <c r="I417" s="149">
        <f>Q417 / (0.81 - 0.02 - 0.006)</f>
        <v/>
      </c>
      <c r="J417" s="149">
        <f>Q417 / (0.82 - 0.02 - 0.006)</f>
        <v/>
      </c>
      <c r="K417" s="149">
        <f>Q417 / (0.85 - 0.02 - 0.006)</f>
        <v/>
      </c>
      <c r="L417" s="149">
        <f>K417-N417</f>
        <v/>
      </c>
      <c r="M417" s="79">
        <f>L417/K417</f>
        <v/>
      </c>
      <c r="N417" s="150">
        <f>O417+P417+Q417</f>
        <v/>
      </c>
      <c r="O417" s="150">
        <f>K417*0.006</f>
        <v/>
      </c>
      <c r="P417" s="150">
        <f>K417*0.02</f>
        <v/>
      </c>
      <c r="Q417" s="150">
        <f>SUM(R417:T417)</f>
        <v/>
      </c>
      <c r="R417" s="150">
        <f>IF(F417="大型",700,IF(F417="中型",300,IF(F417="小型",80,0)))</f>
        <v/>
      </c>
      <c r="S417" s="150">
        <f>IF(F417="大型",150,IF(F417="中型",100,IF(F417="小型",0,0)))</f>
        <v/>
      </c>
      <c r="T417" s="151">
        <f>SUM(U417:W417)</f>
        <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f>H417</f>
        <v/>
      </c>
      <c r="BG417" s="82">
        <f>BH417/BF417</f>
        <v/>
      </c>
      <c r="BH417" s="149">
        <f>I417</f>
        <v/>
      </c>
      <c r="BI417" s="82">
        <f>1-12%</f>
        <v/>
      </c>
      <c r="BJ417" s="82">
        <f>BK417/(BF417-BF417*(1-BI417))</f>
        <v/>
      </c>
      <c r="BK417" s="149">
        <f>BM417/(1-BL417)</f>
        <v/>
      </c>
      <c r="BL417" s="82" t="n">
        <v>0.01</v>
      </c>
      <c r="BM417" s="149">
        <f>J417</f>
        <v/>
      </c>
      <c r="BN417" s="149">
        <f>IF(BK417&gt;=1500,BK417-150,IF(BK417&gt;=800,BK417-80,IF(BK417&gt;=500,BK417-50,IF(BK417&gt;=200,BK417-20,BK417))))</f>
        <v/>
      </c>
      <c r="BO417" s="82">
        <f>1-12%</f>
        <v/>
      </c>
      <c r="BP417" s="82">
        <f>BQ417/(BF417-BF417*(1-BO417))</f>
        <v/>
      </c>
      <c r="BQ417" s="149">
        <f>BS417/(1-BR417)</f>
        <v/>
      </c>
      <c r="BR417" s="82" t="n">
        <v>0</v>
      </c>
      <c r="BS417" s="149">
        <f>K417</f>
        <v/>
      </c>
      <c r="BT417" s="149">
        <f>IF(BQ417&gt;=1500,BQ417-150,IF(BQ417&gt;=800,BQ417-80,IF(BQ417&gt;=500,BQ417-50,IF(BQ417&gt;=200,BQ417-20,BQ417))))</f>
        <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f>Q418/0.4</f>
        <v/>
      </c>
      <c r="H418" s="152">
        <f>G418*0.75</f>
        <v/>
      </c>
      <c r="I418" s="152">
        <f>Q418 / (0.81 - 0.02 - 0.006)</f>
        <v/>
      </c>
      <c r="J418" s="152">
        <f>Q418 / (0.82 - 0.02 - 0.006)</f>
        <v/>
      </c>
      <c r="K418" s="152">
        <f>Q418 / (0.85 - 0.02 - 0.006)</f>
        <v/>
      </c>
      <c r="L418" s="152">
        <f>K418-N418</f>
        <v/>
      </c>
      <c r="M418" s="79">
        <f>L418/K418</f>
        <v/>
      </c>
      <c r="N418" s="153">
        <f>O418+P418+Q418</f>
        <v/>
      </c>
      <c r="O418" s="153">
        <f>K418*0.006</f>
        <v/>
      </c>
      <c r="P418" s="153">
        <f>K418*0.02</f>
        <v/>
      </c>
      <c r="Q418" s="153">
        <f>SUM(R418:T418)</f>
        <v/>
      </c>
      <c r="R418" s="153">
        <f>IF(F418="大型",700,IF(F418="中型",300,IF(F418="小型",80,0)))</f>
        <v/>
      </c>
      <c r="S418" s="153">
        <f>IF(F418="大型",150,IF(F418="中型",100,IF(F418="小型",0,0)))</f>
        <v/>
      </c>
      <c r="T418" s="151">
        <f>SUM(U418:W418)</f>
        <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f>H418</f>
        <v/>
      </c>
      <c r="BG418" s="85">
        <f>BH418/BF418</f>
        <v/>
      </c>
      <c r="BH418" s="152">
        <f>I418</f>
        <v/>
      </c>
      <c r="BI418" s="85">
        <f>1-12%</f>
        <v/>
      </c>
      <c r="BJ418" s="85">
        <f>BK418/(BF418-BF418*(1-BI418))</f>
        <v/>
      </c>
      <c r="BK418" s="152">
        <f>BM418/(1-BL418)</f>
        <v/>
      </c>
      <c r="BL418" s="85" t="n">
        <v>0.01</v>
      </c>
      <c r="BM418" s="152">
        <f>J418</f>
        <v/>
      </c>
      <c r="BN418" s="152">
        <f>IF(BK418&gt;=1500,BK418-150,IF(BK418&gt;=800,BK418-80,IF(BK418&gt;=500,BK418-50,IF(BK418&gt;=200,BK418-20,BK418))))</f>
        <v/>
      </c>
      <c r="BO418" s="85">
        <f>1-12%</f>
        <v/>
      </c>
      <c r="BP418" s="85">
        <f>BQ418/(BF418-BF418*(1-BO418))</f>
        <v/>
      </c>
      <c r="BQ418" s="152">
        <f>BS418/(1-BR418)</f>
        <v/>
      </c>
      <c r="BR418" s="85" t="n">
        <v>0</v>
      </c>
      <c r="BS418" s="152">
        <f>K418</f>
        <v/>
      </c>
      <c r="BT418" s="152">
        <f>IF(BQ418&gt;=1500,BQ418-150,IF(BQ418&gt;=800,BQ418-80,IF(BQ418&gt;=500,BQ418-50,IF(BQ418&gt;=200,BQ418-20,BQ418))))</f>
        <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f>Q419/0.4</f>
        <v/>
      </c>
      <c r="H419" s="149">
        <f>G419*0.75</f>
        <v/>
      </c>
      <c r="I419" s="149">
        <f>Q419 / (0.81 - 0.02 - 0.006)</f>
        <v/>
      </c>
      <c r="J419" s="149">
        <f>Q419 / (0.82 - 0.02 - 0.006)</f>
        <v/>
      </c>
      <c r="K419" s="149">
        <f>Q419 / (0.85 - 0.02 - 0.006)</f>
        <v/>
      </c>
      <c r="L419" s="149">
        <f>K419-N419</f>
        <v/>
      </c>
      <c r="M419" s="79">
        <f>L419/K419</f>
        <v/>
      </c>
      <c r="N419" s="150">
        <f>O419+P419+Q419</f>
        <v/>
      </c>
      <c r="O419" s="150">
        <f>K419*0.006</f>
        <v/>
      </c>
      <c r="P419" s="150">
        <f>K419*0.02</f>
        <v/>
      </c>
      <c r="Q419" s="150">
        <f>SUM(R419:T419)</f>
        <v/>
      </c>
      <c r="R419" s="150">
        <f>IF(F419="大型",700,IF(F419="中型",300,IF(F419="小型",80,0)))</f>
        <v/>
      </c>
      <c r="S419" s="150">
        <f>IF(F419="大型",150,IF(F419="中型",100,IF(F419="小型",0,0)))</f>
        <v/>
      </c>
      <c r="T419" s="151">
        <f>SUM(U419:W419)</f>
        <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f>H419</f>
        <v/>
      </c>
      <c r="BG419" s="82">
        <f>BH419/BF419</f>
        <v/>
      </c>
      <c r="BH419" s="149">
        <f>I419</f>
        <v/>
      </c>
      <c r="BI419" s="82">
        <f>1-12%</f>
        <v/>
      </c>
      <c r="BJ419" s="82">
        <f>BK419/(BF419-BF419*(1-BI419))</f>
        <v/>
      </c>
      <c r="BK419" s="149">
        <f>BM419/(1-BL419)</f>
        <v/>
      </c>
      <c r="BL419" s="82" t="n">
        <v>0.01</v>
      </c>
      <c r="BM419" s="149">
        <f>J419</f>
        <v/>
      </c>
      <c r="BN419" s="149">
        <f>IF(BK419&gt;=1500,BK419-150,IF(BK419&gt;=800,BK419-80,IF(BK419&gt;=500,BK419-50,IF(BK419&gt;=200,BK419-20,BK419))))</f>
        <v/>
      </c>
      <c r="BO419" s="82">
        <f>1-12%</f>
        <v/>
      </c>
      <c r="BP419" s="82">
        <f>BQ419/(BF419-BF419*(1-BO419))</f>
        <v/>
      </c>
      <c r="BQ419" s="149">
        <f>BS419/(1-BR419)</f>
        <v/>
      </c>
      <c r="BR419" s="82" t="n">
        <v>0</v>
      </c>
      <c r="BS419" s="149">
        <f>K419</f>
        <v/>
      </c>
      <c r="BT419" s="149">
        <f>IF(BQ419&gt;=1500,BQ419-150,IF(BQ419&gt;=800,BQ419-80,IF(BQ419&gt;=500,BQ419-50,IF(BQ419&gt;=200,BQ419-20,BQ419))))</f>
        <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f>Q420/0.4</f>
        <v/>
      </c>
      <c r="H420" s="152">
        <f>G420*0.75</f>
        <v/>
      </c>
      <c r="I420" s="152">
        <f>Q420 / (0.81 - 0.02 - 0.006)</f>
        <v/>
      </c>
      <c r="J420" s="152">
        <f>Q420 / (0.82 - 0.02 - 0.006)</f>
        <v/>
      </c>
      <c r="K420" s="152">
        <f>Q420 / (0.85 - 0.02 - 0.006)</f>
        <v/>
      </c>
      <c r="L420" s="152">
        <f>K420-N420</f>
        <v/>
      </c>
      <c r="M420" s="79">
        <f>L420/K420</f>
        <v/>
      </c>
      <c r="N420" s="153">
        <f>O420+P420+Q420</f>
        <v/>
      </c>
      <c r="O420" s="153">
        <f>K420*0.006</f>
        <v/>
      </c>
      <c r="P420" s="153">
        <f>K420*0.02</f>
        <v/>
      </c>
      <c r="Q420" s="153">
        <f>SUM(R420:T420)</f>
        <v/>
      </c>
      <c r="R420" s="153">
        <f>IF(F420="大型",700,IF(F420="中型",300,IF(F420="小型",80,0)))</f>
        <v/>
      </c>
      <c r="S420" s="153">
        <f>IF(F420="大型",150,IF(F420="中型",100,IF(F420="小型",0,0)))</f>
        <v/>
      </c>
      <c r="T420" s="151">
        <f>SUM(U420:W420)</f>
        <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f>H420</f>
        <v/>
      </c>
      <c r="BG420" s="85">
        <f>BH420/BF420</f>
        <v/>
      </c>
      <c r="BH420" s="152">
        <f>I420</f>
        <v/>
      </c>
      <c r="BI420" s="85">
        <f>1-12%</f>
        <v/>
      </c>
      <c r="BJ420" s="85">
        <f>BK420/(BF420-BF420*(1-BI420))</f>
        <v/>
      </c>
      <c r="BK420" s="152">
        <f>BM420/(1-BL420)</f>
        <v/>
      </c>
      <c r="BL420" s="85" t="n">
        <v>0.01</v>
      </c>
      <c r="BM420" s="152">
        <f>J420</f>
        <v/>
      </c>
      <c r="BN420" s="152">
        <f>IF(BK420&gt;=1500,BK420-150,IF(BK420&gt;=800,BK420-80,IF(BK420&gt;=500,BK420-50,IF(BK420&gt;=200,BK420-20,BK420))))</f>
        <v/>
      </c>
      <c r="BO420" s="85">
        <f>1-12%</f>
        <v/>
      </c>
      <c r="BP420" s="85">
        <f>BQ420/(BF420-BF420*(1-BO420))</f>
        <v/>
      </c>
      <c r="BQ420" s="152">
        <f>BS420/(1-BR420)</f>
        <v/>
      </c>
      <c r="BR420" s="85" t="n">
        <v>0</v>
      </c>
      <c r="BS420" s="152">
        <f>K420</f>
        <v/>
      </c>
      <c r="BT420" s="152">
        <f>IF(BQ420&gt;=1500,BQ420-150,IF(BQ420&gt;=800,BQ420-80,IF(BQ420&gt;=500,BQ420-50,IF(BQ420&gt;=200,BQ420-20,BQ420))))</f>
        <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f>Q421/0.4</f>
        <v/>
      </c>
      <c r="H421" s="149">
        <f>G421*0.75</f>
        <v/>
      </c>
      <c r="I421" s="149">
        <f>Q421 / (0.81 - 0.02 - 0.006)</f>
        <v/>
      </c>
      <c r="J421" s="149">
        <f>Q421 / (0.82 - 0.02 - 0.006)</f>
        <v/>
      </c>
      <c r="K421" s="149">
        <f>Q421 / (0.85 - 0.02 - 0.006)</f>
        <v/>
      </c>
      <c r="L421" s="149">
        <f>K421-N421</f>
        <v/>
      </c>
      <c r="M421" s="79">
        <f>L421/K421</f>
        <v/>
      </c>
      <c r="N421" s="150">
        <f>O421+P421+Q421</f>
        <v/>
      </c>
      <c r="O421" s="150">
        <f>K421*0.006</f>
        <v/>
      </c>
      <c r="P421" s="150">
        <f>K421*0.02</f>
        <v/>
      </c>
      <c r="Q421" s="150">
        <f>SUM(R421:T421)</f>
        <v/>
      </c>
      <c r="R421" s="150">
        <f>IF(F421="大型",700,IF(F421="中型",300,IF(F421="小型",80,0)))</f>
        <v/>
      </c>
      <c r="S421" s="150">
        <f>IF(F421="大型",150,IF(F421="中型",100,IF(F421="小型",0,0)))</f>
        <v/>
      </c>
      <c r="T421" s="151">
        <f>SUM(U421:W421)</f>
        <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f>H421</f>
        <v/>
      </c>
      <c r="BG421" s="82">
        <f>BH421/BF421</f>
        <v/>
      </c>
      <c r="BH421" s="149">
        <f>I421</f>
        <v/>
      </c>
      <c r="BI421" s="82">
        <f>1-12%</f>
        <v/>
      </c>
      <c r="BJ421" s="82">
        <f>BK421/(BF421-BF421*(1-BI421))</f>
        <v/>
      </c>
      <c r="BK421" s="149">
        <f>BM421/(1-BL421)</f>
        <v/>
      </c>
      <c r="BL421" s="82" t="n">
        <v>0.01</v>
      </c>
      <c r="BM421" s="149">
        <f>J421</f>
        <v/>
      </c>
      <c r="BN421" s="149">
        <f>IF(BK421&gt;=1500,BK421-150,IF(BK421&gt;=800,BK421-80,IF(BK421&gt;=500,BK421-50,IF(BK421&gt;=200,BK421-20,BK421))))</f>
        <v/>
      </c>
      <c r="BO421" s="82">
        <f>1-12%</f>
        <v/>
      </c>
      <c r="BP421" s="82">
        <f>BQ421/(BF421-BF421*(1-BO421))</f>
        <v/>
      </c>
      <c r="BQ421" s="149">
        <f>BS421/(1-BR421)</f>
        <v/>
      </c>
      <c r="BR421" s="82" t="n">
        <v>0</v>
      </c>
      <c r="BS421" s="149">
        <f>K421</f>
        <v/>
      </c>
      <c r="BT421" s="149">
        <f>IF(BQ421&gt;=1500,BQ421-150,IF(BQ421&gt;=800,BQ421-80,IF(BQ421&gt;=500,BQ421-50,IF(BQ421&gt;=200,BQ421-20,BQ421))))</f>
        <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f>Q422/0.4</f>
        <v/>
      </c>
      <c r="H422" s="152">
        <f>G422*0.75</f>
        <v/>
      </c>
      <c r="I422" s="152">
        <f>Q422 / (0.81 - 0.02 - 0.006)</f>
        <v/>
      </c>
      <c r="J422" s="152">
        <f>Q422 / (0.82 - 0.02 - 0.006)</f>
        <v/>
      </c>
      <c r="K422" s="152">
        <f>Q422 / (0.85 - 0.02 - 0.006)</f>
        <v/>
      </c>
      <c r="L422" s="152">
        <f>K422-N422</f>
        <v/>
      </c>
      <c r="M422" s="79">
        <f>L422/K422</f>
        <v/>
      </c>
      <c r="N422" s="153">
        <f>O422+P422+Q422</f>
        <v/>
      </c>
      <c r="O422" s="153">
        <f>K422*0.006</f>
        <v/>
      </c>
      <c r="P422" s="153">
        <f>K422*0.02</f>
        <v/>
      </c>
      <c r="Q422" s="153">
        <f>SUM(R422:T422)</f>
        <v/>
      </c>
      <c r="R422" s="153">
        <f>IF(F422="大型",700,IF(F422="中型",300,IF(F422="小型",80,0)))</f>
        <v/>
      </c>
      <c r="S422" s="153">
        <f>IF(F422="大型",150,IF(F422="中型",100,IF(F422="小型",0,0)))</f>
        <v/>
      </c>
      <c r="T422" s="151">
        <f>SUM(U422:W422)</f>
        <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f>H422</f>
        <v/>
      </c>
      <c r="BG422" s="85">
        <f>BH422/BF422</f>
        <v/>
      </c>
      <c r="BH422" s="152">
        <f>I422</f>
        <v/>
      </c>
      <c r="BI422" s="85">
        <f>1-12%</f>
        <v/>
      </c>
      <c r="BJ422" s="85">
        <f>BK422/(BF422-BF422*(1-BI422))</f>
        <v/>
      </c>
      <c r="BK422" s="152">
        <f>BM422/(1-BL422)</f>
        <v/>
      </c>
      <c r="BL422" s="85" t="n">
        <v>0.01</v>
      </c>
      <c r="BM422" s="152">
        <f>J422</f>
        <v/>
      </c>
      <c r="BN422" s="152">
        <f>IF(BK422&gt;=1500,BK422-150,IF(BK422&gt;=800,BK422-80,IF(BK422&gt;=500,BK422-50,IF(BK422&gt;=200,BK422-20,BK422))))</f>
        <v/>
      </c>
      <c r="BO422" s="85">
        <f>1-12%</f>
        <v/>
      </c>
      <c r="BP422" s="85">
        <f>BQ422/(BF422-BF422*(1-BO422))</f>
        <v/>
      </c>
      <c r="BQ422" s="152">
        <f>BS422/(1-BR422)</f>
        <v/>
      </c>
      <c r="BR422" s="85" t="n">
        <v>0</v>
      </c>
      <c r="BS422" s="152">
        <f>K422</f>
        <v/>
      </c>
      <c r="BT422" s="152">
        <f>IF(BQ422&gt;=1500,BQ422-150,IF(BQ422&gt;=800,BQ422-80,IF(BQ422&gt;=500,BQ422-50,IF(BQ422&gt;=200,BQ422-20,BQ422))))</f>
        <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f>Q423/0.4</f>
        <v/>
      </c>
      <c r="H423" s="149">
        <f>G423*0.75</f>
        <v/>
      </c>
      <c r="I423" s="149">
        <f>Q423 / (0.81 - 0.02 - 0.006)</f>
        <v/>
      </c>
      <c r="J423" s="149">
        <f>Q423 / (0.82 - 0.02 - 0.006)</f>
        <v/>
      </c>
      <c r="K423" s="149">
        <f>Q423 / (0.85 - 0.02 - 0.006)</f>
        <v/>
      </c>
      <c r="L423" s="149">
        <f>K423-N423</f>
        <v/>
      </c>
      <c r="M423" s="79">
        <f>L423/K423</f>
        <v/>
      </c>
      <c r="N423" s="150">
        <f>O423+P423+Q423</f>
        <v/>
      </c>
      <c r="O423" s="150">
        <f>K423*0.006</f>
        <v/>
      </c>
      <c r="P423" s="150">
        <f>K423*0.02</f>
        <v/>
      </c>
      <c r="Q423" s="150">
        <f>SUM(R423:T423)</f>
        <v/>
      </c>
      <c r="R423" s="150">
        <f>IF(F423="大型",700,IF(F423="中型",300,IF(F423="小型",80,0)))</f>
        <v/>
      </c>
      <c r="S423" s="150">
        <f>IF(F423="大型",150,IF(F423="中型",100,IF(F423="小型",0,0)))</f>
        <v/>
      </c>
      <c r="T423" s="151">
        <f>SUM(U423:W423)</f>
        <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f>H423</f>
        <v/>
      </c>
      <c r="BG423" s="82">
        <f>BH423/BF423</f>
        <v/>
      </c>
      <c r="BH423" s="149">
        <f>I423</f>
        <v/>
      </c>
      <c r="BI423" s="82">
        <f>1-12%</f>
        <v/>
      </c>
      <c r="BJ423" s="82">
        <f>BK423/(BF423-BF423*(1-BI423))</f>
        <v/>
      </c>
      <c r="BK423" s="149">
        <f>BM423/(1-BL423)</f>
        <v/>
      </c>
      <c r="BL423" s="82" t="n">
        <v>0.01</v>
      </c>
      <c r="BM423" s="149">
        <f>J423</f>
        <v/>
      </c>
      <c r="BN423" s="149">
        <f>IF(BK423&gt;=1500,BK423-150,IF(BK423&gt;=800,BK423-80,IF(BK423&gt;=500,BK423-50,IF(BK423&gt;=200,BK423-20,BK423))))</f>
        <v/>
      </c>
      <c r="BO423" s="82">
        <f>1-12%</f>
        <v/>
      </c>
      <c r="BP423" s="82">
        <f>BQ423/(BF423-BF423*(1-BO423))</f>
        <v/>
      </c>
      <c r="BQ423" s="149">
        <f>BS423/(1-BR423)</f>
        <v/>
      </c>
      <c r="BR423" s="82" t="n">
        <v>0</v>
      </c>
      <c r="BS423" s="149">
        <f>K423</f>
        <v/>
      </c>
      <c r="BT423" s="149">
        <f>IF(BQ423&gt;=1500,BQ423-150,IF(BQ423&gt;=800,BQ423-80,IF(BQ423&gt;=500,BQ423-50,IF(BQ423&gt;=200,BQ423-20,BQ423))))</f>
        <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f>Q424/0.4</f>
        <v/>
      </c>
      <c r="H424" s="152">
        <f>G424*0.75</f>
        <v/>
      </c>
      <c r="I424" s="152">
        <f>Q424 / (0.81 - 0.02 - 0.006)</f>
        <v/>
      </c>
      <c r="J424" s="152">
        <f>Q424 / (0.82 - 0.02 - 0.006)</f>
        <v/>
      </c>
      <c r="K424" s="152">
        <f>Q424 / (0.85 - 0.02 - 0.006)</f>
        <v/>
      </c>
      <c r="L424" s="152">
        <f>K424-N424</f>
        <v/>
      </c>
      <c r="M424" s="79">
        <f>L424/K424</f>
        <v/>
      </c>
      <c r="N424" s="153">
        <f>O424+P424+Q424</f>
        <v/>
      </c>
      <c r="O424" s="153">
        <f>K424*0.006</f>
        <v/>
      </c>
      <c r="P424" s="153">
        <f>K424*0.02</f>
        <v/>
      </c>
      <c r="Q424" s="153">
        <f>SUM(R424:T424)</f>
        <v/>
      </c>
      <c r="R424" s="153">
        <f>IF(F424="大型",700,IF(F424="中型",300,IF(F424="小型",80,0)))</f>
        <v/>
      </c>
      <c r="S424" s="153">
        <f>IF(F424="大型",150,IF(F424="中型",100,IF(F424="小型",0,0)))</f>
        <v/>
      </c>
      <c r="T424" s="151">
        <f>SUM(U424:W424)</f>
        <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f>H424</f>
        <v/>
      </c>
      <c r="BG424" s="85">
        <f>BH424/BF424</f>
        <v/>
      </c>
      <c r="BH424" s="152">
        <f>I424</f>
        <v/>
      </c>
      <c r="BI424" s="85">
        <f>1-12%</f>
        <v/>
      </c>
      <c r="BJ424" s="85">
        <f>BK424/(BF424-BF424*(1-BI424))</f>
        <v/>
      </c>
      <c r="BK424" s="152">
        <f>BM424/(1-BL424)</f>
        <v/>
      </c>
      <c r="BL424" s="85" t="n">
        <v>0.01</v>
      </c>
      <c r="BM424" s="152">
        <f>J424</f>
        <v/>
      </c>
      <c r="BN424" s="152">
        <f>IF(BK424&gt;=1500,BK424-150,IF(BK424&gt;=800,BK424-80,IF(BK424&gt;=500,BK424-50,IF(BK424&gt;=200,BK424-20,BK424))))</f>
        <v/>
      </c>
      <c r="BO424" s="85">
        <f>1-12%</f>
        <v/>
      </c>
      <c r="BP424" s="85">
        <f>BQ424/(BF424-BF424*(1-BO424))</f>
        <v/>
      </c>
      <c r="BQ424" s="152">
        <f>BS424/(1-BR424)</f>
        <v/>
      </c>
      <c r="BR424" s="85" t="n">
        <v>0</v>
      </c>
      <c r="BS424" s="152">
        <f>K424</f>
        <v/>
      </c>
      <c r="BT424" s="152">
        <f>IF(BQ424&gt;=1500,BQ424-150,IF(BQ424&gt;=800,BQ424-80,IF(BQ424&gt;=500,BQ424-50,IF(BQ424&gt;=200,BQ424-20,BQ424))))</f>
        <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f>Q425/0.4</f>
        <v/>
      </c>
      <c r="H425" s="149">
        <f>G425*0.75</f>
        <v/>
      </c>
      <c r="I425" s="149">
        <f>Q425 / (0.81 - 0.02 - 0.006)</f>
        <v/>
      </c>
      <c r="J425" s="149">
        <f>Q425 / (0.82 - 0.02 - 0.006)</f>
        <v/>
      </c>
      <c r="K425" s="149">
        <f>Q425 / (0.85 - 0.02 - 0.006)</f>
        <v/>
      </c>
      <c r="L425" s="149">
        <f>K425-N425</f>
        <v/>
      </c>
      <c r="M425" s="79">
        <f>L425/K425</f>
        <v/>
      </c>
      <c r="N425" s="150">
        <f>O425+P425+Q425</f>
        <v/>
      </c>
      <c r="O425" s="150">
        <f>K425*0.006</f>
        <v/>
      </c>
      <c r="P425" s="150">
        <f>K425*0.02</f>
        <v/>
      </c>
      <c r="Q425" s="150">
        <f>SUM(R425:T425)</f>
        <v/>
      </c>
      <c r="R425" s="150">
        <f>IF(F425="大型",700,IF(F425="中型",300,IF(F425="小型",80,0)))</f>
        <v/>
      </c>
      <c r="S425" s="150">
        <f>IF(F425="大型",150,IF(F425="中型",100,IF(F425="小型",0,0)))</f>
        <v/>
      </c>
      <c r="T425" s="151">
        <f>SUM(U425:W425)</f>
        <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f>H425</f>
        <v/>
      </c>
      <c r="BG425" s="82">
        <f>BH425/BF425</f>
        <v/>
      </c>
      <c r="BH425" s="149">
        <f>I425</f>
        <v/>
      </c>
      <c r="BI425" s="82">
        <f>1-12%</f>
        <v/>
      </c>
      <c r="BJ425" s="82">
        <f>BK425/(BF425-BF425*(1-BI425))</f>
        <v/>
      </c>
      <c r="BK425" s="149">
        <f>BM425/(1-BL425)</f>
        <v/>
      </c>
      <c r="BL425" s="82" t="n">
        <v>0.01</v>
      </c>
      <c r="BM425" s="149">
        <f>J425</f>
        <v/>
      </c>
      <c r="BN425" s="149">
        <f>IF(BK425&gt;=1500,BK425-150,IF(BK425&gt;=800,BK425-80,IF(BK425&gt;=500,BK425-50,IF(BK425&gt;=200,BK425-20,BK425))))</f>
        <v/>
      </c>
      <c r="BO425" s="82">
        <f>1-12%</f>
        <v/>
      </c>
      <c r="BP425" s="82">
        <f>BQ425/(BF425-BF425*(1-BO425))</f>
        <v/>
      </c>
      <c r="BQ425" s="149">
        <f>BS425/(1-BR425)</f>
        <v/>
      </c>
      <c r="BR425" s="82" t="n">
        <v>0</v>
      </c>
      <c r="BS425" s="149">
        <f>K425</f>
        <v/>
      </c>
      <c r="BT425" s="149">
        <f>IF(BQ425&gt;=1500,BQ425-150,IF(BQ425&gt;=800,BQ425-80,IF(BQ425&gt;=500,BQ425-50,IF(BQ425&gt;=200,BQ425-20,BQ425))))</f>
        <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f>Q426/0.4</f>
        <v/>
      </c>
      <c r="H426" s="152">
        <f>G426*0.75</f>
        <v/>
      </c>
      <c r="I426" s="152">
        <f>Q426 / (0.81 - 0.02 - 0.006)</f>
        <v/>
      </c>
      <c r="J426" s="152">
        <f>Q426 / (0.82 - 0.02 - 0.006)</f>
        <v/>
      </c>
      <c r="K426" s="152">
        <f>Q426 / (0.85 - 0.02 - 0.006)</f>
        <v/>
      </c>
      <c r="L426" s="152">
        <f>K426-N426</f>
        <v/>
      </c>
      <c r="M426" s="79">
        <f>L426/K426</f>
        <v/>
      </c>
      <c r="N426" s="153">
        <f>O426+P426+Q426</f>
        <v/>
      </c>
      <c r="O426" s="153">
        <f>K426*0.006</f>
        <v/>
      </c>
      <c r="P426" s="153">
        <f>K426*0.02</f>
        <v/>
      </c>
      <c r="Q426" s="153">
        <f>SUM(R426:T426)</f>
        <v/>
      </c>
      <c r="R426" s="153">
        <f>IF(F426="大型",700,IF(F426="中型",300,IF(F426="小型",80,0)))</f>
        <v/>
      </c>
      <c r="S426" s="153">
        <f>IF(F426="大型",150,IF(F426="中型",100,IF(F426="小型",0,0)))</f>
        <v/>
      </c>
      <c r="T426" s="151">
        <f>SUM(U426:W426)</f>
        <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f>H426</f>
        <v/>
      </c>
      <c r="BG426" s="85">
        <f>BH426/BF426</f>
        <v/>
      </c>
      <c r="BH426" s="152">
        <f>I426</f>
        <v/>
      </c>
      <c r="BI426" s="85">
        <f>1-12%</f>
        <v/>
      </c>
      <c r="BJ426" s="85">
        <f>BK426/(BF426-BF426*(1-BI426))</f>
        <v/>
      </c>
      <c r="BK426" s="152">
        <f>BM426/(1-BL426)</f>
        <v/>
      </c>
      <c r="BL426" s="85" t="n">
        <v>0.01</v>
      </c>
      <c r="BM426" s="152">
        <f>J426</f>
        <v/>
      </c>
      <c r="BN426" s="152">
        <f>IF(BK426&gt;=1500,BK426-150,IF(BK426&gt;=800,BK426-80,IF(BK426&gt;=500,BK426-50,IF(BK426&gt;=200,BK426-20,BK426))))</f>
        <v/>
      </c>
      <c r="BO426" s="85">
        <f>1-12%</f>
        <v/>
      </c>
      <c r="BP426" s="85">
        <f>BQ426/(BF426-BF426*(1-BO426))</f>
        <v/>
      </c>
      <c r="BQ426" s="152">
        <f>BS426/(1-BR426)</f>
        <v/>
      </c>
      <c r="BR426" s="85" t="n">
        <v>0</v>
      </c>
      <c r="BS426" s="152">
        <f>K426</f>
        <v/>
      </c>
      <c r="BT426" s="152">
        <f>IF(BQ426&gt;=1500,BQ426-150,IF(BQ426&gt;=800,BQ426-80,IF(BQ426&gt;=500,BQ426-50,IF(BQ426&gt;=200,BQ426-20,BQ426))))</f>
        <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f>Q427/0.4</f>
        <v/>
      </c>
      <c r="H427" s="149">
        <f>G427*0.75</f>
        <v/>
      </c>
      <c r="I427" s="149">
        <f>Q427 / (0.81 - 0.02 - 0.006)</f>
        <v/>
      </c>
      <c r="J427" s="149">
        <f>Q427 / (0.82 - 0.02 - 0.006)</f>
        <v/>
      </c>
      <c r="K427" s="149">
        <f>Q427 / (0.85 - 0.02 - 0.006)</f>
        <v/>
      </c>
      <c r="L427" s="149">
        <f>K427-N427</f>
        <v/>
      </c>
      <c r="M427" s="79">
        <f>L427/K427</f>
        <v/>
      </c>
      <c r="N427" s="150">
        <f>O427+P427+Q427</f>
        <v/>
      </c>
      <c r="O427" s="150">
        <f>K427*0.006</f>
        <v/>
      </c>
      <c r="P427" s="150">
        <f>K427*0.02</f>
        <v/>
      </c>
      <c r="Q427" s="150">
        <f>SUM(R427:T427)</f>
        <v/>
      </c>
      <c r="R427" s="150">
        <f>IF(F427="大型",700,IF(F427="中型",300,IF(F427="小型",80,0)))</f>
        <v/>
      </c>
      <c r="S427" s="150">
        <f>IF(F427="大型",150,IF(F427="中型",100,IF(F427="小型",0,0)))</f>
        <v/>
      </c>
      <c r="T427" s="151">
        <f>SUM(U427:W427)</f>
        <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f>H427</f>
        <v/>
      </c>
      <c r="BG427" s="82">
        <f>BH427/BF427</f>
        <v/>
      </c>
      <c r="BH427" s="149">
        <f>I427</f>
        <v/>
      </c>
      <c r="BI427" s="82">
        <f>1-12%</f>
        <v/>
      </c>
      <c r="BJ427" s="82">
        <f>BK427/(BF427-BF427*(1-BI427))</f>
        <v/>
      </c>
      <c r="BK427" s="149">
        <f>BM427/(1-BL427)</f>
        <v/>
      </c>
      <c r="BL427" s="82" t="n">
        <v>0.01</v>
      </c>
      <c r="BM427" s="149">
        <f>J427</f>
        <v/>
      </c>
      <c r="BN427" s="149">
        <f>IF(BK427&gt;=1500,BK427-150,IF(BK427&gt;=800,BK427-80,IF(BK427&gt;=500,BK427-50,IF(BK427&gt;=200,BK427-20,BK427))))</f>
        <v/>
      </c>
      <c r="BO427" s="82">
        <f>1-12%</f>
        <v/>
      </c>
      <c r="BP427" s="82">
        <f>BQ427/(BF427-BF427*(1-BO427))</f>
        <v/>
      </c>
      <c r="BQ427" s="149">
        <f>BS427/(1-BR427)</f>
        <v/>
      </c>
      <c r="BR427" s="82" t="n">
        <v>0</v>
      </c>
      <c r="BS427" s="149">
        <f>K427</f>
        <v/>
      </c>
      <c r="BT427" s="149">
        <f>IF(BQ427&gt;=1500,BQ427-150,IF(BQ427&gt;=800,BQ427-80,IF(BQ427&gt;=500,BQ427-50,IF(BQ427&gt;=200,BQ427-20,BQ427))))</f>
        <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f>Q428/0.4</f>
        <v/>
      </c>
      <c r="H428" s="152">
        <f>G428*0.75</f>
        <v/>
      </c>
      <c r="I428" s="152">
        <f>Q428 / (0.81 - 0.02 - 0.006)</f>
        <v/>
      </c>
      <c r="J428" s="152">
        <f>Q428 / (0.82 - 0.02 - 0.006)</f>
        <v/>
      </c>
      <c r="K428" s="152">
        <f>Q428 / (0.85 - 0.02 - 0.006)</f>
        <v/>
      </c>
      <c r="L428" s="152">
        <f>K428-N428</f>
        <v/>
      </c>
      <c r="M428" s="79">
        <f>L428/K428</f>
        <v/>
      </c>
      <c r="N428" s="153">
        <f>O428+P428+Q428</f>
        <v/>
      </c>
      <c r="O428" s="153">
        <f>K428*0.006</f>
        <v/>
      </c>
      <c r="P428" s="153">
        <f>K428*0.02</f>
        <v/>
      </c>
      <c r="Q428" s="153">
        <f>SUM(R428:T428)</f>
        <v/>
      </c>
      <c r="R428" s="153">
        <f>IF(F428="大型",700,IF(F428="中型",300,IF(F428="小型",80,0)))</f>
        <v/>
      </c>
      <c r="S428" s="153">
        <f>IF(F428="大型",150,IF(F428="中型",100,IF(F428="小型",0,0)))</f>
        <v/>
      </c>
      <c r="T428" s="151">
        <f>SUM(U428:W428)</f>
        <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f>H428</f>
        <v/>
      </c>
      <c r="BG428" s="85">
        <f>BH428/BF428</f>
        <v/>
      </c>
      <c r="BH428" s="152">
        <f>I428</f>
        <v/>
      </c>
      <c r="BI428" s="85">
        <f>1-12%</f>
        <v/>
      </c>
      <c r="BJ428" s="85">
        <f>BK428/(BF428-BF428*(1-BI428))</f>
        <v/>
      </c>
      <c r="BK428" s="152">
        <f>BM428/(1-BL428)</f>
        <v/>
      </c>
      <c r="BL428" s="85" t="n">
        <v>0.01</v>
      </c>
      <c r="BM428" s="152">
        <f>J428</f>
        <v/>
      </c>
      <c r="BN428" s="152">
        <f>IF(BK428&gt;=1500,BK428-150,IF(BK428&gt;=800,BK428-80,IF(BK428&gt;=500,BK428-50,IF(BK428&gt;=200,BK428-20,BK428))))</f>
        <v/>
      </c>
      <c r="BO428" s="85">
        <f>1-12%</f>
        <v/>
      </c>
      <c r="BP428" s="85">
        <f>BQ428/(BF428-BF428*(1-BO428))</f>
        <v/>
      </c>
      <c r="BQ428" s="152">
        <f>BS428/(1-BR428)</f>
        <v/>
      </c>
      <c r="BR428" s="85" t="n">
        <v>0</v>
      </c>
      <c r="BS428" s="152">
        <f>K428</f>
        <v/>
      </c>
      <c r="BT428" s="152">
        <f>IF(BQ428&gt;=1500,BQ428-150,IF(BQ428&gt;=800,BQ428-80,IF(BQ428&gt;=500,BQ428-50,IF(BQ428&gt;=200,BQ428-20,BQ428))))</f>
        <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f>Q429/0.4</f>
        <v/>
      </c>
      <c r="H429" s="149">
        <f>G429*0.75</f>
        <v/>
      </c>
      <c r="I429" s="149">
        <f>Q429 / (0.81 - 0.02 - 0.006)</f>
        <v/>
      </c>
      <c r="J429" s="149">
        <f>Q429 / (0.82 - 0.02 - 0.006)</f>
        <v/>
      </c>
      <c r="K429" s="149">
        <f>Q429 / (0.85 - 0.02 - 0.006)</f>
        <v/>
      </c>
      <c r="L429" s="149">
        <f>K429-N429</f>
        <v/>
      </c>
      <c r="M429" s="79">
        <f>L429/K429</f>
        <v/>
      </c>
      <c r="N429" s="150">
        <f>O429+P429+Q429</f>
        <v/>
      </c>
      <c r="O429" s="150">
        <f>K429*0.006</f>
        <v/>
      </c>
      <c r="P429" s="150">
        <f>K429*0.02</f>
        <v/>
      </c>
      <c r="Q429" s="150">
        <f>SUM(R429:T429)</f>
        <v/>
      </c>
      <c r="R429" s="150">
        <f>IF(F429="大型",700,IF(F429="中型",300,IF(F429="小型",80,0)))</f>
        <v/>
      </c>
      <c r="S429" s="150">
        <f>IF(F429="大型",150,IF(F429="中型",100,IF(F429="小型",0,0)))</f>
        <v/>
      </c>
      <c r="T429" s="151">
        <f>SUM(U429:W429)</f>
        <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f>H429</f>
        <v/>
      </c>
      <c r="BG429" s="82">
        <f>BH429/BF429</f>
        <v/>
      </c>
      <c r="BH429" s="149">
        <f>I429</f>
        <v/>
      </c>
      <c r="BI429" s="82">
        <f>1-12%</f>
        <v/>
      </c>
      <c r="BJ429" s="82">
        <f>BK429/(BF429-BF429*(1-BI429))</f>
        <v/>
      </c>
      <c r="BK429" s="149">
        <f>BM429/(1-BL429)</f>
        <v/>
      </c>
      <c r="BL429" s="82" t="n">
        <v>0.01</v>
      </c>
      <c r="BM429" s="149">
        <f>J429</f>
        <v/>
      </c>
      <c r="BN429" s="149">
        <f>IF(BK429&gt;=1500,BK429-150,IF(BK429&gt;=800,BK429-80,IF(BK429&gt;=500,BK429-50,IF(BK429&gt;=200,BK429-20,BK429))))</f>
        <v/>
      </c>
      <c r="BO429" s="82">
        <f>1-12%</f>
        <v/>
      </c>
      <c r="BP429" s="82">
        <f>BQ429/(BF429-BF429*(1-BO429))</f>
        <v/>
      </c>
      <c r="BQ429" s="149">
        <f>BS429/(1-BR429)</f>
        <v/>
      </c>
      <c r="BR429" s="82" t="n">
        <v>0</v>
      </c>
      <c r="BS429" s="149">
        <f>K429</f>
        <v/>
      </c>
      <c r="BT429" s="149">
        <f>IF(BQ429&gt;=1500,BQ429-150,IF(BQ429&gt;=800,BQ429-80,IF(BQ429&gt;=500,BQ429-50,IF(BQ429&gt;=200,BQ429-20,BQ429))))</f>
        <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f>Q430/0.4</f>
        <v/>
      </c>
      <c r="H430" s="152">
        <f>G430*0.75</f>
        <v/>
      </c>
      <c r="I430" s="152">
        <f>Q430 / (0.81 - 0.02 - 0.006)</f>
        <v/>
      </c>
      <c r="J430" s="152">
        <f>Q430 / (0.82 - 0.02 - 0.006)</f>
        <v/>
      </c>
      <c r="K430" s="152">
        <f>Q430 / (0.85 - 0.02 - 0.006)</f>
        <v/>
      </c>
      <c r="L430" s="152">
        <f>K430-N430</f>
        <v/>
      </c>
      <c r="M430" s="79">
        <f>L430/K430</f>
        <v/>
      </c>
      <c r="N430" s="153">
        <f>O430+P430+Q430</f>
        <v/>
      </c>
      <c r="O430" s="153">
        <f>K430*0.006</f>
        <v/>
      </c>
      <c r="P430" s="153">
        <f>K430*0.02</f>
        <v/>
      </c>
      <c r="Q430" s="153">
        <f>SUM(R430:T430)</f>
        <v/>
      </c>
      <c r="R430" s="153">
        <f>IF(F430="大型",700,IF(F430="中型",300,IF(F430="小型",80,0)))</f>
        <v/>
      </c>
      <c r="S430" s="153">
        <f>IF(F430="大型",150,IF(F430="中型",100,IF(F430="小型",0,0)))</f>
        <v/>
      </c>
      <c r="T430" s="151">
        <f>SUM(U430:W430)</f>
        <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f>H430</f>
        <v/>
      </c>
      <c r="BG430" s="85">
        <f>BH430/BF430</f>
        <v/>
      </c>
      <c r="BH430" s="152">
        <f>I430</f>
        <v/>
      </c>
      <c r="BI430" s="85">
        <f>1-12%</f>
        <v/>
      </c>
      <c r="BJ430" s="85">
        <f>BK430/(BF430-BF430*(1-BI430))</f>
        <v/>
      </c>
      <c r="BK430" s="152">
        <f>BM430/(1-BL430)</f>
        <v/>
      </c>
      <c r="BL430" s="85" t="n">
        <v>0.01</v>
      </c>
      <c r="BM430" s="152">
        <f>J430</f>
        <v/>
      </c>
      <c r="BN430" s="152">
        <f>IF(BK430&gt;=1500,BK430-150,IF(BK430&gt;=800,BK430-80,IF(BK430&gt;=500,BK430-50,IF(BK430&gt;=200,BK430-20,BK430))))</f>
        <v/>
      </c>
      <c r="BO430" s="85">
        <f>1-12%</f>
        <v/>
      </c>
      <c r="BP430" s="85">
        <f>BQ430/(BF430-BF430*(1-BO430))</f>
        <v/>
      </c>
      <c r="BQ430" s="152">
        <f>BS430/(1-BR430)</f>
        <v/>
      </c>
      <c r="BR430" s="85" t="n">
        <v>0</v>
      </c>
      <c r="BS430" s="152">
        <f>K430</f>
        <v/>
      </c>
      <c r="BT430" s="152">
        <f>IF(BQ430&gt;=1500,BQ430-150,IF(BQ430&gt;=800,BQ430-80,IF(BQ430&gt;=500,BQ430-50,IF(BQ430&gt;=200,BQ430-20,BQ430))))</f>
        <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f>Q431/0.4</f>
        <v/>
      </c>
      <c r="H431" s="149">
        <f>G431*0.75</f>
        <v/>
      </c>
      <c r="I431" s="149">
        <f>Q431 / (0.81 - 0.02 - 0.006)</f>
        <v/>
      </c>
      <c r="J431" s="149">
        <f>Q431 / (0.82 - 0.02 - 0.006)</f>
        <v/>
      </c>
      <c r="K431" s="149">
        <f>Q431 / (0.85 - 0.02 - 0.006)</f>
        <v/>
      </c>
      <c r="L431" s="149">
        <f>K431-N431</f>
        <v/>
      </c>
      <c r="M431" s="79">
        <f>L431/K431</f>
        <v/>
      </c>
      <c r="N431" s="150">
        <f>O431+P431+Q431</f>
        <v/>
      </c>
      <c r="O431" s="150">
        <f>K431*0.006</f>
        <v/>
      </c>
      <c r="P431" s="150">
        <f>K431*0.02</f>
        <v/>
      </c>
      <c r="Q431" s="150">
        <f>SUM(R431:T431)</f>
        <v/>
      </c>
      <c r="R431" s="150">
        <f>IF(F431="大型",700,IF(F431="中型",300,IF(F431="小型",80,0)))</f>
        <v/>
      </c>
      <c r="S431" s="150">
        <f>IF(F431="大型",150,IF(F431="中型",100,IF(F431="小型",0,0)))</f>
        <v/>
      </c>
      <c r="T431" s="151">
        <f>SUM(U431:W431)</f>
        <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f>H431</f>
        <v/>
      </c>
      <c r="BG431" s="82">
        <f>BH431/BF431</f>
        <v/>
      </c>
      <c r="BH431" s="149">
        <f>I431</f>
        <v/>
      </c>
      <c r="BI431" s="82">
        <f>1-12%</f>
        <v/>
      </c>
      <c r="BJ431" s="82">
        <f>BK431/(BF431-BF431*(1-BI431))</f>
        <v/>
      </c>
      <c r="BK431" s="149">
        <f>BM431/(1-BL431)</f>
        <v/>
      </c>
      <c r="BL431" s="82" t="n">
        <v>0.01</v>
      </c>
      <c r="BM431" s="149">
        <f>J431</f>
        <v/>
      </c>
      <c r="BN431" s="149">
        <f>IF(BK431&gt;=1500,BK431-150,IF(BK431&gt;=800,BK431-80,IF(BK431&gt;=500,BK431-50,IF(BK431&gt;=200,BK431-20,BK431))))</f>
        <v/>
      </c>
      <c r="BO431" s="82">
        <f>1-12%</f>
        <v/>
      </c>
      <c r="BP431" s="82">
        <f>BQ431/(BF431-BF431*(1-BO431))</f>
        <v/>
      </c>
      <c r="BQ431" s="149">
        <f>BS431/(1-BR431)</f>
        <v/>
      </c>
      <c r="BR431" s="82" t="n">
        <v>0</v>
      </c>
      <c r="BS431" s="149">
        <f>K431</f>
        <v/>
      </c>
      <c r="BT431" s="149">
        <f>IF(BQ431&gt;=1500,BQ431-150,IF(BQ431&gt;=800,BQ431-80,IF(BQ431&gt;=500,BQ431-50,IF(BQ431&gt;=200,BQ431-20,BQ431))))</f>
        <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f>Q432/0.4</f>
        <v/>
      </c>
      <c r="H432" s="152">
        <f>G432*0.75</f>
        <v/>
      </c>
      <c r="I432" s="152">
        <f>Q432 / (0.81 - 0.02 - 0.006)</f>
        <v/>
      </c>
      <c r="J432" s="152">
        <f>Q432 / (0.82 - 0.02 - 0.006)</f>
        <v/>
      </c>
      <c r="K432" s="152">
        <f>Q432 / (0.85 - 0.02 - 0.006)</f>
        <v/>
      </c>
      <c r="L432" s="152">
        <f>K432-N432</f>
        <v/>
      </c>
      <c r="M432" s="79">
        <f>L432/K432</f>
        <v/>
      </c>
      <c r="N432" s="153">
        <f>O432+P432+Q432</f>
        <v/>
      </c>
      <c r="O432" s="153">
        <f>K432*0.006</f>
        <v/>
      </c>
      <c r="P432" s="153">
        <f>K432*0.02</f>
        <v/>
      </c>
      <c r="Q432" s="153">
        <f>SUM(R432:T432)</f>
        <v/>
      </c>
      <c r="R432" s="153">
        <f>IF(F432="大型",700,IF(F432="中型",300,IF(F432="小型",80,0)))</f>
        <v/>
      </c>
      <c r="S432" s="153">
        <f>IF(F432="大型",150,IF(F432="中型",100,IF(F432="小型",0,0)))</f>
        <v/>
      </c>
      <c r="T432" s="151">
        <f>SUM(U432:W432)</f>
        <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f>H432</f>
        <v/>
      </c>
      <c r="BG432" s="85">
        <f>BH432/BF432</f>
        <v/>
      </c>
      <c r="BH432" s="152">
        <f>I432</f>
        <v/>
      </c>
      <c r="BI432" s="85">
        <f>1-12%</f>
        <v/>
      </c>
      <c r="BJ432" s="85">
        <f>BK432/(BF432-BF432*(1-BI432))</f>
        <v/>
      </c>
      <c r="BK432" s="152">
        <f>BM432/(1-BL432)</f>
        <v/>
      </c>
      <c r="BL432" s="85" t="n">
        <v>0.01</v>
      </c>
      <c r="BM432" s="152">
        <f>J432</f>
        <v/>
      </c>
      <c r="BN432" s="152">
        <f>IF(BK432&gt;=1500,BK432-150,IF(BK432&gt;=800,BK432-80,IF(BK432&gt;=500,BK432-50,IF(BK432&gt;=200,BK432-20,BK432))))</f>
        <v/>
      </c>
      <c r="BO432" s="85">
        <f>1-12%</f>
        <v/>
      </c>
      <c r="BP432" s="85">
        <f>BQ432/(BF432-BF432*(1-BO432))</f>
        <v/>
      </c>
      <c r="BQ432" s="152">
        <f>BS432/(1-BR432)</f>
        <v/>
      </c>
      <c r="BR432" s="85" t="n">
        <v>0</v>
      </c>
      <c r="BS432" s="152">
        <f>K432</f>
        <v/>
      </c>
      <c r="BT432" s="152">
        <f>IF(BQ432&gt;=1500,BQ432-150,IF(BQ432&gt;=800,BQ432-80,IF(BQ432&gt;=500,BQ432-50,IF(BQ432&gt;=200,BQ432-20,BQ432))))</f>
        <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f>Q433/0.4</f>
        <v/>
      </c>
      <c r="H433" s="149">
        <f>G433*0.75</f>
        <v/>
      </c>
      <c r="I433" s="149">
        <f>Q433 / (0.81 - 0.02 - 0.006)</f>
        <v/>
      </c>
      <c r="J433" s="149">
        <f>Q433 / (0.82 - 0.02 - 0.006)</f>
        <v/>
      </c>
      <c r="K433" s="149">
        <f>Q433 / (0.85 - 0.02 - 0.006)</f>
        <v/>
      </c>
      <c r="L433" s="149">
        <f>K433-N433</f>
        <v/>
      </c>
      <c r="M433" s="79">
        <f>L433/K433</f>
        <v/>
      </c>
      <c r="N433" s="150">
        <f>O433+P433+Q433</f>
        <v/>
      </c>
      <c r="O433" s="150">
        <f>K433*0.006</f>
        <v/>
      </c>
      <c r="P433" s="150">
        <f>K433*0.02</f>
        <v/>
      </c>
      <c r="Q433" s="150">
        <f>SUM(R433:T433)</f>
        <v/>
      </c>
      <c r="R433" s="150">
        <f>IF(F433="大型",700,IF(F433="中型",300,IF(F433="小型",80,0)))</f>
        <v/>
      </c>
      <c r="S433" s="150">
        <f>IF(F433="大型",150,IF(F433="中型",100,IF(F433="小型",0,0)))</f>
        <v/>
      </c>
      <c r="T433" s="151">
        <f>SUM(U433:W433)</f>
        <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f>H433</f>
        <v/>
      </c>
      <c r="BG433" s="82">
        <f>BH433/BF433</f>
        <v/>
      </c>
      <c r="BH433" s="149">
        <f>I433</f>
        <v/>
      </c>
      <c r="BI433" s="82">
        <f>1-12%</f>
        <v/>
      </c>
      <c r="BJ433" s="82">
        <f>BK433/(BF433-BF433*(1-BI433))</f>
        <v/>
      </c>
      <c r="BK433" s="149">
        <f>BM433/(1-BL433)</f>
        <v/>
      </c>
      <c r="BL433" s="82" t="n">
        <v>0.01</v>
      </c>
      <c r="BM433" s="149">
        <f>J433</f>
        <v/>
      </c>
      <c r="BN433" s="149">
        <f>IF(BK433&gt;=1500,BK433-150,IF(BK433&gt;=800,BK433-80,IF(BK433&gt;=500,BK433-50,IF(BK433&gt;=200,BK433-20,BK433))))</f>
        <v/>
      </c>
      <c r="BO433" s="82">
        <f>1-12%</f>
        <v/>
      </c>
      <c r="BP433" s="82">
        <f>BQ433/(BF433-BF433*(1-BO433))</f>
        <v/>
      </c>
      <c r="BQ433" s="149">
        <f>BS433/(1-BR433)</f>
        <v/>
      </c>
      <c r="BR433" s="82" t="n">
        <v>0</v>
      </c>
      <c r="BS433" s="149">
        <f>K433</f>
        <v/>
      </c>
      <c r="BT433" s="149">
        <f>IF(BQ433&gt;=1500,BQ433-150,IF(BQ433&gt;=800,BQ433-80,IF(BQ433&gt;=500,BQ433-50,IF(BQ433&gt;=200,BQ433-20,BQ433))))</f>
        <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f>Q434/0.4</f>
        <v/>
      </c>
      <c r="H434" s="152">
        <f>G434*0.75</f>
        <v/>
      </c>
      <c r="I434" s="152">
        <f>Q434 / (0.81 - 0.02 - 0.006)</f>
        <v/>
      </c>
      <c r="J434" s="152">
        <f>Q434 / (0.82 - 0.02 - 0.006)</f>
        <v/>
      </c>
      <c r="K434" s="152">
        <f>Q434 / (0.85 - 0.02 - 0.006)</f>
        <v/>
      </c>
      <c r="L434" s="152">
        <f>K434-N434</f>
        <v/>
      </c>
      <c r="M434" s="79">
        <f>L434/K434</f>
        <v/>
      </c>
      <c r="N434" s="153">
        <f>O434+P434+Q434</f>
        <v/>
      </c>
      <c r="O434" s="153">
        <f>K434*0.006</f>
        <v/>
      </c>
      <c r="P434" s="153">
        <f>K434*0.02</f>
        <v/>
      </c>
      <c r="Q434" s="153">
        <f>SUM(R434:T434)</f>
        <v/>
      </c>
      <c r="R434" s="153">
        <f>IF(F434="大型",700,IF(F434="中型",300,IF(F434="小型",80,0)))</f>
        <v/>
      </c>
      <c r="S434" s="153">
        <f>IF(F434="大型",150,IF(F434="中型",100,IF(F434="小型",0,0)))</f>
        <v/>
      </c>
      <c r="T434" s="151">
        <f>SUM(U434:W434)</f>
        <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f>H434</f>
        <v/>
      </c>
      <c r="BG434" s="85">
        <f>BH434/BF434</f>
        <v/>
      </c>
      <c r="BH434" s="152">
        <f>I434</f>
        <v/>
      </c>
      <c r="BI434" s="85">
        <f>1-12%</f>
        <v/>
      </c>
      <c r="BJ434" s="85">
        <f>BK434/(BF434-BF434*(1-BI434))</f>
        <v/>
      </c>
      <c r="BK434" s="152">
        <f>BM434/(1-BL434)</f>
        <v/>
      </c>
      <c r="BL434" s="85" t="n">
        <v>0.01</v>
      </c>
      <c r="BM434" s="152">
        <f>J434</f>
        <v/>
      </c>
      <c r="BN434" s="152">
        <f>IF(BK434&gt;=1500,BK434-150,IF(BK434&gt;=800,BK434-80,IF(BK434&gt;=500,BK434-50,IF(BK434&gt;=200,BK434-20,BK434))))</f>
        <v/>
      </c>
      <c r="BO434" s="85">
        <f>1-12%</f>
        <v/>
      </c>
      <c r="BP434" s="85">
        <f>BQ434/(BF434-BF434*(1-BO434))</f>
        <v/>
      </c>
      <c r="BQ434" s="152">
        <f>BS434/(1-BR434)</f>
        <v/>
      </c>
      <c r="BR434" s="85" t="n">
        <v>0</v>
      </c>
      <c r="BS434" s="152">
        <f>K434</f>
        <v/>
      </c>
      <c r="BT434" s="152">
        <f>IF(BQ434&gt;=1500,BQ434-150,IF(BQ434&gt;=800,BQ434-80,IF(BQ434&gt;=500,BQ434-50,IF(BQ434&gt;=200,BQ434-20,BQ434))))</f>
        <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f>Q435/0.4</f>
        <v/>
      </c>
      <c r="H435" s="149">
        <f>G435*0.75</f>
        <v/>
      </c>
      <c r="I435" s="149">
        <f>Q435 / (0.81 - 0.02 - 0.006)</f>
        <v/>
      </c>
      <c r="J435" s="149">
        <f>Q435 / (0.82 - 0.02 - 0.006)</f>
        <v/>
      </c>
      <c r="K435" s="149">
        <f>Q435 / (0.85 - 0.02 - 0.006)</f>
        <v/>
      </c>
      <c r="L435" s="149">
        <f>K435-N435</f>
        <v/>
      </c>
      <c r="M435" s="79">
        <f>L435/K435</f>
        <v/>
      </c>
      <c r="N435" s="150">
        <f>O435+P435+Q435</f>
        <v/>
      </c>
      <c r="O435" s="150">
        <f>K435*0.006</f>
        <v/>
      </c>
      <c r="P435" s="150">
        <f>K435*0.02</f>
        <v/>
      </c>
      <c r="Q435" s="150">
        <f>SUM(R435:T435)</f>
        <v/>
      </c>
      <c r="R435" s="150">
        <f>IF(F435="大型",700,IF(F435="中型",300,IF(F435="小型",80,0)))</f>
        <v/>
      </c>
      <c r="S435" s="150">
        <f>IF(F435="大型",150,IF(F435="中型",100,IF(F435="小型",0,0)))</f>
        <v/>
      </c>
      <c r="T435" s="151">
        <f>SUM(U435:W435)</f>
        <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f>H435</f>
        <v/>
      </c>
      <c r="BG435" s="82">
        <f>BH435/BF435</f>
        <v/>
      </c>
      <c r="BH435" s="149">
        <f>I435</f>
        <v/>
      </c>
      <c r="BI435" s="82">
        <f>1-12%</f>
        <v/>
      </c>
      <c r="BJ435" s="82">
        <f>BK435/(BF435-BF435*(1-BI435))</f>
        <v/>
      </c>
      <c r="BK435" s="149">
        <f>BM435/(1-BL435)</f>
        <v/>
      </c>
      <c r="BL435" s="82" t="n">
        <v>0.01</v>
      </c>
      <c r="BM435" s="149">
        <f>J435</f>
        <v/>
      </c>
      <c r="BN435" s="149">
        <f>IF(BK435&gt;=1500,BK435-150,IF(BK435&gt;=800,BK435-80,IF(BK435&gt;=500,BK435-50,IF(BK435&gt;=200,BK435-20,BK435))))</f>
        <v/>
      </c>
      <c r="BO435" s="82">
        <f>1-12%</f>
        <v/>
      </c>
      <c r="BP435" s="82">
        <f>BQ435/(BF435-BF435*(1-BO435))</f>
        <v/>
      </c>
      <c r="BQ435" s="149">
        <f>BS435/(1-BR435)</f>
        <v/>
      </c>
      <c r="BR435" s="82" t="n">
        <v>0</v>
      </c>
      <c r="BS435" s="149">
        <f>K435</f>
        <v/>
      </c>
      <c r="BT435" s="149">
        <f>IF(BQ435&gt;=1500,BQ435-150,IF(BQ435&gt;=800,BQ435-80,IF(BQ435&gt;=500,BQ435-50,IF(BQ435&gt;=200,BQ435-20,BQ435))))</f>
        <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f>Q436/0.4</f>
        <v/>
      </c>
      <c r="H436" s="152">
        <f>G436*0.75</f>
        <v/>
      </c>
      <c r="I436" s="152">
        <f>Q436 / (0.81 - 0.02 - 0.006)</f>
        <v/>
      </c>
      <c r="J436" s="152">
        <f>Q436 / (0.82 - 0.02 - 0.006)</f>
        <v/>
      </c>
      <c r="K436" s="152">
        <f>Q436 / (0.85 - 0.02 - 0.006)</f>
        <v/>
      </c>
      <c r="L436" s="152">
        <f>K436-N436</f>
        <v/>
      </c>
      <c r="M436" s="79">
        <f>L436/K436</f>
        <v/>
      </c>
      <c r="N436" s="153">
        <f>O436+P436+Q436</f>
        <v/>
      </c>
      <c r="O436" s="153">
        <f>K436*0.006</f>
        <v/>
      </c>
      <c r="P436" s="153">
        <f>K436*0.02</f>
        <v/>
      </c>
      <c r="Q436" s="153">
        <f>SUM(R436:T436)</f>
        <v/>
      </c>
      <c r="R436" s="153">
        <f>IF(F436="大型",700,IF(F436="中型",300,IF(F436="小型",80,0)))</f>
        <v/>
      </c>
      <c r="S436" s="153">
        <f>IF(F436="大型",150,IF(F436="中型",100,IF(F436="小型",0,0)))</f>
        <v/>
      </c>
      <c r="T436" s="151">
        <f>SUM(U436:W436)</f>
        <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f>H436</f>
        <v/>
      </c>
      <c r="BG436" s="85">
        <f>BH436/BF436</f>
        <v/>
      </c>
      <c r="BH436" s="152">
        <f>I436</f>
        <v/>
      </c>
      <c r="BI436" s="85">
        <f>1-12%</f>
        <v/>
      </c>
      <c r="BJ436" s="85">
        <f>BK436/(BF436-BF436*(1-BI436))</f>
        <v/>
      </c>
      <c r="BK436" s="152">
        <f>BM436/(1-BL436)</f>
        <v/>
      </c>
      <c r="BL436" s="85" t="n">
        <v>0.01</v>
      </c>
      <c r="BM436" s="152">
        <f>J436</f>
        <v/>
      </c>
      <c r="BN436" s="152">
        <f>IF(BK436&gt;=1500,BK436-150,IF(BK436&gt;=800,BK436-80,IF(BK436&gt;=500,BK436-50,IF(BK436&gt;=200,BK436-20,BK436))))</f>
        <v/>
      </c>
      <c r="BO436" s="85">
        <f>1-12%</f>
        <v/>
      </c>
      <c r="BP436" s="85">
        <f>BQ436/(BF436-BF436*(1-BO436))</f>
        <v/>
      </c>
      <c r="BQ436" s="152">
        <f>BS436/(1-BR436)</f>
        <v/>
      </c>
      <c r="BR436" s="85" t="n">
        <v>0</v>
      </c>
      <c r="BS436" s="152">
        <f>K436</f>
        <v/>
      </c>
      <c r="BT436" s="152">
        <f>IF(BQ436&gt;=1500,BQ436-150,IF(BQ436&gt;=800,BQ436-80,IF(BQ436&gt;=500,BQ436-50,IF(BQ436&gt;=200,BQ436-20,BQ436))))</f>
        <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f>Q437/0.4</f>
        <v/>
      </c>
      <c r="H437" s="149">
        <f>G437*0.75</f>
        <v/>
      </c>
      <c r="I437" s="149">
        <f>Q437 / (0.81 - 0.02 - 0.006)</f>
        <v/>
      </c>
      <c r="J437" s="149">
        <f>Q437 / (0.82 - 0.02 - 0.006)</f>
        <v/>
      </c>
      <c r="K437" s="149">
        <f>Q437 / (0.85 - 0.02 - 0.006)</f>
        <v/>
      </c>
      <c r="L437" s="149">
        <f>K437-N437</f>
        <v/>
      </c>
      <c r="M437" s="79">
        <f>L437/K437</f>
        <v/>
      </c>
      <c r="N437" s="150">
        <f>O437+P437+Q437</f>
        <v/>
      </c>
      <c r="O437" s="150">
        <f>K437*0.006</f>
        <v/>
      </c>
      <c r="P437" s="150">
        <f>K437*0.02</f>
        <v/>
      </c>
      <c r="Q437" s="150">
        <f>SUM(R437:T437)</f>
        <v/>
      </c>
      <c r="R437" s="150">
        <f>IF(F437="大型",700,IF(F437="中型",300,IF(F437="小型",80,0)))</f>
        <v/>
      </c>
      <c r="S437" s="150">
        <f>IF(F437="大型",150,IF(F437="中型",100,IF(F437="小型",0,0)))</f>
        <v/>
      </c>
      <c r="T437" s="151">
        <f>SUM(U437:W437)</f>
        <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f>H437</f>
        <v/>
      </c>
      <c r="BG437" s="82">
        <f>BH437/BF437</f>
        <v/>
      </c>
      <c r="BH437" s="149">
        <f>I437</f>
        <v/>
      </c>
      <c r="BI437" s="82">
        <f>1-12%</f>
        <v/>
      </c>
      <c r="BJ437" s="82">
        <f>BK437/(BF437-BF437*(1-BI437))</f>
        <v/>
      </c>
      <c r="BK437" s="149">
        <f>BM437/(1-BL437)</f>
        <v/>
      </c>
      <c r="BL437" s="82" t="n">
        <v>0.01</v>
      </c>
      <c r="BM437" s="149">
        <f>J437</f>
        <v/>
      </c>
      <c r="BN437" s="149">
        <f>IF(BK437&gt;=1500,BK437-150,IF(BK437&gt;=800,BK437-80,IF(BK437&gt;=500,BK437-50,IF(BK437&gt;=200,BK437-20,BK437))))</f>
        <v/>
      </c>
      <c r="BO437" s="82">
        <f>1-12%</f>
        <v/>
      </c>
      <c r="BP437" s="82">
        <f>BQ437/(BF437-BF437*(1-BO437))</f>
        <v/>
      </c>
      <c r="BQ437" s="149">
        <f>BS437/(1-BR437)</f>
        <v/>
      </c>
      <c r="BR437" s="82" t="n">
        <v>0</v>
      </c>
      <c r="BS437" s="149">
        <f>K437</f>
        <v/>
      </c>
      <c r="BT437" s="149">
        <f>IF(BQ437&gt;=1500,BQ437-150,IF(BQ437&gt;=800,BQ437-80,IF(BQ437&gt;=500,BQ437-50,IF(BQ437&gt;=200,BQ437-20,BQ437))))</f>
        <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f>Q438/0.4</f>
        <v/>
      </c>
      <c r="H438" s="152">
        <f>G438*0.75</f>
        <v/>
      </c>
      <c r="I438" s="152">
        <f>Q438 / (0.81 - 0.02 - 0.006)</f>
        <v/>
      </c>
      <c r="J438" s="152">
        <f>Q438 / (0.82 - 0.02 - 0.006)</f>
        <v/>
      </c>
      <c r="K438" s="152">
        <f>Q438 / (0.85 - 0.02 - 0.006)</f>
        <v/>
      </c>
      <c r="L438" s="152">
        <f>K438-N438</f>
        <v/>
      </c>
      <c r="M438" s="79">
        <f>L438/K438</f>
        <v/>
      </c>
      <c r="N438" s="153">
        <f>O438+P438+Q438</f>
        <v/>
      </c>
      <c r="O438" s="153">
        <f>K438*0.006</f>
        <v/>
      </c>
      <c r="P438" s="153">
        <f>K438*0.02</f>
        <v/>
      </c>
      <c r="Q438" s="153">
        <f>SUM(R438:T438)</f>
        <v/>
      </c>
      <c r="R438" s="153">
        <f>IF(F438="大型",700,IF(F438="中型",300,IF(F438="小型",80,0)))</f>
        <v/>
      </c>
      <c r="S438" s="153">
        <f>IF(F438="大型",150,IF(F438="中型",100,IF(F438="小型",0,0)))</f>
        <v/>
      </c>
      <c r="T438" s="151">
        <f>SUM(U438:W438)</f>
        <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f>H438</f>
        <v/>
      </c>
      <c r="BG438" s="85">
        <f>BH438/BF438</f>
        <v/>
      </c>
      <c r="BH438" s="152">
        <f>I438</f>
        <v/>
      </c>
      <c r="BI438" s="85">
        <f>1-12%</f>
        <v/>
      </c>
      <c r="BJ438" s="85">
        <f>BK438/(BF438-BF438*(1-BI438))</f>
        <v/>
      </c>
      <c r="BK438" s="152">
        <f>BM438/(1-BL438)</f>
        <v/>
      </c>
      <c r="BL438" s="85" t="n">
        <v>0.01</v>
      </c>
      <c r="BM438" s="152">
        <f>J438</f>
        <v/>
      </c>
      <c r="BN438" s="152">
        <f>IF(BK438&gt;=1500,BK438-150,IF(BK438&gt;=800,BK438-80,IF(BK438&gt;=500,BK438-50,IF(BK438&gt;=200,BK438-20,BK438))))</f>
        <v/>
      </c>
      <c r="BO438" s="85">
        <f>1-12%</f>
        <v/>
      </c>
      <c r="BP438" s="85">
        <f>BQ438/(BF438-BF438*(1-BO438))</f>
        <v/>
      </c>
      <c r="BQ438" s="152">
        <f>BS438/(1-BR438)</f>
        <v/>
      </c>
      <c r="BR438" s="85" t="n">
        <v>0</v>
      </c>
      <c r="BS438" s="152">
        <f>K438</f>
        <v/>
      </c>
      <c r="BT438" s="152">
        <f>IF(BQ438&gt;=1500,BQ438-150,IF(BQ438&gt;=800,BQ438-80,IF(BQ438&gt;=500,BQ438-50,IF(BQ438&gt;=200,BQ438-20,BQ438))))</f>
        <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f>Q439/0.4</f>
        <v/>
      </c>
      <c r="H439" s="149">
        <f>G439*0.75</f>
        <v/>
      </c>
      <c r="I439" s="149">
        <f>Q439 / (0.81 - 0.02 - 0.006)</f>
        <v/>
      </c>
      <c r="J439" s="149">
        <f>Q439 / (0.82 - 0.02 - 0.006)</f>
        <v/>
      </c>
      <c r="K439" s="149">
        <f>Q439 / (0.85 - 0.02 - 0.006)</f>
        <v/>
      </c>
      <c r="L439" s="149">
        <f>K439-N439</f>
        <v/>
      </c>
      <c r="M439" s="79">
        <f>L439/K439</f>
        <v/>
      </c>
      <c r="N439" s="150">
        <f>O439+P439+Q439</f>
        <v/>
      </c>
      <c r="O439" s="150">
        <f>K439*0.006</f>
        <v/>
      </c>
      <c r="P439" s="150">
        <f>K439*0.02</f>
        <v/>
      </c>
      <c r="Q439" s="150">
        <f>SUM(R439:T439)</f>
        <v/>
      </c>
      <c r="R439" s="150">
        <f>IF(F439="大型",700,IF(F439="中型",300,IF(F439="小型",80,0)))</f>
        <v/>
      </c>
      <c r="S439" s="150">
        <f>IF(F439="大型",150,IF(F439="中型",100,IF(F439="小型",0,0)))</f>
        <v/>
      </c>
      <c r="T439" s="151">
        <f>SUM(U439:W439)</f>
        <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f>H439</f>
        <v/>
      </c>
      <c r="BG439" s="82">
        <f>BH439/BF439</f>
        <v/>
      </c>
      <c r="BH439" s="149">
        <f>I439</f>
        <v/>
      </c>
      <c r="BI439" s="82">
        <f>1-12%</f>
        <v/>
      </c>
      <c r="BJ439" s="82">
        <f>BK439/(BF439-BF439*(1-BI439))</f>
        <v/>
      </c>
      <c r="BK439" s="149">
        <f>BM439/(1-BL439)</f>
        <v/>
      </c>
      <c r="BL439" s="82" t="n">
        <v>0.01</v>
      </c>
      <c r="BM439" s="149">
        <f>J439</f>
        <v/>
      </c>
      <c r="BN439" s="149">
        <f>IF(BK439&gt;=1500,BK439-150,IF(BK439&gt;=800,BK439-80,IF(BK439&gt;=500,BK439-50,IF(BK439&gt;=200,BK439-20,BK439))))</f>
        <v/>
      </c>
      <c r="BO439" s="82">
        <f>1-12%</f>
        <v/>
      </c>
      <c r="BP439" s="82">
        <f>BQ439/(BF439-BF439*(1-BO439))</f>
        <v/>
      </c>
      <c r="BQ439" s="149">
        <f>BS439/(1-BR439)</f>
        <v/>
      </c>
      <c r="BR439" s="82" t="n">
        <v>0</v>
      </c>
      <c r="BS439" s="149">
        <f>K439</f>
        <v/>
      </c>
      <c r="BT439" s="149">
        <f>IF(BQ439&gt;=1500,BQ439-150,IF(BQ439&gt;=800,BQ439-80,IF(BQ439&gt;=500,BQ439-50,IF(BQ439&gt;=200,BQ439-20,BQ439))))</f>
        <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f>Q440/0.4</f>
        <v/>
      </c>
      <c r="H440" s="152">
        <f>G440*0.75</f>
        <v/>
      </c>
      <c r="I440" s="152">
        <f>Q440 / (0.81 - 0.02 - 0.006)</f>
        <v/>
      </c>
      <c r="J440" s="152">
        <f>Q440 / (0.82 - 0.02 - 0.006)</f>
        <v/>
      </c>
      <c r="K440" s="152">
        <f>Q440 / (0.85 - 0.02 - 0.006)</f>
        <v/>
      </c>
      <c r="L440" s="152">
        <f>K440-N440</f>
        <v/>
      </c>
      <c r="M440" s="79">
        <f>L440/K440</f>
        <v/>
      </c>
      <c r="N440" s="153">
        <f>O440+P440+Q440</f>
        <v/>
      </c>
      <c r="O440" s="153">
        <f>K440*0.006</f>
        <v/>
      </c>
      <c r="P440" s="153">
        <f>K440*0.02</f>
        <v/>
      </c>
      <c r="Q440" s="153">
        <f>SUM(R440:T440)</f>
        <v/>
      </c>
      <c r="R440" s="153">
        <f>IF(F440="大型",700,IF(F440="中型",300,IF(F440="小型",80,0)))</f>
        <v/>
      </c>
      <c r="S440" s="153">
        <f>IF(F440="大型",150,IF(F440="中型",100,IF(F440="小型",0,0)))</f>
        <v/>
      </c>
      <c r="T440" s="151">
        <f>SUM(U440:W440)</f>
        <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f>H440</f>
        <v/>
      </c>
      <c r="BG440" s="85">
        <f>BH440/BF440</f>
        <v/>
      </c>
      <c r="BH440" s="152">
        <f>I440</f>
        <v/>
      </c>
      <c r="BI440" s="85">
        <f>1-12%</f>
        <v/>
      </c>
      <c r="BJ440" s="85">
        <f>BK440/(BF440-BF440*(1-BI440))</f>
        <v/>
      </c>
      <c r="BK440" s="152">
        <f>BM440/(1-BL440)</f>
        <v/>
      </c>
      <c r="BL440" s="85" t="n">
        <v>0.01</v>
      </c>
      <c r="BM440" s="152">
        <f>J440</f>
        <v/>
      </c>
      <c r="BN440" s="152">
        <f>IF(BK440&gt;=1500,BK440-150,IF(BK440&gt;=800,BK440-80,IF(BK440&gt;=500,BK440-50,IF(BK440&gt;=200,BK440-20,BK440))))</f>
        <v/>
      </c>
      <c r="BO440" s="85">
        <f>1-12%</f>
        <v/>
      </c>
      <c r="BP440" s="85">
        <f>BQ440/(BF440-BF440*(1-BO440))</f>
        <v/>
      </c>
      <c r="BQ440" s="152">
        <f>BS440/(1-BR440)</f>
        <v/>
      </c>
      <c r="BR440" s="85" t="n">
        <v>0</v>
      </c>
      <c r="BS440" s="152">
        <f>K440</f>
        <v/>
      </c>
      <c r="BT440" s="152">
        <f>IF(BQ440&gt;=1500,BQ440-150,IF(BQ440&gt;=800,BQ440-80,IF(BQ440&gt;=500,BQ440-50,IF(BQ440&gt;=200,BQ440-20,BQ440))))</f>
        <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f>Q441/0.4</f>
        <v/>
      </c>
      <c r="H441" s="149">
        <f>G441*0.75</f>
        <v/>
      </c>
      <c r="I441" s="149">
        <f>Q441 / (0.81 - 0.02 - 0.006)</f>
        <v/>
      </c>
      <c r="J441" s="149">
        <f>Q441 / (0.82 - 0.02 - 0.006)</f>
        <v/>
      </c>
      <c r="K441" s="149">
        <f>Q441 / (0.85 - 0.02 - 0.006)</f>
        <v/>
      </c>
      <c r="L441" s="149">
        <f>K441-N441</f>
        <v/>
      </c>
      <c r="M441" s="79">
        <f>L441/K441</f>
        <v/>
      </c>
      <c r="N441" s="150">
        <f>O441+P441+Q441</f>
        <v/>
      </c>
      <c r="O441" s="150">
        <f>K441*0.006</f>
        <v/>
      </c>
      <c r="P441" s="150">
        <f>K441*0.02</f>
        <v/>
      </c>
      <c r="Q441" s="150">
        <f>SUM(R441:T441)</f>
        <v/>
      </c>
      <c r="R441" s="150">
        <f>IF(F441="大型",700,IF(F441="中型",300,IF(F441="小型",80,0)))</f>
        <v/>
      </c>
      <c r="S441" s="150">
        <f>IF(F441="大型",150,IF(F441="中型",100,IF(F441="小型",0,0)))</f>
        <v/>
      </c>
      <c r="T441" s="151">
        <f>SUM(U441:W441)</f>
        <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f>H441</f>
        <v/>
      </c>
      <c r="BG441" s="82">
        <f>BH441/BF441</f>
        <v/>
      </c>
      <c r="BH441" s="149">
        <f>I441</f>
        <v/>
      </c>
      <c r="BI441" s="82">
        <f>1-12%</f>
        <v/>
      </c>
      <c r="BJ441" s="82">
        <f>BK441/(BF441-BF441*(1-BI441))</f>
        <v/>
      </c>
      <c r="BK441" s="149">
        <f>BM441/(1-BL441)</f>
        <v/>
      </c>
      <c r="BL441" s="82" t="n">
        <v>0.01</v>
      </c>
      <c r="BM441" s="149">
        <f>J441</f>
        <v/>
      </c>
      <c r="BN441" s="149">
        <f>IF(BK441&gt;=1500,BK441-150,IF(BK441&gt;=800,BK441-80,IF(BK441&gt;=500,BK441-50,IF(BK441&gt;=200,BK441-20,BK441))))</f>
        <v/>
      </c>
      <c r="BO441" s="82">
        <f>1-12%</f>
        <v/>
      </c>
      <c r="BP441" s="82">
        <f>BQ441/(BF441-BF441*(1-BO441))</f>
        <v/>
      </c>
      <c r="BQ441" s="149">
        <f>BS441/(1-BR441)</f>
        <v/>
      </c>
      <c r="BR441" s="82" t="n">
        <v>0</v>
      </c>
      <c r="BS441" s="149">
        <f>K441</f>
        <v/>
      </c>
      <c r="BT441" s="149">
        <f>IF(BQ441&gt;=1500,BQ441-150,IF(BQ441&gt;=800,BQ441-80,IF(BQ441&gt;=500,BQ441-50,IF(BQ441&gt;=200,BQ441-20,BQ441))))</f>
        <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f>Q442/0.4</f>
        <v/>
      </c>
      <c r="H442" s="152">
        <f>G442*0.75</f>
        <v/>
      </c>
      <c r="I442" s="152">
        <f>Q442 / (0.81 - 0.02 - 0.006)</f>
        <v/>
      </c>
      <c r="J442" s="152">
        <f>Q442 / (0.82 - 0.02 - 0.006)</f>
        <v/>
      </c>
      <c r="K442" s="152">
        <f>Q442 / (0.85 - 0.02 - 0.006)</f>
        <v/>
      </c>
      <c r="L442" s="152">
        <f>K442-N442</f>
        <v/>
      </c>
      <c r="M442" s="79">
        <f>L442/K442</f>
        <v/>
      </c>
      <c r="N442" s="153">
        <f>O442+P442+Q442</f>
        <v/>
      </c>
      <c r="O442" s="153">
        <f>K442*0.006</f>
        <v/>
      </c>
      <c r="P442" s="153">
        <f>K442*0.02</f>
        <v/>
      </c>
      <c r="Q442" s="153">
        <f>SUM(R442:T442)</f>
        <v/>
      </c>
      <c r="R442" s="153">
        <f>IF(F442="大型",700,IF(F442="中型",300,IF(F442="小型",80,0)))</f>
        <v/>
      </c>
      <c r="S442" s="153">
        <f>IF(F442="大型",150,IF(F442="中型",100,IF(F442="小型",0,0)))</f>
        <v/>
      </c>
      <c r="T442" s="151">
        <f>SUM(U442:W442)</f>
        <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f>H442</f>
        <v/>
      </c>
      <c r="BG442" s="85">
        <f>BH442/BF442</f>
        <v/>
      </c>
      <c r="BH442" s="152">
        <f>I442</f>
        <v/>
      </c>
      <c r="BI442" s="85">
        <f>1-12%</f>
        <v/>
      </c>
      <c r="BJ442" s="85">
        <f>BK442/(BF442-BF442*(1-BI442))</f>
        <v/>
      </c>
      <c r="BK442" s="152">
        <f>BM442/(1-BL442)</f>
        <v/>
      </c>
      <c r="BL442" s="85" t="n">
        <v>0.01</v>
      </c>
      <c r="BM442" s="152">
        <f>J442</f>
        <v/>
      </c>
      <c r="BN442" s="152">
        <f>IF(BK442&gt;=1500,BK442-150,IF(BK442&gt;=800,BK442-80,IF(BK442&gt;=500,BK442-50,IF(BK442&gt;=200,BK442-20,BK442))))</f>
        <v/>
      </c>
      <c r="BO442" s="85">
        <f>1-12%</f>
        <v/>
      </c>
      <c r="BP442" s="85">
        <f>BQ442/(BF442-BF442*(1-BO442))</f>
        <v/>
      </c>
      <c r="BQ442" s="152">
        <f>BS442/(1-BR442)</f>
        <v/>
      </c>
      <c r="BR442" s="85" t="n">
        <v>0</v>
      </c>
      <c r="BS442" s="152">
        <f>K442</f>
        <v/>
      </c>
      <c r="BT442" s="152">
        <f>IF(BQ442&gt;=1500,BQ442-150,IF(BQ442&gt;=800,BQ442-80,IF(BQ442&gt;=500,BQ442-50,IF(BQ442&gt;=200,BQ442-20,BQ442))))</f>
        <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f>Q443/0.4</f>
        <v/>
      </c>
      <c r="H443" s="149">
        <f>G443*0.75</f>
        <v/>
      </c>
      <c r="I443" s="149">
        <f>Q443 / (0.81 - 0.02 - 0.006)</f>
        <v/>
      </c>
      <c r="J443" s="149">
        <f>Q443 / (0.82 - 0.02 - 0.006)</f>
        <v/>
      </c>
      <c r="K443" s="149">
        <f>Q443 / (0.85 - 0.02 - 0.006)</f>
        <v/>
      </c>
      <c r="L443" s="149">
        <f>K443-N443</f>
        <v/>
      </c>
      <c r="M443" s="79">
        <f>L443/K443</f>
        <v/>
      </c>
      <c r="N443" s="150">
        <f>O443+P443+Q443</f>
        <v/>
      </c>
      <c r="O443" s="150">
        <f>K443*0.006</f>
        <v/>
      </c>
      <c r="P443" s="150">
        <f>K443*0.02</f>
        <v/>
      </c>
      <c r="Q443" s="150">
        <f>SUM(R443:T443)</f>
        <v/>
      </c>
      <c r="R443" s="150">
        <f>IF(F443="大型",700,IF(F443="中型",300,IF(F443="小型",80,0)))</f>
        <v/>
      </c>
      <c r="S443" s="150">
        <f>IF(F443="大型",150,IF(F443="中型",100,IF(F443="小型",0,0)))</f>
        <v/>
      </c>
      <c r="T443" s="151">
        <f>SUM(U443:W443)</f>
        <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f>H443</f>
        <v/>
      </c>
      <c r="BG443" s="82">
        <f>BH443/BF443</f>
        <v/>
      </c>
      <c r="BH443" s="149">
        <f>I443</f>
        <v/>
      </c>
      <c r="BI443" s="82">
        <f>1-12%</f>
        <v/>
      </c>
      <c r="BJ443" s="82">
        <f>BK443/(BF443-BF443*(1-BI443))</f>
        <v/>
      </c>
      <c r="BK443" s="149">
        <f>BM443/(1-BL443)</f>
        <v/>
      </c>
      <c r="BL443" s="82" t="n">
        <v>0.01</v>
      </c>
      <c r="BM443" s="149">
        <f>J443</f>
        <v/>
      </c>
      <c r="BN443" s="149">
        <f>IF(BK443&gt;=1500,BK443-150,IF(BK443&gt;=800,BK443-80,IF(BK443&gt;=500,BK443-50,IF(BK443&gt;=200,BK443-20,BK443))))</f>
        <v/>
      </c>
      <c r="BO443" s="82">
        <f>1-12%</f>
        <v/>
      </c>
      <c r="BP443" s="82">
        <f>BQ443/(BF443-BF443*(1-BO443))</f>
        <v/>
      </c>
      <c r="BQ443" s="149">
        <f>BS443/(1-BR443)</f>
        <v/>
      </c>
      <c r="BR443" s="82" t="n">
        <v>0</v>
      </c>
      <c r="BS443" s="149">
        <f>K443</f>
        <v/>
      </c>
      <c r="BT443" s="149">
        <f>IF(BQ443&gt;=1500,BQ443-150,IF(BQ443&gt;=800,BQ443-80,IF(BQ443&gt;=500,BQ443-50,IF(BQ443&gt;=200,BQ443-20,BQ443))))</f>
        <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f>Q444/0.4</f>
        <v/>
      </c>
      <c r="H444" s="152">
        <f>G444*0.75</f>
        <v/>
      </c>
      <c r="I444" s="152">
        <f>Q444 / (0.81 - 0.02 - 0.006)</f>
        <v/>
      </c>
      <c r="J444" s="152">
        <f>Q444 / (0.82 - 0.02 - 0.006)</f>
        <v/>
      </c>
      <c r="K444" s="152">
        <f>Q444 / (0.85 - 0.02 - 0.006)</f>
        <v/>
      </c>
      <c r="L444" s="152">
        <f>K444-N444</f>
        <v/>
      </c>
      <c r="M444" s="79">
        <f>L444/K444</f>
        <v/>
      </c>
      <c r="N444" s="153">
        <f>O444+P444+Q444</f>
        <v/>
      </c>
      <c r="O444" s="153">
        <f>K444*0.006</f>
        <v/>
      </c>
      <c r="P444" s="153">
        <f>K444*0.02</f>
        <v/>
      </c>
      <c r="Q444" s="153">
        <f>SUM(R444:T444)</f>
        <v/>
      </c>
      <c r="R444" s="153">
        <f>IF(F444="大型",700,IF(F444="中型",300,IF(F444="小型",80,0)))</f>
        <v/>
      </c>
      <c r="S444" s="153">
        <f>IF(F444="大型",150,IF(F444="中型",100,IF(F444="小型",0,0)))</f>
        <v/>
      </c>
      <c r="T444" s="151">
        <f>SUM(U444:W444)</f>
        <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f>H444</f>
        <v/>
      </c>
      <c r="BG444" s="85">
        <f>BH444/BF444</f>
        <v/>
      </c>
      <c r="BH444" s="152">
        <f>I444</f>
        <v/>
      </c>
      <c r="BI444" s="85">
        <f>1-12%</f>
        <v/>
      </c>
      <c r="BJ444" s="85">
        <f>BK444/(BF444-BF444*(1-BI444))</f>
        <v/>
      </c>
      <c r="BK444" s="152">
        <f>BM444/(1-BL444)</f>
        <v/>
      </c>
      <c r="BL444" s="85" t="n">
        <v>0.01</v>
      </c>
      <c r="BM444" s="152">
        <f>J444</f>
        <v/>
      </c>
      <c r="BN444" s="152">
        <f>IF(BK444&gt;=1500,BK444-150,IF(BK444&gt;=800,BK444-80,IF(BK444&gt;=500,BK444-50,IF(BK444&gt;=200,BK444-20,BK444))))</f>
        <v/>
      </c>
      <c r="BO444" s="85">
        <f>1-12%</f>
        <v/>
      </c>
      <c r="BP444" s="85">
        <f>BQ444/(BF444-BF444*(1-BO444))</f>
        <v/>
      </c>
      <c r="BQ444" s="152">
        <f>BS444/(1-BR444)</f>
        <v/>
      </c>
      <c r="BR444" s="85" t="n">
        <v>0</v>
      </c>
      <c r="BS444" s="152">
        <f>K444</f>
        <v/>
      </c>
      <c r="BT444" s="152">
        <f>IF(BQ444&gt;=1500,BQ444-150,IF(BQ444&gt;=800,BQ444-80,IF(BQ444&gt;=500,BQ444-50,IF(BQ444&gt;=200,BQ444-20,BQ444))))</f>
        <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f>Q445/0.4</f>
        <v/>
      </c>
      <c r="H445" s="149">
        <f>G445*0.75</f>
        <v/>
      </c>
      <c r="I445" s="149">
        <f>Q445 / (0.81 - 0.02 - 0.006)</f>
        <v/>
      </c>
      <c r="J445" s="149">
        <f>Q445 / (0.82 - 0.02 - 0.006)</f>
        <v/>
      </c>
      <c r="K445" s="149">
        <f>Q445 / (0.85 - 0.02 - 0.006)</f>
        <v/>
      </c>
      <c r="L445" s="149">
        <f>K445-N445</f>
        <v/>
      </c>
      <c r="M445" s="79">
        <f>L445/K445</f>
        <v/>
      </c>
      <c r="N445" s="150">
        <f>O445+P445+Q445</f>
        <v/>
      </c>
      <c r="O445" s="150">
        <f>K445*0.006</f>
        <v/>
      </c>
      <c r="P445" s="150">
        <f>K445*0.02</f>
        <v/>
      </c>
      <c r="Q445" s="150">
        <f>SUM(R445:T445)</f>
        <v/>
      </c>
      <c r="R445" s="150">
        <f>IF(F445="大型",700,IF(F445="中型",300,IF(F445="小型",80,0)))</f>
        <v/>
      </c>
      <c r="S445" s="150">
        <f>IF(F445="大型",150,IF(F445="中型",100,IF(F445="小型",0,0)))</f>
        <v/>
      </c>
      <c r="T445" s="151">
        <f>SUM(U445:W445)</f>
        <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f>H445</f>
        <v/>
      </c>
      <c r="BG445" s="82">
        <f>BH445/BF445</f>
        <v/>
      </c>
      <c r="BH445" s="149">
        <f>I445</f>
        <v/>
      </c>
      <c r="BI445" s="82">
        <f>1-12%</f>
        <v/>
      </c>
      <c r="BJ445" s="82">
        <f>BK445/(BF445-BF445*(1-BI445))</f>
        <v/>
      </c>
      <c r="BK445" s="149">
        <f>BM445/(1-BL445)</f>
        <v/>
      </c>
      <c r="BL445" s="82" t="n">
        <v>0.01</v>
      </c>
      <c r="BM445" s="149">
        <f>J445</f>
        <v/>
      </c>
      <c r="BN445" s="149">
        <f>IF(BK445&gt;=1500,BK445-150,IF(BK445&gt;=800,BK445-80,IF(BK445&gt;=500,BK445-50,IF(BK445&gt;=200,BK445-20,BK445))))</f>
        <v/>
      </c>
      <c r="BO445" s="82">
        <f>1-12%</f>
        <v/>
      </c>
      <c r="BP445" s="82">
        <f>BQ445/(BF445-BF445*(1-BO445))</f>
        <v/>
      </c>
      <c r="BQ445" s="149">
        <f>BS445/(1-BR445)</f>
        <v/>
      </c>
      <c r="BR445" s="82" t="n">
        <v>0</v>
      </c>
      <c r="BS445" s="149">
        <f>K445</f>
        <v/>
      </c>
      <c r="BT445" s="149">
        <f>IF(BQ445&gt;=1500,BQ445-150,IF(BQ445&gt;=800,BQ445-80,IF(BQ445&gt;=500,BQ445-50,IF(BQ445&gt;=200,BQ445-20,BQ445))))</f>
        <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f>Q446/0.4</f>
        <v/>
      </c>
      <c r="H446" s="152">
        <f>G446*0.75</f>
        <v/>
      </c>
      <c r="I446" s="152">
        <f>Q446 / (0.81 - 0.02 - 0.006)</f>
        <v/>
      </c>
      <c r="J446" s="152">
        <f>Q446 / (0.82 - 0.02 - 0.006)</f>
        <v/>
      </c>
      <c r="K446" s="152">
        <f>Q446 / (0.85 - 0.02 - 0.006)</f>
        <v/>
      </c>
      <c r="L446" s="152">
        <f>K446-N446</f>
        <v/>
      </c>
      <c r="M446" s="79">
        <f>L446/K446</f>
        <v/>
      </c>
      <c r="N446" s="153">
        <f>O446+P446+Q446</f>
        <v/>
      </c>
      <c r="O446" s="153">
        <f>K446*0.006</f>
        <v/>
      </c>
      <c r="P446" s="153">
        <f>K446*0.02</f>
        <v/>
      </c>
      <c r="Q446" s="153">
        <f>SUM(R446:T446)</f>
        <v/>
      </c>
      <c r="R446" s="153">
        <f>IF(F446="大型",700,IF(F446="中型",300,IF(F446="小型",80,0)))</f>
        <v/>
      </c>
      <c r="S446" s="153">
        <f>IF(F446="大型",150,IF(F446="中型",100,IF(F446="小型",0,0)))</f>
        <v/>
      </c>
      <c r="T446" s="151">
        <f>SUM(U446:W446)</f>
        <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f>H446</f>
        <v/>
      </c>
      <c r="BG446" s="85">
        <f>BH446/BF446</f>
        <v/>
      </c>
      <c r="BH446" s="152">
        <f>I446</f>
        <v/>
      </c>
      <c r="BI446" s="85">
        <f>1-12%</f>
        <v/>
      </c>
      <c r="BJ446" s="85">
        <f>BK446/(BF446-BF446*(1-BI446))</f>
        <v/>
      </c>
      <c r="BK446" s="152">
        <f>BM446/(1-BL446)</f>
        <v/>
      </c>
      <c r="BL446" s="85" t="n">
        <v>0.01</v>
      </c>
      <c r="BM446" s="152">
        <f>J446</f>
        <v/>
      </c>
      <c r="BN446" s="152">
        <f>IF(BK446&gt;=1500,BK446-150,IF(BK446&gt;=800,BK446-80,IF(BK446&gt;=500,BK446-50,IF(BK446&gt;=200,BK446-20,BK446))))</f>
        <v/>
      </c>
      <c r="BO446" s="85">
        <f>1-12%</f>
        <v/>
      </c>
      <c r="BP446" s="85">
        <f>BQ446/(BF446-BF446*(1-BO446))</f>
        <v/>
      </c>
      <c r="BQ446" s="152">
        <f>BS446/(1-BR446)</f>
        <v/>
      </c>
      <c r="BR446" s="85" t="n">
        <v>0</v>
      </c>
      <c r="BS446" s="152">
        <f>K446</f>
        <v/>
      </c>
      <c r="BT446" s="152">
        <f>IF(BQ446&gt;=1500,BQ446-150,IF(BQ446&gt;=800,BQ446-80,IF(BQ446&gt;=500,BQ446-50,IF(BQ446&gt;=200,BQ446-20,BQ446))))</f>
        <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f>Q447/0.4</f>
        <v/>
      </c>
      <c r="H447" s="149">
        <f>G447*0.75</f>
        <v/>
      </c>
      <c r="I447" s="149">
        <f>Q447 / (0.81 - 0.02 - 0.006)</f>
        <v/>
      </c>
      <c r="J447" s="149">
        <f>Q447 / (0.82 - 0.02 - 0.006)</f>
        <v/>
      </c>
      <c r="K447" s="149">
        <f>Q447 / (0.85 - 0.02 - 0.006)</f>
        <v/>
      </c>
      <c r="L447" s="149">
        <f>K447-N447</f>
        <v/>
      </c>
      <c r="M447" s="79">
        <f>L447/K447</f>
        <v/>
      </c>
      <c r="N447" s="150">
        <f>O447+P447+Q447</f>
        <v/>
      </c>
      <c r="O447" s="150">
        <f>K447*0.006</f>
        <v/>
      </c>
      <c r="P447" s="150">
        <f>K447*0.02</f>
        <v/>
      </c>
      <c r="Q447" s="150">
        <f>SUM(R447:T447)</f>
        <v/>
      </c>
      <c r="R447" s="150">
        <f>IF(F447="大型",700,IF(F447="中型",300,IF(F447="小型",80,0)))</f>
        <v/>
      </c>
      <c r="S447" s="150">
        <f>IF(F447="大型",150,IF(F447="中型",100,IF(F447="小型",0,0)))</f>
        <v/>
      </c>
      <c r="T447" s="151">
        <f>SUM(U447:W447)</f>
        <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f>H447</f>
        <v/>
      </c>
      <c r="BG447" s="82">
        <f>BH447/BF447</f>
        <v/>
      </c>
      <c r="BH447" s="149">
        <f>I447</f>
        <v/>
      </c>
      <c r="BI447" s="82">
        <f>1-12%</f>
        <v/>
      </c>
      <c r="BJ447" s="82">
        <f>BK447/(BF447-BF447*(1-BI447))</f>
        <v/>
      </c>
      <c r="BK447" s="149">
        <f>BM447/(1-BL447)</f>
        <v/>
      </c>
      <c r="BL447" s="82" t="n">
        <v>0.01</v>
      </c>
      <c r="BM447" s="149">
        <f>J447</f>
        <v/>
      </c>
      <c r="BN447" s="149">
        <f>IF(BK447&gt;=1500,BK447-150,IF(BK447&gt;=800,BK447-80,IF(BK447&gt;=500,BK447-50,IF(BK447&gt;=200,BK447-20,BK447))))</f>
        <v/>
      </c>
      <c r="BO447" s="82">
        <f>1-12%</f>
        <v/>
      </c>
      <c r="BP447" s="82">
        <f>BQ447/(BF447-BF447*(1-BO447))</f>
        <v/>
      </c>
      <c r="BQ447" s="149">
        <f>BS447/(1-BR447)</f>
        <v/>
      </c>
      <c r="BR447" s="82" t="n">
        <v>0</v>
      </c>
      <c r="BS447" s="149">
        <f>K447</f>
        <v/>
      </c>
      <c r="BT447" s="149">
        <f>IF(BQ447&gt;=1500,BQ447-150,IF(BQ447&gt;=800,BQ447-80,IF(BQ447&gt;=500,BQ447-50,IF(BQ447&gt;=200,BQ447-20,BQ447))))</f>
        <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f>Q448/0.4</f>
        <v/>
      </c>
      <c r="H448" s="152">
        <f>G448*0.75</f>
        <v/>
      </c>
      <c r="I448" s="152">
        <f>Q448 / (0.81 - 0.02 - 0.006)</f>
        <v/>
      </c>
      <c r="J448" s="152">
        <f>Q448 / (0.82 - 0.02 - 0.006)</f>
        <v/>
      </c>
      <c r="K448" s="152">
        <f>Q448 / (0.85 - 0.02 - 0.006)</f>
        <v/>
      </c>
      <c r="L448" s="152">
        <f>K448-N448</f>
        <v/>
      </c>
      <c r="M448" s="79">
        <f>L448/K448</f>
        <v/>
      </c>
      <c r="N448" s="153">
        <f>O448+P448+Q448</f>
        <v/>
      </c>
      <c r="O448" s="153">
        <f>K448*0.006</f>
        <v/>
      </c>
      <c r="P448" s="153">
        <f>K448*0.02</f>
        <v/>
      </c>
      <c r="Q448" s="153">
        <f>SUM(R448:T448)</f>
        <v/>
      </c>
      <c r="R448" s="153">
        <f>IF(F448="大型",700,IF(F448="中型",300,IF(F448="小型",80,0)))</f>
        <v/>
      </c>
      <c r="S448" s="153">
        <f>IF(F448="大型",150,IF(F448="中型",100,IF(F448="小型",0,0)))</f>
        <v/>
      </c>
      <c r="T448" s="151">
        <f>SUM(U448:W448)</f>
        <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f>H448</f>
        <v/>
      </c>
      <c r="BG448" s="85">
        <f>BH448/BF448</f>
        <v/>
      </c>
      <c r="BH448" s="152">
        <f>I448</f>
        <v/>
      </c>
      <c r="BI448" s="85">
        <f>1-12%</f>
        <v/>
      </c>
      <c r="BJ448" s="85">
        <f>BK448/(BF448-BF448*(1-BI448))</f>
        <v/>
      </c>
      <c r="BK448" s="152">
        <f>BM448/(1-BL448)</f>
        <v/>
      </c>
      <c r="BL448" s="85" t="n">
        <v>0.01</v>
      </c>
      <c r="BM448" s="152">
        <f>J448</f>
        <v/>
      </c>
      <c r="BN448" s="152">
        <f>IF(BK448&gt;=1500,BK448-150,IF(BK448&gt;=800,BK448-80,IF(BK448&gt;=500,BK448-50,IF(BK448&gt;=200,BK448-20,BK448))))</f>
        <v/>
      </c>
      <c r="BO448" s="85">
        <f>1-12%</f>
        <v/>
      </c>
      <c r="BP448" s="85">
        <f>BQ448/(BF448-BF448*(1-BO448))</f>
        <v/>
      </c>
      <c r="BQ448" s="152">
        <f>BS448/(1-BR448)</f>
        <v/>
      </c>
      <c r="BR448" s="85" t="n">
        <v>0</v>
      </c>
      <c r="BS448" s="152">
        <f>K448</f>
        <v/>
      </c>
      <c r="BT448" s="152">
        <f>IF(BQ448&gt;=1500,BQ448-150,IF(BQ448&gt;=800,BQ448-80,IF(BQ448&gt;=500,BQ448-50,IF(BQ448&gt;=200,BQ448-20,BQ448))))</f>
        <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f>Q449/0.4</f>
        <v/>
      </c>
      <c r="H449" s="149">
        <f>G449*0.75</f>
        <v/>
      </c>
      <c r="I449" s="149">
        <f>Q449 / (0.81 - 0.02 - 0.006)</f>
        <v/>
      </c>
      <c r="J449" s="149">
        <f>Q449 / (0.82 - 0.02 - 0.006)</f>
        <v/>
      </c>
      <c r="K449" s="149">
        <f>Q449 / (0.85 - 0.02 - 0.006)</f>
        <v/>
      </c>
      <c r="L449" s="149">
        <f>K449-N449</f>
        <v/>
      </c>
      <c r="M449" s="79">
        <f>L449/K449</f>
        <v/>
      </c>
      <c r="N449" s="150">
        <f>O449+P449+Q449</f>
        <v/>
      </c>
      <c r="O449" s="150">
        <f>K449*0.006</f>
        <v/>
      </c>
      <c r="P449" s="150">
        <f>K449*0.02</f>
        <v/>
      </c>
      <c r="Q449" s="150">
        <f>SUM(R449:T449)</f>
        <v/>
      </c>
      <c r="R449" s="150">
        <f>IF(F449="大型",700,IF(F449="中型",300,IF(F449="小型",80,0)))</f>
        <v/>
      </c>
      <c r="S449" s="150">
        <f>IF(F449="大型",150,IF(F449="中型",100,IF(F449="小型",0,0)))</f>
        <v/>
      </c>
      <c r="T449" s="151">
        <f>SUM(U449:W449)</f>
        <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f>H449</f>
        <v/>
      </c>
      <c r="BG449" s="82">
        <f>BH449/BF449</f>
        <v/>
      </c>
      <c r="BH449" s="149">
        <f>I449</f>
        <v/>
      </c>
      <c r="BI449" s="82">
        <f>1-12%</f>
        <v/>
      </c>
      <c r="BJ449" s="82">
        <f>BK449/(BF449-BF449*(1-BI449))</f>
        <v/>
      </c>
      <c r="BK449" s="149">
        <f>BM449/(1-BL449)</f>
        <v/>
      </c>
      <c r="BL449" s="82" t="n">
        <v>0.01</v>
      </c>
      <c r="BM449" s="149">
        <f>J449</f>
        <v/>
      </c>
      <c r="BN449" s="149">
        <f>IF(BK449&gt;=1500,BK449-150,IF(BK449&gt;=800,BK449-80,IF(BK449&gt;=500,BK449-50,IF(BK449&gt;=200,BK449-20,BK449))))</f>
        <v/>
      </c>
      <c r="BO449" s="82">
        <f>1-12%</f>
        <v/>
      </c>
      <c r="BP449" s="82">
        <f>BQ449/(BF449-BF449*(1-BO449))</f>
        <v/>
      </c>
      <c r="BQ449" s="149">
        <f>BS449/(1-BR449)</f>
        <v/>
      </c>
      <c r="BR449" s="82" t="n">
        <v>0</v>
      </c>
      <c r="BS449" s="149">
        <f>K449</f>
        <v/>
      </c>
      <c r="BT449" s="149">
        <f>IF(BQ449&gt;=1500,BQ449-150,IF(BQ449&gt;=800,BQ449-80,IF(BQ449&gt;=500,BQ449-50,IF(BQ449&gt;=200,BQ449-20,BQ449))))</f>
        <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f>Q450/0.4</f>
        <v/>
      </c>
      <c r="H450" s="152">
        <f>G450*0.75</f>
        <v/>
      </c>
      <c r="I450" s="152">
        <f>Q450 / (0.81 - 0.02 - 0.006)</f>
        <v/>
      </c>
      <c r="J450" s="152">
        <f>Q450 / (0.82 - 0.02 - 0.006)</f>
        <v/>
      </c>
      <c r="K450" s="152">
        <f>Q450 / (0.85 - 0.02 - 0.006)</f>
        <v/>
      </c>
      <c r="L450" s="152">
        <f>K450-N450</f>
        <v/>
      </c>
      <c r="M450" s="79">
        <f>L450/K450</f>
        <v/>
      </c>
      <c r="N450" s="153">
        <f>O450+P450+Q450</f>
        <v/>
      </c>
      <c r="O450" s="153">
        <f>K450*0.006</f>
        <v/>
      </c>
      <c r="P450" s="153">
        <f>K450*0.02</f>
        <v/>
      </c>
      <c r="Q450" s="153">
        <f>SUM(R450:T450)</f>
        <v/>
      </c>
      <c r="R450" s="153">
        <f>IF(F450="大型",700,IF(F450="中型",300,IF(F450="小型",80,0)))</f>
        <v/>
      </c>
      <c r="S450" s="153">
        <f>IF(F450="大型",150,IF(F450="中型",100,IF(F450="小型",0,0)))</f>
        <v/>
      </c>
      <c r="T450" s="151">
        <f>SUM(U450:W450)</f>
        <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f>H450</f>
        <v/>
      </c>
      <c r="BG450" s="85">
        <f>BH450/BF450</f>
        <v/>
      </c>
      <c r="BH450" s="152">
        <f>I450</f>
        <v/>
      </c>
      <c r="BI450" s="85">
        <f>1-12%</f>
        <v/>
      </c>
      <c r="BJ450" s="85">
        <f>BK450/(BF450-BF450*(1-BI450))</f>
        <v/>
      </c>
      <c r="BK450" s="152">
        <f>BM450/(1-BL450)</f>
        <v/>
      </c>
      <c r="BL450" s="85" t="n">
        <v>0.01</v>
      </c>
      <c r="BM450" s="152">
        <f>J450</f>
        <v/>
      </c>
      <c r="BN450" s="152">
        <f>IF(BK450&gt;=1500,BK450-150,IF(BK450&gt;=800,BK450-80,IF(BK450&gt;=500,BK450-50,IF(BK450&gt;=200,BK450-20,BK450))))</f>
        <v/>
      </c>
      <c r="BO450" s="85">
        <f>1-12%</f>
        <v/>
      </c>
      <c r="BP450" s="85">
        <f>BQ450/(BF450-BF450*(1-BO450))</f>
        <v/>
      </c>
      <c r="BQ450" s="152">
        <f>BS450/(1-BR450)</f>
        <v/>
      </c>
      <c r="BR450" s="85" t="n">
        <v>0</v>
      </c>
      <c r="BS450" s="152">
        <f>K450</f>
        <v/>
      </c>
      <c r="BT450" s="152">
        <f>IF(BQ450&gt;=1500,BQ450-150,IF(BQ450&gt;=800,BQ450-80,IF(BQ450&gt;=500,BQ450-50,IF(BQ450&gt;=200,BQ450-20,BQ450))))</f>
        <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f>Q451/0.4</f>
        <v/>
      </c>
      <c r="H451" s="149">
        <f>G451*0.75</f>
        <v/>
      </c>
      <c r="I451" s="149">
        <f>Q451 / (0.81 - 0.02 - 0.006)</f>
        <v/>
      </c>
      <c r="J451" s="149">
        <f>Q451 / (0.82 - 0.02 - 0.006)</f>
        <v/>
      </c>
      <c r="K451" s="149">
        <f>Q451 / (0.85 - 0.02 - 0.006)</f>
        <v/>
      </c>
      <c r="L451" s="149">
        <f>K451-N451</f>
        <v/>
      </c>
      <c r="M451" s="79">
        <f>L451/K451</f>
        <v/>
      </c>
      <c r="N451" s="150">
        <f>O451+P451+Q451</f>
        <v/>
      </c>
      <c r="O451" s="150">
        <f>K451*0.006</f>
        <v/>
      </c>
      <c r="P451" s="150">
        <f>K451*0.02</f>
        <v/>
      </c>
      <c r="Q451" s="150">
        <f>SUM(R451:T451)</f>
        <v/>
      </c>
      <c r="R451" s="150">
        <f>IF(F451="大型",700,IF(F451="中型",300,IF(F451="小型",80,0)))</f>
        <v/>
      </c>
      <c r="S451" s="150">
        <f>IF(F451="大型",150,IF(F451="中型",100,IF(F451="小型",0,0)))</f>
        <v/>
      </c>
      <c r="T451" s="151">
        <f>SUM(U451:W451)</f>
        <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f>H451</f>
        <v/>
      </c>
      <c r="BG451" s="82">
        <f>BH451/BF451</f>
        <v/>
      </c>
      <c r="BH451" s="149">
        <f>I451</f>
        <v/>
      </c>
      <c r="BI451" s="82">
        <f>1-12%</f>
        <v/>
      </c>
      <c r="BJ451" s="82">
        <f>BK451/(BF451-BF451*(1-BI451))</f>
        <v/>
      </c>
      <c r="BK451" s="149">
        <f>BM451/(1-BL451)</f>
        <v/>
      </c>
      <c r="BL451" s="82" t="n">
        <v>0.01</v>
      </c>
      <c r="BM451" s="149">
        <f>J451</f>
        <v/>
      </c>
      <c r="BN451" s="149">
        <f>IF(BK451&gt;=1500,BK451-150,IF(BK451&gt;=800,BK451-80,IF(BK451&gt;=500,BK451-50,IF(BK451&gt;=200,BK451-20,BK451))))</f>
        <v/>
      </c>
      <c r="BO451" s="82">
        <f>1-12%</f>
        <v/>
      </c>
      <c r="BP451" s="82">
        <f>BQ451/(BF451-BF451*(1-BO451))</f>
        <v/>
      </c>
      <c r="BQ451" s="149">
        <f>BS451/(1-BR451)</f>
        <v/>
      </c>
      <c r="BR451" s="82" t="n">
        <v>0</v>
      </c>
      <c r="BS451" s="149">
        <f>K451</f>
        <v/>
      </c>
      <c r="BT451" s="149">
        <f>IF(BQ451&gt;=1500,BQ451-150,IF(BQ451&gt;=800,BQ451-80,IF(BQ451&gt;=500,BQ451-50,IF(BQ451&gt;=200,BQ451-20,BQ451))))</f>
        <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f>Q452/0.4</f>
        <v/>
      </c>
      <c r="H452" s="152">
        <f>G452*0.75</f>
        <v/>
      </c>
      <c r="I452" s="152">
        <f>Q452 / (0.81 - 0.02 - 0.006)</f>
        <v/>
      </c>
      <c r="J452" s="152">
        <f>Q452 / (0.82 - 0.02 - 0.006)</f>
        <v/>
      </c>
      <c r="K452" s="152">
        <f>Q452 / (0.85 - 0.02 - 0.006)</f>
        <v/>
      </c>
      <c r="L452" s="152">
        <f>K452-N452</f>
        <v/>
      </c>
      <c r="M452" s="79">
        <f>L452/K452</f>
        <v/>
      </c>
      <c r="N452" s="153">
        <f>O452+P452+Q452</f>
        <v/>
      </c>
      <c r="O452" s="153">
        <f>K452*0.006</f>
        <v/>
      </c>
      <c r="P452" s="153">
        <f>K452*0.02</f>
        <v/>
      </c>
      <c r="Q452" s="153">
        <f>SUM(R452:T452)</f>
        <v/>
      </c>
      <c r="R452" s="153">
        <f>IF(F452="大型",700,IF(F452="中型",300,IF(F452="小型",80,0)))</f>
        <v/>
      </c>
      <c r="S452" s="153">
        <f>IF(F452="大型",150,IF(F452="中型",100,IF(F452="小型",0,0)))</f>
        <v/>
      </c>
      <c r="T452" s="151">
        <f>SUM(U452:W452)</f>
        <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f>H452</f>
        <v/>
      </c>
      <c r="BG452" s="85">
        <f>BH452/BF452</f>
        <v/>
      </c>
      <c r="BH452" s="152">
        <f>I452</f>
        <v/>
      </c>
      <c r="BI452" s="85">
        <f>1-12%</f>
        <v/>
      </c>
      <c r="BJ452" s="85">
        <f>BK452/(BF452-BF452*(1-BI452))</f>
        <v/>
      </c>
      <c r="BK452" s="152">
        <f>BM452/(1-BL452)</f>
        <v/>
      </c>
      <c r="BL452" s="85" t="n">
        <v>0.01</v>
      </c>
      <c r="BM452" s="152">
        <f>J452</f>
        <v/>
      </c>
      <c r="BN452" s="152">
        <f>IF(BK452&gt;=1500,BK452-150,IF(BK452&gt;=800,BK452-80,IF(BK452&gt;=500,BK452-50,IF(BK452&gt;=200,BK452-20,BK452))))</f>
        <v/>
      </c>
      <c r="BO452" s="85">
        <f>1-12%</f>
        <v/>
      </c>
      <c r="BP452" s="85">
        <f>BQ452/(BF452-BF452*(1-BO452))</f>
        <v/>
      </c>
      <c r="BQ452" s="152">
        <f>BS452/(1-BR452)</f>
        <v/>
      </c>
      <c r="BR452" s="85" t="n">
        <v>0</v>
      </c>
      <c r="BS452" s="152">
        <f>K452</f>
        <v/>
      </c>
      <c r="BT452" s="152">
        <f>IF(BQ452&gt;=1500,BQ452-150,IF(BQ452&gt;=800,BQ452-80,IF(BQ452&gt;=500,BQ452-50,IF(BQ452&gt;=200,BQ452-20,BQ452))))</f>
        <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f>Q453/0.4</f>
        <v/>
      </c>
      <c r="H453" s="149">
        <f>G453*0.75</f>
        <v/>
      </c>
      <c r="I453" s="149">
        <f>Q453 / (0.81 - 0.02 - 0.006)</f>
        <v/>
      </c>
      <c r="J453" s="149">
        <f>Q453 / (0.82 - 0.02 - 0.006)</f>
        <v/>
      </c>
      <c r="K453" s="149">
        <f>Q453 / (0.85 - 0.02 - 0.006)</f>
        <v/>
      </c>
      <c r="L453" s="149">
        <f>K453-N453</f>
        <v/>
      </c>
      <c r="M453" s="79">
        <f>L453/K453</f>
        <v/>
      </c>
      <c r="N453" s="150">
        <f>O453+P453+Q453</f>
        <v/>
      </c>
      <c r="O453" s="150">
        <f>K453*0.006</f>
        <v/>
      </c>
      <c r="P453" s="150">
        <f>K453*0.02</f>
        <v/>
      </c>
      <c r="Q453" s="150">
        <f>SUM(R453:T453)</f>
        <v/>
      </c>
      <c r="R453" s="150">
        <f>IF(F453="大型",700,IF(F453="中型",300,IF(F453="小型",80,0)))</f>
        <v/>
      </c>
      <c r="S453" s="150">
        <f>IF(F453="大型",150,IF(F453="中型",100,IF(F453="小型",0,0)))</f>
        <v/>
      </c>
      <c r="T453" s="151">
        <f>SUM(U453:W453)</f>
        <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f>H453</f>
        <v/>
      </c>
      <c r="BG453" s="82">
        <f>BH453/BF453</f>
        <v/>
      </c>
      <c r="BH453" s="149">
        <f>I453</f>
        <v/>
      </c>
      <c r="BI453" s="82">
        <f>1-12%</f>
        <v/>
      </c>
      <c r="BJ453" s="82">
        <f>BK453/(BF453-BF453*(1-BI453))</f>
        <v/>
      </c>
      <c r="BK453" s="149">
        <f>BM453/(1-BL453)</f>
        <v/>
      </c>
      <c r="BL453" s="82" t="n">
        <v>0.01</v>
      </c>
      <c r="BM453" s="149">
        <f>J453</f>
        <v/>
      </c>
      <c r="BN453" s="149">
        <f>IF(BK453&gt;=1500,BK453-150,IF(BK453&gt;=800,BK453-80,IF(BK453&gt;=500,BK453-50,IF(BK453&gt;=200,BK453-20,BK453))))</f>
        <v/>
      </c>
      <c r="BO453" s="82">
        <f>1-12%</f>
        <v/>
      </c>
      <c r="BP453" s="82">
        <f>BQ453/(BF453-BF453*(1-BO453))</f>
        <v/>
      </c>
      <c r="BQ453" s="149">
        <f>BS453/(1-BR453)</f>
        <v/>
      </c>
      <c r="BR453" s="82" t="n">
        <v>0</v>
      </c>
      <c r="BS453" s="149">
        <f>K453</f>
        <v/>
      </c>
      <c r="BT453" s="149">
        <f>IF(BQ453&gt;=1500,BQ453-150,IF(BQ453&gt;=800,BQ453-80,IF(BQ453&gt;=500,BQ453-50,IF(BQ453&gt;=200,BQ453-20,BQ453))))</f>
        <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f>Q454/0.4</f>
        <v/>
      </c>
      <c r="H454" s="152">
        <f>G454*0.75</f>
        <v/>
      </c>
      <c r="I454" s="152">
        <f>Q454 / (0.81 - 0.02 - 0.006)</f>
        <v/>
      </c>
      <c r="J454" s="152">
        <f>Q454 / (0.82 - 0.02 - 0.006)</f>
        <v/>
      </c>
      <c r="K454" s="152">
        <f>Q454 / (0.85 - 0.02 - 0.006)</f>
        <v/>
      </c>
      <c r="L454" s="152">
        <f>K454-N454</f>
        <v/>
      </c>
      <c r="M454" s="79">
        <f>L454/K454</f>
        <v/>
      </c>
      <c r="N454" s="153">
        <f>O454+P454+Q454</f>
        <v/>
      </c>
      <c r="O454" s="153">
        <f>K454*0.006</f>
        <v/>
      </c>
      <c r="P454" s="153">
        <f>K454*0.02</f>
        <v/>
      </c>
      <c r="Q454" s="153">
        <f>SUM(R454:T454)</f>
        <v/>
      </c>
      <c r="R454" s="153">
        <f>IF(F454="大型",700,IF(F454="中型",300,IF(F454="小型",80,0)))</f>
        <v/>
      </c>
      <c r="S454" s="153">
        <f>IF(F454="大型",150,IF(F454="中型",100,IF(F454="小型",0,0)))</f>
        <v/>
      </c>
      <c r="T454" s="151">
        <f>SUM(U454:W454)</f>
        <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f>H454</f>
        <v/>
      </c>
      <c r="BG454" s="85">
        <f>BH454/BF454</f>
        <v/>
      </c>
      <c r="BH454" s="152">
        <f>I454</f>
        <v/>
      </c>
      <c r="BI454" s="85">
        <f>1-12%</f>
        <v/>
      </c>
      <c r="BJ454" s="85">
        <f>BK454/(BF454-BF454*(1-BI454))</f>
        <v/>
      </c>
      <c r="BK454" s="152">
        <f>BM454/(1-BL454)</f>
        <v/>
      </c>
      <c r="BL454" s="85" t="n">
        <v>0.01</v>
      </c>
      <c r="BM454" s="152">
        <f>J454</f>
        <v/>
      </c>
      <c r="BN454" s="152">
        <f>IF(BK454&gt;=1500,BK454-150,IF(BK454&gt;=800,BK454-80,IF(BK454&gt;=500,BK454-50,IF(BK454&gt;=200,BK454-20,BK454))))</f>
        <v/>
      </c>
      <c r="BO454" s="85">
        <f>1-12%</f>
        <v/>
      </c>
      <c r="BP454" s="85">
        <f>BQ454/(BF454-BF454*(1-BO454))</f>
        <v/>
      </c>
      <c r="BQ454" s="152">
        <f>BS454/(1-BR454)</f>
        <v/>
      </c>
      <c r="BR454" s="85" t="n">
        <v>0</v>
      </c>
      <c r="BS454" s="152">
        <f>K454</f>
        <v/>
      </c>
      <c r="BT454" s="152">
        <f>IF(BQ454&gt;=1500,BQ454-150,IF(BQ454&gt;=800,BQ454-80,IF(BQ454&gt;=500,BQ454-50,IF(BQ454&gt;=200,BQ454-20,BQ454))))</f>
        <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f>Q455/0.4</f>
        <v/>
      </c>
      <c r="H455" s="149">
        <f>G455*0.75</f>
        <v/>
      </c>
      <c r="I455" s="149">
        <f>Q455 / (0.81 - 0.02 - 0.006)</f>
        <v/>
      </c>
      <c r="J455" s="149">
        <f>Q455 / (0.82 - 0.02 - 0.006)</f>
        <v/>
      </c>
      <c r="K455" s="149">
        <f>Q455 / (0.85 - 0.02 - 0.006)</f>
        <v/>
      </c>
      <c r="L455" s="149">
        <f>K455-N455</f>
        <v/>
      </c>
      <c r="M455" s="79">
        <f>L455/K455</f>
        <v/>
      </c>
      <c r="N455" s="150">
        <f>O455+P455+Q455</f>
        <v/>
      </c>
      <c r="O455" s="150">
        <f>K455*0.006</f>
        <v/>
      </c>
      <c r="P455" s="150">
        <f>K455*0.02</f>
        <v/>
      </c>
      <c r="Q455" s="150">
        <f>SUM(R455:T455)</f>
        <v/>
      </c>
      <c r="R455" s="150">
        <f>IF(F455="大型",700,IF(F455="中型",300,IF(F455="小型",80,0)))</f>
        <v/>
      </c>
      <c r="S455" s="150">
        <f>IF(F455="大型",150,IF(F455="中型",100,IF(F455="小型",0,0)))</f>
        <v/>
      </c>
      <c r="T455" s="151">
        <f>SUM(U455:W455)</f>
        <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f>H455</f>
        <v/>
      </c>
      <c r="BG455" s="82">
        <f>BH455/BF455</f>
        <v/>
      </c>
      <c r="BH455" s="149">
        <f>I455</f>
        <v/>
      </c>
      <c r="BI455" s="82">
        <f>1-12%</f>
        <v/>
      </c>
      <c r="BJ455" s="82">
        <f>BK455/(BF455-BF455*(1-BI455))</f>
        <v/>
      </c>
      <c r="BK455" s="149">
        <f>BM455/(1-BL455)</f>
        <v/>
      </c>
      <c r="BL455" s="82" t="n">
        <v>0.01</v>
      </c>
      <c r="BM455" s="149">
        <f>J455</f>
        <v/>
      </c>
      <c r="BN455" s="149">
        <f>IF(BK455&gt;=1500,BK455-150,IF(BK455&gt;=800,BK455-80,IF(BK455&gt;=500,BK455-50,IF(BK455&gt;=200,BK455-20,BK455))))</f>
        <v/>
      </c>
      <c r="BO455" s="82">
        <f>1-12%</f>
        <v/>
      </c>
      <c r="BP455" s="82">
        <f>BQ455/(BF455-BF455*(1-BO455))</f>
        <v/>
      </c>
      <c r="BQ455" s="149">
        <f>BS455/(1-BR455)</f>
        <v/>
      </c>
      <c r="BR455" s="82" t="n">
        <v>0</v>
      </c>
      <c r="BS455" s="149">
        <f>K455</f>
        <v/>
      </c>
      <c r="BT455" s="149">
        <f>IF(BQ455&gt;=1500,BQ455-150,IF(BQ455&gt;=800,BQ455-80,IF(BQ455&gt;=500,BQ455-50,IF(BQ455&gt;=200,BQ455-20,BQ455))))</f>
        <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f>Q456/0.4</f>
        <v/>
      </c>
      <c r="H456" s="152">
        <f>G456*0.75</f>
        <v/>
      </c>
      <c r="I456" s="152">
        <f>Q456 / (0.81 - 0.02 - 0.006)</f>
        <v/>
      </c>
      <c r="J456" s="152">
        <f>Q456 / (0.82 - 0.02 - 0.006)</f>
        <v/>
      </c>
      <c r="K456" s="152">
        <f>Q456 / (0.85 - 0.02 - 0.006)</f>
        <v/>
      </c>
      <c r="L456" s="152">
        <f>K456-N456</f>
        <v/>
      </c>
      <c r="M456" s="79">
        <f>L456/K456</f>
        <v/>
      </c>
      <c r="N456" s="153">
        <f>O456+P456+Q456</f>
        <v/>
      </c>
      <c r="O456" s="153">
        <f>K456*0.006</f>
        <v/>
      </c>
      <c r="P456" s="153">
        <f>K456*0.02</f>
        <v/>
      </c>
      <c r="Q456" s="153">
        <f>SUM(R456:T456)</f>
        <v/>
      </c>
      <c r="R456" s="153">
        <f>IF(F456="大型",700,IF(F456="中型",300,IF(F456="小型",80,0)))</f>
        <v/>
      </c>
      <c r="S456" s="153">
        <f>IF(F456="大型",150,IF(F456="中型",100,IF(F456="小型",0,0)))</f>
        <v/>
      </c>
      <c r="T456" s="151">
        <f>SUM(U456:W456)</f>
        <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f>H456</f>
        <v/>
      </c>
      <c r="BG456" s="85">
        <f>BH456/BF456</f>
        <v/>
      </c>
      <c r="BH456" s="152">
        <f>I456</f>
        <v/>
      </c>
      <c r="BI456" s="85">
        <f>1-12%</f>
        <v/>
      </c>
      <c r="BJ456" s="85">
        <f>BK456/(BF456-BF456*(1-BI456))</f>
        <v/>
      </c>
      <c r="BK456" s="152">
        <f>BM456/(1-BL456)</f>
        <v/>
      </c>
      <c r="BL456" s="85" t="n">
        <v>0.01</v>
      </c>
      <c r="BM456" s="152">
        <f>J456</f>
        <v/>
      </c>
      <c r="BN456" s="152">
        <f>IF(BK456&gt;=1500,BK456-150,IF(BK456&gt;=800,BK456-80,IF(BK456&gt;=500,BK456-50,IF(BK456&gt;=200,BK456-20,BK456))))</f>
        <v/>
      </c>
      <c r="BO456" s="85">
        <f>1-12%</f>
        <v/>
      </c>
      <c r="BP456" s="85">
        <f>BQ456/(BF456-BF456*(1-BO456))</f>
        <v/>
      </c>
      <c r="BQ456" s="152">
        <f>BS456/(1-BR456)</f>
        <v/>
      </c>
      <c r="BR456" s="85" t="n">
        <v>0</v>
      </c>
      <c r="BS456" s="152">
        <f>K456</f>
        <v/>
      </c>
      <c r="BT456" s="152">
        <f>IF(BQ456&gt;=1500,BQ456-150,IF(BQ456&gt;=800,BQ456-80,IF(BQ456&gt;=500,BQ456-50,IF(BQ456&gt;=200,BQ456-20,BQ456))))</f>
        <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f>Q457/0.4</f>
        <v/>
      </c>
      <c r="H457" s="149">
        <f>G457*0.75</f>
        <v/>
      </c>
      <c r="I457" s="149">
        <f>Q457 / (0.81 - 0.02 - 0.006)</f>
        <v/>
      </c>
      <c r="J457" s="149">
        <f>Q457 / (0.82 - 0.02 - 0.006)</f>
        <v/>
      </c>
      <c r="K457" s="149">
        <f>Q457 / (0.85 - 0.02 - 0.006)</f>
        <v/>
      </c>
      <c r="L457" s="149">
        <f>K457-N457</f>
        <v/>
      </c>
      <c r="M457" s="79">
        <f>L457/K457</f>
        <v/>
      </c>
      <c r="N457" s="150">
        <f>O457+P457+Q457</f>
        <v/>
      </c>
      <c r="O457" s="150">
        <f>K457*0.006</f>
        <v/>
      </c>
      <c r="P457" s="150">
        <f>K457*0.02</f>
        <v/>
      </c>
      <c r="Q457" s="150">
        <f>SUM(R457:T457)</f>
        <v/>
      </c>
      <c r="R457" s="150">
        <f>IF(F457="大型",700,IF(F457="中型",300,IF(F457="小型",80,0)))</f>
        <v/>
      </c>
      <c r="S457" s="150">
        <f>IF(F457="大型",150,IF(F457="中型",100,IF(F457="小型",0,0)))</f>
        <v/>
      </c>
      <c r="T457" s="151">
        <f>SUM(U457:W457)</f>
        <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f>H457</f>
        <v/>
      </c>
      <c r="BG457" s="82">
        <f>BH457/BF457</f>
        <v/>
      </c>
      <c r="BH457" s="149">
        <f>I457</f>
        <v/>
      </c>
      <c r="BI457" s="82">
        <f>1-12%</f>
        <v/>
      </c>
      <c r="BJ457" s="82">
        <f>BK457/(BF457-BF457*(1-BI457))</f>
        <v/>
      </c>
      <c r="BK457" s="149">
        <f>BM457/(1-BL457)</f>
        <v/>
      </c>
      <c r="BL457" s="82" t="n">
        <v>0.01</v>
      </c>
      <c r="BM457" s="149">
        <f>J457</f>
        <v/>
      </c>
      <c r="BN457" s="149">
        <f>IF(BK457&gt;=1500,BK457-150,IF(BK457&gt;=800,BK457-80,IF(BK457&gt;=500,BK457-50,IF(BK457&gt;=200,BK457-20,BK457))))</f>
        <v/>
      </c>
      <c r="BO457" s="82">
        <f>1-12%</f>
        <v/>
      </c>
      <c r="BP457" s="82">
        <f>BQ457/(BF457-BF457*(1-BO457))</f>
        <v/>
      </c>
      <c r="BQ457" s="149">
        <f>BS457/(1-BR457)</f>
        <v/>
      </c>
      <c r="BR457" s="82" t="n">
        <v>0</v>
      </c>
      <c r="BS457" s="149">
        <f>K457</f>
        <v/>
      </c>
      <c r="BT457" s="149">
        <f>IF(BQ457&gt;=1500,BQ457-150,IF(BQ457&gt;=800,BQ457-80,IF(BQ457&gt;=500,BQ457-50,IF(BQ457&gt;=200,BQ457-20,BQ457))))</f>
        <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f>Q458/0.4</f>
        <v/>
      </c>
      <c r="H458" s="152">
        <f>G458*0.75</f>
        <v/>
      </c>
      <c r="I458" s="152">
        <f>Q458 / (0.81 - 0.02 - 0.006)</f>
        <v/>
      </c>
      <c r="J458" s="152">
        <f>Q458 / (0.82 - 0.02 - 0.006)</f>
        <v/>
      </c>
      <c r="K458" s="152">
        <f>Q458 / (0.85 - 0.02 - 0.006)</f>
        <v/>
      </c>
      <c r="L458" s="152">
        <f>K458-N458</f>
        <v/>
      </c>
      <c r="M458" s="79">
        <f>L458/K458</f>
        <v/>
      </c>
      <c r="N458" s="153">
        <f>O458+P458+Q458</f>
        <v/>
      </c>
      <c r="O458" s="153">
        <f>K458*0.006</f>
        <v/>
      </c>
      <c r="P458" s="153">
        <f>K458*0.02</f>
        <v/>
      </c>
      <c r="Q458" s="153">
        <f>SUM(R458:T458)</f>
        <v/>
      </c>
      <c r="R458" s="153">
        <f>IF(F458="大型",700,IF(F458="中型",300,IF(F458="小型",80,0)))</f>
        <v/>
      </c>
      <c r="S458" s="153">
        <f>IF(F458="大型",150,IF(F458="中型",100,IF(F458="小型",0,0)))</f>
        <v/>
      </c>
      <c r="T458" s="151">
        <f>SUM(U458:W458)</f>
        <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f>H458</f>
        <v/>
      </c>
      <c r="BG458" s="85">
        <f>BH458/BF458</f>
        <v/>
      </c>
      <c r="BH458" s="152">
        <f>I458</f>
        <v/>
      </c>
      <c r="BI458" s="85">
        <f>1-12%</f>
        <v/>
      </c>
      <c r="BJ458" s="85">
        <f>BK458/(BF458-BF458*(1-BI458))</f>
        <v/>
      </c>
      <c r="BK458" s="152">
        <f>BM458/(1-BL458)</f>
        <v/>
      </c>
      <c r="BL458" s="85" t="n">
        <v>0.01</v>
      </c>
      <c r="BM458" s="152">
        <f>J458</f>
        <v/>
      </c>
      <c r="BN458" s="152">
        <f>IF(BK458&gt;=1500,BK458-150,IF(BK458&gt;=800,BK458-80,IF(BK458&gt;=500,BK458-50,IF(BK458&gt;=200,BK458-20,BK458))))</f>
        <v/>
      </c>
      <c r="BO458" s="85">
        <f>1-12%</f>
        <v/>
      </c>
      <c r="BP458" s="85">
        <f>BQ458/(BF458-BF458*(1-BO458))</f>
        <v/>
      </c>
      <c r="BQ458" s="152">
        <f>BS458/(1-BR458)</f>
        <v/>
      </c>
      <c r="BR458" s="85" t="n">
        <v>0</v>
      </c>
      <c r="BS458" s="152">
        <f>K458</f>
        <v/>
      </c>
      <c r="BT458" s="152">
        <f>IF(BQ458&gt;=1500,BQ458-150,IF(BQ458&gt;=800,BQ458-80,IF(BQ458&gt;=500,BQ458-50,IF(BQ458&gt;=200,BQ458-20,BQ458))))</f>
        <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f>Q459/0.4</f>
        <v/>
      </c>
      <c r="H459" s="149">
        <f>G459*0.75</f>
        <v/>
      </c>
      <c r="I459" s="149">
        <f>Q459 / (0.81 - 0.02 - 0.006)</f>
        <v/>
      </c>
      <c r="J459" s="149">
        <f>Q459 / (0.82 - 0.02 - 0.006)</f>
        <v/>
      </c>
      <c r="K459" s="149">
        <f>Q459 / (0.85 - 0.02 - 0.006)</f>
        <v/>
      </c>
      <c r="L459" s="149">
        <f>K459-N459</f>
        <v/>
      </c>
      <c r="M459" s="79">
        <f>L459/K459</f>
        <v/>
      </c>
      <c r="N459" s="150">
        <f>O459+P459+Q459</f>
        <v/>
      </c>
      <c r="O459" s="150">
        <f>K459*0.006</f>
        <v/>
      </c>
      <c r="P459" s="150">
        <f>K459*0.02</f>
        <v/>
      </c>
      <c r="Q459" s="150">
        <f>SUM(R459:T459)</f>
        <v/>
      </c>
      <c r="R459" s="150">
        <f>IF(F459="大型",700,IF(F459="中型",300,IF(F459="小型",80,0)))</f>
        <v/>
      </c>
      <c r="S459" s="150">
        <f>IF(F459="大型",150,IF(F459="中型",100,IF(F459="小型",0,0)))</f>
        <v/>
      </c>
      <c r="T459" s="151">
        <f>SUM(U459:W459)</f>
        <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f>H459</f>
        <v/>
      </c>
      <c r="BG459" s="82">
        <f>BH459/BF459</f>
        <v/>
      </c>
      <c r="BH459" s="149">
        <f>I459</f>
        <v/>
      </c>
      <c r="BI459" s="82">
        <f>1-12%</f>
        <v/>
      </c>
      <c r="BJ459" s="82">
        <f>BK459/(BF459-BF459*(1-BI459))</f>
        <v/>
      </c>
      <c r="BK459" s="149">
        <f>BM459/(1-BL459)</f>
        <v/>
      </c>
      <c r="BL459" s="82" t="n">
        <v>0.01</v>
      </c>
      <c r="BM459" s="149">
        <f>J459</f>
        <v/>
      </c>
      <c r="BN459" s="149">
        <f>IF(BK459&gt;=1500,BK459-150,IF(BK459&gt;=800,BK459-80,IF(BK459&gt;=500,BK459-50,IF(BK459&gt;=200,BK459-20,BK459))))</f>
        <v/>
      </c>
      <c r="BO459" s="82">
        <f>1-12%</f>
        <v/>
      </c>
      <c r="BP459" s="82">
        <f>BQ459/(BF459-BF459*(1-BO459))</f>
        <v/>
      </c>
      <c r="BQ459" s="149">
        <f>BS459/(1-BR459)</f>
        <v/>
      </c>
      <c r="BR459" s="82" t="n">
        <v>0</v>
      </c>
      <c r="BS459" s="149">
        <f>K459</f>
        <v/>
      </c>
      <c r="BT459" s="149">
        <f>IF(BQ459&gt;=1500,BQ459-150,IF(BQ459&gt;=800,BQ459-80,IF(BQ459&gt;=500,BQ459-50,IF(BQ459&gt;=200,BQ459-20,BQ459))))</f>
        <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f>Q460/0.4</f>
        <v/>
      </c>
      <c r="H460" s="152">
        <f>G460*0.75</f>
        <v/>
      </c>
      <c r="I460" s="152">
        <f>Q460 / (0.81 - 0.02 - 0.006)</f>
        <v/>
      </c>
      <c r="J460" s="152">
        <f>Q460 / (0.82 - 0.02 - 0.006)</f>
        <v/>
      </c>
      <c r="K460" s="152">
        <f>Q460 / (0.85 - 0.02 - 0.006)</f>
        <v/>
      </c>
      <c r="L460" s="152">
        <f>K460-N460</f>
        <v/>
      </c>
      <c r="M460" s="79">
        <f>L460/K460</f>
        <v/>
      </c>
      <c r="N460" s="153">
        <f>O460+P460+Q460</f>
        <v/>
      </c>
      <c r="O460" s="153">
        <f>K460*0.006</f>
        <v/>
      </c>
      <c r="P460" s="153">
        <f>K460*0.02</f>
        <v/>
      </c>
      <c r="Q460" s="153">
        <f>SUM(R460:T460)</f>
        <v/>
      </c>
      <c r="R460" s="153">
        <f>IF(F460="大型",700,IF(F460="中型",300,IF(F460="小型",80,0)))</f>
        <v/>
      </c>
      <c r="S460" s="153">
        <f>IF(F460="大型",150,IF(F460="中型",100,IF(F460="小型",0,0)))</f>
        <v/>
      </c>
      <c r="T460" s="151">
        <f>SUM(U460:W460)</f>
        <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f>H460</f>
        <v/>
      </c>
      <c r="BG460" s="85">
        <f>BH460/BF460</f>
        <v/>
      </c>
      <c r="BH460" s="152">
        <f>I460</f>
        <v/>
      </c>
      <c r="BI460" s="85">
        <f>1-12%</f>
        <v/>
      </c>
      <c r="BJ460" s="85">
        <f>BK460/(BF460-BF460*(1-BI460))</f>
        <v/>
      </c>
      <c r="BK460" s="152">
        <f>BM460/(1-BL460)</f>
        <v/>
      </c>
      <c r="BL460" s="85" t="n">
        <v>0.01</v>
      </c>
      <c r="BM460" s="152">
        <f>J460</f>
        <v/>
      </c>
      <c r="BN460" s="152">
        <f>IF(BK460&gt;=1500,BK460-150,IF(BK460&gt;=800,BK460-80,IF(BK460&gt;=500,BK460-50,IF(BK460&gt;=200,BK460-20,BK460))))</f>
        <v/>
      </c>
      <c r="BO460" s="85">
        <f>1-12%</f>
        <v/>
      </c>
      <c r="BP460" s="85">
        <f>BQ460/(BF460-BF460*(1-BO460))</f>
        <v/>
      </c>
      <c r="BQ460" s="152">
        <f>BS460/(1-BR460)</f>
        <v/>
      </c>
      <c r="BR460" s="85" t="n">
        <v>0</v>
      </c>
      <c r="BS460" s="152">
        <f>K460</f>
        <v/>
      </c>
      <c r="BT460" s="152">
        <f>IF(BQ460&gt;=1500,BQ460-150,IF(BQ460&gt;=800,BQ460-80,IF(BQ460&gt;=500,BQ460-50,IF(BQ460&gt;=200,BQ460-20,BQ460))))</f>
        <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f>Q461/0.4</f>
        <v/>
      </c>
      <c r="H461" s="149">
        <f>G461*0.75</f>
        <v/>
      </c>
      <c r="I461" s="149">
        <f>Q461 / (0.81 - 0.02 - 0.006)</f>
        <v/>
      </c>
      <c r="J461" s="149">
        <f>Q461 / (0.82 - 0.02 - 0.006)</f>
        <v/>
      </c>
      <c r="K461" s="149">
        <f>Q461 / (0.85 - 0.02 - 0.006)</f>
        <v/>
      </c>
      <c r="L461" s="149">
        <f>K461-N461</f>
        <v/>
      </c>
      <c r="M461" s="79">
        <f>L461/K461</f>
        <v/>
      </c>
      <c r="N461" s="150">
        <f>O461+P461+Q461</f>
        <v/>
      </c>
      <c r="O461" s="150">
        <f>K461*0.006</f>
        <v/>
      </c>
      <c r="P461" s="150">
        <f>K461*0.02</f>
        <v/>
      </c>
      <c r="Q461" s="150">
        <f>SUM(R461:T461)</f>
        <v/>
      </c>
      <c r="R461" s="150">
        <f>IF(F461="大型",700,IF(F461="中型",300,IF(F461="小型",80,0)))</f>
        <v/>
      </c>
      <c r="S461" s="150">
        <f>IF(F461="大型",150,IF(F461="中型",100,IF(F461="小型",0,0)))</f>
        <v/>
      </c>
      <c r="T461" s="151">
        <f>SUM(U461:W461)</f>
        <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f>H461</f>
        <v/>
      </c>
      <c r="BG461" s="82">
        <f>BH461/BF461</f>
        <v/>
      </c>
      <c r="BH461" s="149">
        <f>I461</f>
        <v/>
      </c>
      <c r="BI461" s="82">
        <f>1-12%</f>
        <v/>
      </c>
      <c r="BJ461" s="82">
        <f>BK461/(BF461-BF461*(1-BI461))</f>
        <v/>
      </c>
      <c r="BK461" s="149">
        <f>BM461/(1-BL461)</f>
        <v/>
      </c>
      <c r="BL461" s="82" t="n">
        <v>0.01</v>
      </c>
      <c r="BM461" s="149">
        <f>J461</f>
        <v/>
      </c>
      <c r="BN461" s="149">
        <f>IF(BK461&gt;=1500,BK461-150,IF(BK461&gt;=800,BK461-80,IF(BK461&gt;=500,BK461-50,IF(BK461&gt;=200,BK461-20,BK461))))</f>
        <v/>
      </c>
      <c r="BO461" s="82">
        <f>1-12%</f>
        <v/>
      </c>
      <c r="BP461" s="82">
        <f>BQ461/(BF461-BF461*(1-BO461))</f>
        <v/>
      </c>
      <c r="BQ461" s="149">
        <f>BS461/(1-BR461)</f>
        <v/>
      </c>
      <c r="BR461" s="82" t="n">
        <v>0</v>
      </c>
      <c r="BS461" s="149">
        <f>K461</f>
        <v/>
      </c>
      <c r="BT461" s="149">
        <f>IF(BQ461&gt;=1500,BQ461-150,IF(BQ461&gt;=800,BQ461-80,IF(BQ461&gt;=500,BQ461-50,IF(BQ461&gt;=200,BQ461-20,BQ461))))</f>
        <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f>Q462/0.4</f>
        <v/>
      </c>
      <c r="H462" s="152">
        <f>G462*0.75</f>
        <v/>
      </c>
      <c r="I462" s="152">
        <f>Q462 / (0.81 - 0.02 - 0.006)</f>
        <v/>
      </c>
      <c r="J462" s="152">
        <f>Q462 / (0.82 - 0.02 - 0.006)</f>
        <v/>
      </c>
      <c r="K462" s="152">
        <f>Q462 / (0.85 - 0.02 - 0.006)</f>
        <v/>
      </c>
      <c r="L462" s="152">
        <f>K462-N462</f>
        <v/>
      </c>
      <c r="M462" s="79">
        <f>L462/K462</f>
        <v/>
      </c>
      <c r="N462" s="153">
        <f>O462+P462+Q462</f>
        <v/>
      </c>
      <c r="O462" s="153">
        <f>K462*0.006</f>
        <v/>
      </c>
      <c r="P462" s="153">
        <f>K462*0.02</f>
        <v/>
      </c>
      <c r="Q462" s="153">
        <f>SUM(R462:T462)</f>
        <v/>
      </c>
      <c r="R462" s="153">
        <f>IF(F462="大型",700,IF(F462="中型",300,IF(F462="小型",80,0)))</f>
        <v/>
      </c>
      <c r="S462" s="153">
        <f>IF(F462="大型",150,IF(F462="中型",100,IF(F462="小型",0,0)))</f>
        <v/>
      </c>
      <c r="T462" s="151">
        <f>SUM(U462:W462)</f>
        <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f>H462</f>
        <v/>
      </c>
      <c r="BG462" s="85">
        <f>BH462/BF462</f>
        <v/>
      </c>
      <c r="BH462" s="152">
        <f>I462</f>
        <v/>
      </c>
      <c r="BI462" s="85">
        <f>1-12%</f>
        <v/>
      </c>
      <c r="BJ462" s="85">
        <f>BK462/(BF462-BF462*(1-BI462))</f>
        <v/>
      </c>
      <c r="BK462" s="152">
        <f>BM462/(1-BL462)</f>
        <v/>
      </c>
      <c r="BL462" s="85" t="n">
        <v>0.01</v>
      </c>
      <c r="BM462" s="152">
        <f>J462</f>
        <v/>
      </c>
      <c r="BN462" s="152">
        <f>IF(BK462&gt;=1500,BK462-150,IF(BK462&gt;=800,BK462-80,IF(BK462&gt;=500,BK462-50,IF(BK462&gt;=200,BK462-20,BK462))))</f>
        <v/>
      </c>
      <c r="BO462" s="85">
        <f>1-12%</f>
        <v/>
      </c>
      <c r="BP462" s="85">
        <f>BQ462/(BF462-BF462*(1-BO462))</f>
        <v/>
      </c>
      <c r="BQ462" s="152">
        <f>BS462/(1-BR462)</f>
        <v/>
      </c>
      <c r="BR462" s="85" t="n">
        <v>0</v>
      </c>
      <c r="BS462" s="152">
        <f>K462</f>
        <v/>
      </c>
      <c r="BT462" s="152">
        <f>IF(BQ462&gt;=1500,BQ462-150,IF(BQ462&gt;=800,BQ462-80,IF(BQ462&gt;=500,BQ462-50,IF(BQ462&gt;=200,BQ462-20,BQ462))))</f>
        <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f>Q463/0.4</f>
        <v/>
      </c>
      <c r="H463" s="149">
        <f>G463*0.75</f>
        <v/>
      </c>
      <c r="I463" s="149">
        <f>Q463 / (0.81 - 0.02 - 0.006)</f>
        <v/>
      </c>
      <c r="J463" s="149">
        <f>Q463 / (0.82 - 0.02 - 0.006)</f>
        <v/>
      </c>
      <c r="K463" s="149">
        <f>Q463 / (0.85 - 0.02 - 0.006)</f>
        <v/>
      </c>
      <c r="L463" s="149">
        <f>K463-N463</f>
        <v/>
      </c>
      <c r="M463" s="79">
        <f>L463/K463</f>
        <v/>
      </c>
      <c r="N463" s="150">
        <f>O463+P463+Q463</f>
        <v/>
      </c>
      <c r="O463" s="150">
        <f>K463*0.006</f>
        <v/>
      </c>
      <c r="P463" s="150">
        <f>K463*0.02</f>
        <v/>
      </c>
      <c r="Q463" s="150">
        <f>SUM(R463:T463)</f>
        <v/>
      </c>
      <c r="R463" s="150">
        <f>IF(F463="大型",700,IF(F463="中型",300,IF(F463="小型",80,0)))</f>
        <v/>
      </c>
      <c r="S463" s="150">
        <f>IF(F463="大型",150,IF(F463="中型",100,IF(F463="小型",0,0)))</f>
        <v/>
      </c>
      <c r="T463" s="151">
        <f>SUM(U463:W463)</f>
        <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f>H463</f>
        <v/>
      </c>
      <c r="BG463" s="82">
        <f>BH463/BF463</f>
        <v/>
      </c>
      <c r="BH463" s="149">
        <f>I463</f>
        <v/>
      </c>
      <c r="BI463" s="82">
        <f>1-12%</f>
        <v/>
      </c>
      <c r="BJ463" s="82">
        <f>BK463/(BF463-BF463*(1-BI463))</f>
        <v/>
      </c>
      <c r="BK463" s="149">
        <f>BM463/(1-BL463)</f>
        <v/>
      </c>
      <c r="BL463" s="82" t="n">
        <v>0.01</v>
      </c>
      <c r="BM463" s="149">
        <f>J463</f>
        <v/>
      </c>
      <c r="BN463" s="149">
        <f>IF(BK463&gt;=1500,BK463-150,IF(BK463&gt;=800,BK463-80,IF(BK463&gt;=500,BK463-50,IF(BK463&gt;=200,BK463-20,BK463))))</f>
        <v/>
      </c>
      <c r="BO463" s="82">
        <f>1-12%</f>
        <v/>
      </c>
      <c r="BP463" s="82">
        <f>BQ463/(BF463-BF463*(1-BO463))</f>
        <v/>
      </c>
      <c r="BQ463" s="149">
        <f>BS463/(1-BR463)</f>
        <v/>
      </c>
      <c r="BR463" s="82" t="n">
        <v>0</v>
      </c>
      <c r="BS463" s="149">
        <f>K463</f>
        <v/>
      </c>
      <c r="BT463" s="149">
        <f>IF(BQ463&gt;=1500,BQ463-150,IF(BQ463&gt;=800,BQ463-80,IF(BQ463&gt;=500,BQ463-50,IF(BQ463&gt;=200,BQ463-20,BQ463))))</f>
        <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f>Q464/0.4</f>
        <v/>
      </c>
      <c r="H464" s="152">
        <f>G464*0.75</f>
        <v/>
      </c>
      <c r="I464" s="152">
        <f>Q464 / (0.81 - 0.02 - 0.006)</f>
        <v/>
      </c>
      <c r="J464" s="152">
        <f>Q464 / (0.82 - 0.02 - 0.006)</f>
        <v/>
      </c>
      <c r="K464" s="152">
        <f>Q464 / (0.85 - 0.02 - 0.006)</f>
        <v/>
      </c>
      <c r="L464" s="152">
        <f>K464-N464</f>
        <v/>
      </c>
      <c r="M464" s="79">
        <f>L464/K464</f>
        <v/>
      </c>
      <c r="N464" s="153">
        <f>O464+P464+Q464</f>
        <v/>
      </c>
      <c r="O464" s="153">
        <f>K464*0.006</f>
        <v/>
      </c>
      <c r="P464" s="153">
        <f>K464*0.02</f>
        <v/>
      </c>
      <c r="Q464" s="153">
        <f>SUM(R464:T464)</f>
        <v/>
      </c>
      <c r="R464" s="153">
        <f>IF(F464="大型",700,IF(F464="中型",300,IF(F464="小型",80,0)))</f>
        <v/>
      </c>
      <c r="S464" s="153">
        <f>IF(F464="大型",150,IF(F464="中型",100,IF(F464="小型",0,0)))</f>
        <v/>
      </c>
      <c r="T464" s="151">
        <f>SUM(U464:W464)</f>
        <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f>H464</f>
        <v/>
      </c>
      <c r="BG464" s="85">
        <f>BH464/BF464</f>
        <v/>
      </c>
      <c r="BH464" s="152">
        <f>I464</f>
        <v/>
      </c>
      <c r="BI464" s="85">
        <f>1-12%</f>
        <v/>
      </c>
      <c r="BJ464" s="85">
        <f>BK464/(BF464-BF464*(1-BI464))</f>
        <v/>
      </c>
      <c r="BK464" s="152">
        <f>BM464/(1-BL464)</f>
        <v/>
      </c>
      <c r="BL464" s="85" t="n">
        <v>0.01</v>
      </c>
      <c r="BM464" s="152">
        <f>J464</f>
        <v/>
      </c>
      <c r="BN464" s="152">
        <f>IF(BK464&gt;=1500,BK464-150,IF(BK464&gt;=800,BK464-80,IF(BK464&gt;=500,BK464-50,IF(BK464&gt;=200,BK464-20,BK464))))</f>
        <v/>
      </c>
      <c r="BO464" s="85">
        <f>1-12%</f>
        <v/>
      </c>
      <c r="BP464" s="85">
        <f>BQ464/(BF464-BF464*(1-BO464))</f>
        <v/>
      </c>
      <c r="BQ464" s="152">
        <f>BS464/(1-BR464)</f>
        <v/>
      </c>
      <c r="BR464" s="85" t="n">
        <v>0</v>
      </c>
      <c r="BS464" s="152">
        <f>K464</f>
        <v/>
      </c>
      <c r="BT464" s="152">
        <f>IF(BQ464&gt;=1500,BQ464-150,IF(BQ464&gt;=800,BQ464-80,IF(BQ464&gt;=500,BQ464-50,IF(BQ464&gt;=200,BQ464-20,BQ464))))</f>
        <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f>Q465/0.4</f>
        <v/>
      </c>
      <c r="H465" s="149">
        <f>G465*0.75</f>
        <v/>
      </c>
      <c r="I465" s="149">
        <f>Q465 / (0.81 - 0.02 - 0.006)</f>
        <v/>
      </c>
      <c r="J465" s="149">
        <f>Q465 / (0.82 - 0.02 - 0.006)</f>
        <v/>
      </c>
      <c r="K465" s="149">
        <f>Q465 / (0.85 - 0.02 - 0.006)</f>
        <v/>
      </c>
      <c r="L465" s="149">
        <f>K465-N465</f>
        <v/>
      </c>
      <c r="M465" s="79">
        <f>L465/K465</f>
        <v/>
      </c>
      <c r="N465" s="150">
        <f>O465+P465+Q465</f>
        <v/>
      </c>
      <c r="O465" s="150">
        <f>K465*0.006</f>
        <v/>
      </c>
      <c r="P465" s="150">
        <f>K465*0.02</f>
        <v/>
      </c>
      <c r="Q465" s="150">
        <f>SUM(R465:T465)</f>
        <v/>
      </c>
      <c r="R465" s="150">
        <f>IF(F465="大型",700,IF(F465="中型",300,IF(F465="小型",80,0)))</f>
        <v/>
      </c>
      <c r="S465" s="150">
        <f>IF(F465="大型",150,IF(F465="中型",100,IF(F465="小型",0,0)))</f>
        <v/>
      </c>
      <c r="T465" s="151">
        <f>SUM(U465:W465)</f>
        <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f>H465</f>
        <v/>
      </c>
      <c r="BG465" s="82">
        <f>BH465/BF465</f>
        <v/>
      </c>
      <c r="BH465" s="149">
        <f>I465</f>
        <v/>
      </c>
      <c r="BI465" s="82">
        <f>1-12%</f>
        <v/>
      </c>
      <c r="BJ465" s="82">
        <f>BK465/(BF465-BF465*(1-BI465))</f>
        <v/>
      </c>
      <c r="BK465" s="149">
        <f>BM465/(1-BL465)</f>
        <v/>
      </c>
      <c r="BL465" s="82" t="n">
        <v>0.01</v>
      </c>
      <c r="BM465" s="149">
        <f>J465</f>
        <v/>
      </c>
      <c r="BN465" s="149">
        <f>IF(BK465&gt;=1500,BK465-150,IF(BK465&gt;=800,BK465-80,IF(BK465&gt;=500,BK465-50,IF(BK465&gt;=200,BK465-20,BK465))))</f>
        <v/>
      </c>
      <c r="BO465" s="82">
        <f>1-12%</f>
        <v/>
      </c>
      <c r="BP465" s="82">
        <f>BQ465/(BF465-BF465*(1-BO465))</f>
        <v/>
      </c>
      <c r="BQ465" s="149">
        <f>BS465/(1-BR465)</f>
        <v/>
      </c>
      <c r="BR465" s="82" t="n">
        <v>0</v>
      </c>
      <c r="BS465" s="149">
        <f>K465</f>
        <v/>
      </c>
      <c r="BT465" s="149">
        <f>IF(BQ465&gt;=1500,BQ465-150,IF(BQ465&gt;=800,BQ465-80,IF(BQ465&gt;=500,BQ465-50,IF(BQ465&gt;=200,BQ465-20,BQ465))))</f>
        <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f>Q466/0.4</f>
        <v/>
      </c>
      <c r="H466" s="152">
        <f>G466*0.75</f>
        <v/>
      </c>
      <c r="I466" s="152">
        <f>Q466 / (0.81 - 0.02 - 0.006)</f>
        <v/>
      </c>
      <c r="J466" s="152">
        <f>Q466 / (0.82 - 0.02 - 0.006)</f>
        <v/>
      </c>
      <c r="K466" s="152">
        <f>Q466 / (0.85 - 0.02 - 0.006)</f>
        <v/>
      </c>
      <c r="L466" s="152">
        <f>K466-N466</f>
        <v/>
      </c>
      <c r="M466" s="79">
        <f>L466/K466</f>
        <v/>
      </c>
      <c r="N466" s="153">
        <f>O466+P466+Q466</f>
        <v/>
      </c>
      <c r="O466" s="153">
        <f>K466*0.006</f>
        <v/>
      </c>
      <c r="P466" s="153">
        <f>K466*0.02</f>
        <v/>
      </c>
      <c r="Q466" s="153">
        <f>SUM(R466:T466)</f>
        <v/>
      </c>
      <c r="R466" s="153">
        <f>IF(F466="大型",700,IF(F466="中型",300,IF(F466="小型",80,0)))</f>
        <v/>
      </c>
      <c r="S466" s="153">
        <f>IF(F466="大型",150,IF(F466="中型",100,IF(F466="小型",0,0)))</f>
        <v/>
      </c>
      <c r="T466" s="151">
        <f>SUM(U466:W466)</f>
        <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f>H466</f>
        <v/>
      </c>
      <c r="BG466" s="85">
        <f>BH466/BF466</f>
        <v/>
      </c>
      <c r="BH466" s="152">
        <f>I466</f>
        <v/>
      </c>
      <c r="BI466" s="85">
        <f>1-12%</f>
        <v/>
      </c>
      <c r="BJ466" s="85">
        <f>BK466/(BF466-BF466*(1-BI466))</f>
        <v/>
      </c>
      <c r="BK466" s="152">
        <f>BM466/(1-BL466)</f>
        <v/>
      </c>
      <c r="BL466" s="85" t="n">
        <v>0.01</v>
      </c>
      <c r="BM466" s="152">
        <f>J466</f>
        <v/>
      </c>
      <c r="BN466" s="152">
        <f>IF(BK466&gt;=1500,BK466-150,IF(BK466&gt;=800,BK466-80,IF(BK466&gt;=500,BK466-50,IF(BK466&gt;=200,BK466-20,BK466))))</f>
        <v/>
      </c>
      <c r="BO466" s="85">
        <f>1-12%</f>
        <v/>
      </c>
      <c r="BP466" s="85">
        <f>BQ466/(BF466-BF466*(1-BO466))</f>
        <v/>
      </c>
      <c r="BQ466" s="152">
        <f>BS466/(1-BR466)</f>
        <v/>
      </c>
      <c r="BR466" s="85" t="n">
        <v>0</v>
      </c>
      <c r="BS466" s="152">
        <f>K466</f>
        <v/>
      </c>
      <c r="BT466" s="152">
        <f>IF(BQ466&gt;=1500,BQ466-150,IF(BQ466&gt;=800,BQ466-80,IF(BQ466&gt;=500,BQ466-50,IF(BQ466&gt;=200,BQ466-20,BQ466))))</f>
        <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f>Q467/0.4</f>
        <v/>
      </c>
      <c r="H467" s="149">
        <f>G467*0.75</f>
        <v/>
      </c>
      <c r="I467" s="149">
        <f>Q467 / (0.81 - 0.02 - 0.006)</f>
        <v/>
      </c>
      <c r="J467" s="149">
        <f>Q467 / (0.82 - 0.02 - 0.006)</f>
        <v/>
      </c>
      <c r="K467" s="149">
        <f>Q467 / (0.85 - 0.02 - 0.006)</f>
        <v/>
      </c>
      <c r="L467" s="149">
        <f>K467-N467</f>
        <v/>
      </c>
      <c r="M467" s="79">
        <f>L467/K467</f>
        <v/>
      </c>
      <c r="N467" s="150">
        <f>O467+P467+Q467</f>
        <v/>
      </c>
      <c r="O467" s="150">
        <f>K467*0.006</f>
        <v/>
      </c>
      <c r="P467" s="150">
        <f>K467*0.02</f>
        <v/>
      </c>
      <c r="Q467" s="150">
        <f>SUM(R467:T467)</f>
        <v/>
      </c>
      <c r="R467" s="150">
        <f>IF(F467="大型",700,IF(F467="中型",300,IF(F467="小型",80,0)))</f>
        <v/>
      </c>
      <c r="S467" s="150">
        <f>IF(F467="大型",150,IF(F467="中型",100,IF(F467="小型",0,0)))</f>
        <v/>
      </c>
      <c r="T467" s="151">
        <f>SUM(U467:W467)</f>
        <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f>H467</f>
        <v/>
      </c>
      <c r="BG467" s="82">
        <f>BH467/BF467</f>
        <v/>
      </c>
      <c r="BH467" s="149">
        <f>I467</f>
        <v/>
      </c>
      <c r="BI467" s="82">
        <f>1-12%</f>
        <v/>
      </c>
      <c r="BJ467" s="82">
        <f>BK467/(BF467-BF467*(1-BI467))</f>
        <v/>
      </c>
      <c r="BK467" s="149">
        <f>BM467/(1-BL467)</f>
        <v/>
      </c>
      <c r="BL467" s="82" t="n">
        <v>0.01</v>
      </c>
      <c r="BM467" s="149">
        <f>J467</f>
        <v/>
      </c>
      <c r="BN467" s="149">
        <f>IF(BK467&gt;=1500,BK467-150,IF(BK467&gt;=800,BK467-80,IF(BK467&gt;=500,BK467-50,IF(BK467&gt;=200,BK467-20,BK467))))</f>
        <v/>
      </c>
      <c r="BO467" s="82">
        <f>1-12%</f>
        <v/>
      </c>
      <c r="BP467" s="82">
        <f>BQ467/(BF467-BF467*(1-BO467))</f>
        <v/>
      </c>
      <c r="BQ467" s="149">
        <f>BS467/(1-BR467)</f>
        <v/>
      </c>
      <c r="BR467" s="82" t="n">
        <v>0</v>
      </c>
      <c r="BS467" s="149">
        <f>K467</f>
        <v/>
      </c>
      <c r="BT467" s="149">
        <f>IF(BQ467&gt;=1500,BQ467-150,IF(BQ467&gt;=800,BQ467-80,IF(BQ467&gt;=500,BQ467-50,IF(BQ467&gt;=200,BQ467-20,BQ467))))</f>
        <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f>Q468/0.4</f>
        <v/>
      </c>
      <c r="H468" s="152">
        <f>G468*0.75</f>
        <v/>
      </c>
      <c r="I468" s="152">
        <f>Q468 / (0.81 - 0.02 - 0.006)</f>
        <v/>
      </c>
      <c r="J468" s="152">
        <f>Q468 / (0.82 - 0.02 - 0.006)</f>
        <v/>
      </c>
      <c r="K468" s="152">
        <f>Q468 / (0.85 - 0.02 - 0.006)</f>
        <v/>
      </c>
      <c r="L468" s="152">
        <f>K468-N468</f>
        <v/>
      </c>
      <c r="M468" s="79">
        <f>L468/K468</f>
        <v/>
      </c>
      <c r="N468" s="153">
        <f>O468+P468+Q468</f>
        <v/>
      </c>
      <c r="O468" s="153">
        <f>K468*0.006</f>
        <v/>
      </c>
      <c r="P468" s="153">
        <f>K468*0.02</f>
        <v/>
      </c>
      <c r="Q468" s="153">
        <f>SUM(R468:T468)</f>
        <v/>
      </c>
      <c r="R468" s="153">
        <f>IF(F468="大型",700,IF(F468="中型",300,IF(F468="小型",80,0)))</f>
        <v/>
      </c>
      <c r="S468" s="153">
        <f>IF(F468="大型",150,IF(F468="中型",100,IF(F468="小型",0,0)))</f>
        <v/>
      </c>
      <c r="T468" s="151">
        <f>SUM(U468:W468)</f>
        <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f>H468</f>
        <v/>
      </c>
      <c r="BG468" s="85">
        <f>BH468/BF468</f>
        <v/>
      </c>
      <c r="BH468" s="152">
        <f>I468</f>
        <v/>
      </c>
      <c r="BI468" s="85">
        <f>1-12%</f>
        <v/>
      </c>
      <c r="BJ468" s="85">
        <f>BK468/(BF468-BF468*(1-BI468))</f>
        <v/>
      </c>
      <c r="BK468" s="152">
        <f>BM468/(1-BL468)</f>
        <v/>
      </c>
      <c r="BL468" s="85" t="n">
        <v>0.01</v>
      </c>
      <c r="BM468" s="152">
        <f>J468</f>
        <v/>
      </c>
      <c r="BN468" s="152">
        <f>IF(BK468&gt;=1500,BK468-150,IF(BK468&gt;=800,BK468-80,IF(BK468&gt;=500,BK468-50,IF(BK468&gt;=200,BK468-20,BK468))))</f>
        <v/>
      </c>
      <c r="BO468" s="85">
        <f>1-12%</f>
        <v/>
      </c>
      <c r="BP468" s="85">
        <f>BQ468/(BF468-BF468*(1-BO468))</f>
        <v/>
      </c>
      <c r="BQ468" s="152">
        <f>BS468/(1-BR468)</f>
        <v/>
      </c>
      <c r="BR468" s="85" t="n">
        <v>0</v>
      </c>
      <c r="BS468" s="152">
        <f>K468</f>
        <v/>
      </c>
      <c r="BT468" s="152">
        <f>IF(BQ468&gt;=1500,BQ468-150,IF(BQ468&gt;=800,BQ468-80,IF(BQ468&gt;=500,BQ468-50,IF(BQ468&gt;=200,BQ468-20,BQ468))))</f>
        <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f>Q469/0.4</f>
        <v/>
      </c>
      <c r="H469" s="149">
        <f>G469*0.75</f>
        <v/>
      </c>
      <c r="I469" s="149">
        <f>Q469 / (0.81 - 0.02 - 0.006)</f>
        <v/>
      </c>
      <c r="J469" s="149">
        <f>Q469 / (0.82 - 0.02 - 0.006)</f>
        <v/>
      </c>
      <c r="K469" s="149">
        <f>Q469 / (0.85 - 0.02 - 0.006)</f>
        <v/>
      </c>
      <c r="L469" s="149">
        <f>K469-N469</f>
        <v/>
      </c>
      <c r="M469" s="79">
        <f>L469/K469</f>
        <v/>
      </c>
      <c r="N469" s="150">
        <f>O469+P469+Q469</f>
        <v/>
      </c>
      <c r="O469" s="150">
        <f>K469*0.006</f>
        <v/>
      </c>
      <c r="P469" s="150">
        <f>K469*0.02</f>
        <v/>
      </c>
      <c r="Q469" s="150">
        <f>SUM(R469:T469)</f>
        <v/>
      </c>
      <c r="R469" s="150">
        <f>IF(F469="大型",700,IF(F469="中型",300,IF(F469="小型",80,0)))</f>
        <v/>
      </c>
      <c r="S469" s="150">
        <f>IF(F469="大型",150,IF(F469="中型",100,IF(F469="小型",0,0)))</f>
        <v/>
      </c>
      <c r="T469" s="151">
        <f>SUM(U469:W469)</f>
        <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f>H469</f>
        <v/>
      </c>
      <c r="BG469" s="82">
        <f>BH469/BF469</f>
        <v/>
      </c>
      <c r="BH469" s="149">
        <f>I469</f>
        <v/>
      </c>
      <c r="BI469" s="82">
        <f>1-12%</f>
        <v/>
      </c>
      <c r="BJ469" s="82">
        <f>BK469/(BF469-BF469*(1-BI469))</f>
        <v/>
      </c>
      <c r="BK469" s="149">
        <f>BM469/(1-BL469)</f>
        <v/>
      </c>
      <c r="BL469" s="82" t="n">
        <v>0.01</v>
      </c>
      <c r="BM469" s="149">
        <f>J469</f>
        <v/>
      </c>
      <c r="BN469" s="149">
        <f>IF(BK469&gt;=1500,BK469-150,IF(BK469&gt;=800,BK469-80,IF(BK469&gt;=500,BK469-50,IF(BK469&gt;=200,BK469-20,BK469))))</f>
        <v/>
      </c>
      <c r="BO469" s="82">
        <f>1-12%</f>
        <v/>
      </c>
      <c r="BP469" s="82">
        <f>BQ469/(BF469-BF469*(1-BO469))</f>
        <v/>
      </c>
      <c r="BQ469" s="149">
        <f>BS469/(1-BR469)</f>
        <v/>
      </c>
      <c r="BR469" s="82" t="n">
        <v>0</v>
      </c>
      <c r="BS469" s="149">
        <f>K469</f>
        <v/>
      </c>
      <c r="BT469" s="149">
        <f>IF(BQ469&gt;=1500,BQ469-150,IF(BQ469&gt;=800,BQ469-80,IF(BQ469&gt;=500,BQ469-50,IF(BQ469&gt;=200,BQ469-20,BQ469))))</f>
        <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f>Q470/0.4</f>
        <v/>
      </c>
      <c r="H470" s="152">
        <f>G470*0.75</f>
        <v/>
      </c>
      <c r="I470" s="152">
        <f>Q470 / (0.81 - 0.02 - 0.006)</f>
        <v/>
      </c>
      <c r="J470" s="152">
        <f>Q470 / (0.82 - 0.02 - 0.006)</f>
        <v/>
      </c>
      <c r="K470" s="152">
        <f>Q470 / (0.85 - 0.02 - 0.006)</f>
        <v/>
      </c>
      <c r="L470" s="152">
        <f>K470-N470</f>
        <v/>
      </c>
      <c r="M470" s="79">
        <f>L470/K470</f>
        <v/>
      </c>
      <c r="N470" s="153">
        <f>O470+P470+Q470</f>
        <v/>
      </c>
      <c r="O470" s="153">
        <f>K470*0.006</f>
        <v/>
      </c>
      <c r="P470" s="153">
        <f>K470*0.02</f>
        <v/>
      </c>
      <c r="Q470" s="153">
        <f>SUM(R470:T470)</f>
        <v/>
      </c>
      <c r="R470" s="153">
        <f>IF(F470="大型",700,IF(F470="中型",300,IF(F470="小型",80,0)))</f>
        <v/>
      </c>
      <c r="S470" s="153">
        <f>IF(F470="大型",150,IF(F470="中型",100,IF(F470="小型",0,0)))</f>
        <v/>
      </c>
      <c r="T470" s="151">
        <f>SUM(U470:W470)</f>
        <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f>H470</f>
        <v/>
      </c>
      <c r="BG470" s="85">
        <f>BH470/BF470</f>
        <v/>
      </c>
      <c r="BH470" s="152">
        <f>I470</f>
        <v/>
      </c>
      <c r="BI470" s="85">
        <f>1-12%</f>
        <v/>
      </c>
      <c r="BJ470" s="85">
        <f>BK470/(BF470-BF470*(1-BI470))</f>
        <v/>
      </c>
      <c r="BK470" s="152">
        <f>BM470/(1-BL470)</f>
        <v/>
      </c>
      <c r="BL470" s="85" t="n">
        <v>0.01</v>
      </c>
      <c r="BM470" s="152">
        <f>J470</f>
        <v/>
      </c>
      <c r="BN470" s="152">
        <f>IF(BK470&gt;=1500,BK470-150,IF(BK470&gt;=800,BK470-80,IF(BK470&gt;=500,BK470-50,IF(BK470&gt;=200,BK470-20,BK470))))</f>
        <v/>
      </c>
      <c r="BO470" s="85">
        <f>1-12%</f>
        <v/>
      </c>
      <c r="BP470" s="85">
        <f>BQ470/(BF470-BF470*(1-BO470))</f>
        <v/>
      </c>
      <c r="BQ470" s="152">
        <f>BS470/(1-BR470)</f>
        <v/>
      </c>
      <c r="BR470" s="85" t="n">
        <v>0</v>
      </c>
      <c r="BS470" s="152">
        <f>K470</f>
        <v/>
      </c>
      <c r="BT470" s="152">
        <f>IF(BQ470&gt;=1500,BQ470-150,IF(BQ470&gt;=800,BQ470-80,IF(BQ470&gt;=500,BQ470-50,IF(BQ470&gt;=200,BQ470-20,BQ470))))</f>
        <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f>Q471/0.4</f>
        <v/>
      </c>
      <c r="H471" s="149">
        <f>G471*0.75</f>
        <v/>
      </c>
      <c r="I471" s="149">
        <f>Q471 / (0.81 - 0.02 - 0.006)</f>
        <v/>
      </c>
      <c r="J471" s="149">
        <f>Q471 / (0.82 - 0.02 - 0.006)</f>
        <v/>
      </c>
      <c r="K471" s="149">
        <f>Q471 / (0.85 - 0.02 - 0.006)</f>
        <v/>
      </c>
      <c r="L471" s="149">
        <f>K471-N471</f>
        <v/>
      </c>
      <c r="M471" s="79">
        <f>L471/K471</f>
        <v/>
      </c>
      <c r="N471" s="150">
        <f>O471+P471+Q471</f>
        <v/>
      </c>
      <c r="O471" s="150">
        <f>K471*0.006</f>
        <v/>
      </c>
      <c r="P471" s="150">
        <f>K471*0.02</f>
        <v/>
      </c>
      <c r="Q471" s="150">
        <f>SUM(R471:T471)</f>
        <v/>
      </c>
      <c r="R471" s="150">
        <f>IF(F471="大型",700,IF(F471="中型",300,IF(F471="小型",80,0)))</f>
        <v/>
      </c>
      <c r="S471" s="150">
        <f>IF(F471="大型",150,IF(F471="中型",100,IF(F471="小型",0,0)))</f>
        <v/>
      </c>
      <c r="T471" s="151">
        <f>SUM(U471:W471)</f>
        <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f>H471</f>
        <v/>
      </c>
      <c r="BG471" s="82">
        <f>BH471/BF471</f>
        <v/>
      </c>
      <c r="BH471" s="149">
        <f>I471</f>
        <v/>
      </c>
      <c r="BI471" s="82">
        <f>1-12%</f>
        <v/>
      </c>
      <c r="BJ471" s="82">
        <f>BK471/(BF471-BF471*(1-BI471))</f>
        <v/>
      </c>
      <c r="BK471" s="149">
        <f>BM471/(1-BL471)</f>
        <v/>
      </c>
      <c r="BL471" s="82" t="n">
        <v>0.01</v>
      </c>
      <c r="BM471" s="149">
        <f>J471</f>
        <v/>
      </c>
      <c r="BN471" s="149">
        <f>IF(BK471&gt;=1500,BK471-150,IF(BK471&gt;=800,BK471-80,IF(BK471&gt;=500,BK471-50,IF(BK471&gt;=200,BK471-20,BK471))))</f>
        <v/>
      </c>
      <c r="BO471" s="82">
        <f>1-12%</f>
        <v/>
      </c>
      <c r="BP471" s="82">
        <f>BQ471/(BF471-BF471*(1-BO471))</f>
        <v/>
      </c>
      <c r="BQ471" s="149">
        <f>BS471/(1-BR471)</f>
        <v/>
      </c>
      <c r="BR471" s="82" t="n">
        <v>0</v>
      </c>
      <c r="BS471" s="149">
        <f>K471</f>
        <v/>
      </c>
      <c r="BT471" s="149">
        <f>IF(BQ471&gt;=1500,BQ471-150,IF(BQ471&gt;=800,BQ471-80,IF(BQ471&gt;=500,BQ471-50,IF(BQ471&gt;=200,BQ471-20,BQ471))))</f>
        <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f>Q472/0.4</f>
        <v/>
      </c>
      <c r="H472" s="152">
        <f>G472*0.75</f>
        <v/>
      </c>
      <c r="I472" s="152">
        <f>Q472 / (0.81 - 0.02 - 0.006)</f>
        <v/>
      </c>
      <c r="J472" s="152">
        <f>Q472 / (0.82 - 0.02 - 0.006)</f>
        <v/>
      </c>
      <c r="K472" s="152">
        <f>Q472 / (0.85 - 0.02 - 0.006)</f>
        <v/>
      </c>
      <c r="L472" s="152">
        <f>K472-N472</f>
        <v/>
      </c>
      <c r="M472" s="79">
        <f>L472/K472</f>
        <v/>
      </c>
      <c r="N472" s="153">
        <f>O472+P472+Q472</f>
        <v/>
      </c>
      <c r="O472" s="153">
        <f>K472*0.006</f>
        <v/>
      </c>
      <c r="P472" s="153">
        <f>K472*0.02</f>
        <v/>
      </c>
      <c r="Q472" s="153">
        <f>SUM(R472:T472)</f>
        <v/>
      </c>
      <c r="R472" s="153">
        <f>IF(F472="大型",700,IF(F472="中型",300,IF(F472="小型",80,0)))</f>
        <v/>
      </c>
      <c r="S472" s="153">
        <f>IF(F472="大型",150,IF(F472="中型",100,IF(F472="小型",0,0)))</f>
        <v/>
      </c>
      <c r="T472" s="151">
        <f>SUM(U472:W472)</f>
        <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f>H472</f>
        <v/>
      </c>
      <c r="BG472" s="85">
        <f>BH472/BF472</f>
        <v/>
      </c>
      <c r="BH472" s="152">
        <f>I472</f>
        <v/>
      </c>
      <c r="BI472" s="85">
        <f>1-12%</f>
        <v/>
      </c>
      <c r="BJ472" s="85">
        <f>BK472/(BF472-BF472*(1-BI472))</f>
        <v/>
      </c>
      <c r="BK472" s="152">
        <f>BM472/(1-BL472)</f>
        <v/>
      </c>
      <c r="BL472" s="85" t="n">
        <v>0.01</v>
      </c>
      <c r="BM472" s="152">
        <f>J472</f>
        <v/>
      </c>
      <c r="BN472" s="152">
        <f>IF(BK472&gt;=1500,BK472-150,IF(BK472&gt;=800,BK472-80,IF(BK472&gt;=500,BK472-50,IF(BK472&gt;=200,BK472-20,BK472))))</f>
        <v/>
      </c>
      <c r="BO472" s="85">
        <f>1-12%</f>
        <v/>
      </c>
      <c r="BP472" s="85">
        <f>BQ472/(BF472-BF472*(1-BO472))</f>
        <v/>
      </c>
      <c r="BQ472" s="152">
        <f>BS472/(1-BR472)</f>
        <v/>
      </c>
      <c r="BR472" s="85" t="n">
        <v>0</v>
      </c>
      <c r="BS472" s="152">
        <f>K472</f>
        <v/>
      </c>
      <c r="BT472" s="152">
        <f>IF(BQ472&gt;=1500,BQ472-150,IF(BQ472&gt;=800,BQ472-80,IF(BQ472&gt;=500,BQ472-50,IF(BQ472&gt;=200,BQ472-20,BQ472))))</f>
        <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f>Q473/0.4</f>
        <v/>
      </c>
      <c r="H473" s="149">
        <f>G473*0.75</f>
        <v/>
      </c>
      <c r="I473" s="149">
        <f>Q473 / (0.81 - 0.02 - 0.006)</f>
        <v/>
      </c>
      <c r="J473" s="149">
        <f>Q473 / (0.82 - 0.02 - 0.006)</f>
        <v/>
      </c>
      <c r="K473" s="149">
        <f>Q473 / (0.85 - 0.02 - 0.006)</f>
        <v/>
      </c>
      <c r="L473" s="149">
        <f>K473-N473</f>
        <v/>
      </c>
      <c r="M473" s="79">
        <f>L473/K473</f>
        <v/>
      </c>
      <c r="N473" s="150">
        <f>O473+P473+Q473</f>
        <v/>
      </c>
      <c r="O473" s="150">
        <f>K473*0.006</f>
        <v/>
      </c>
      <c r="P473" s="150">
        <f>K473*0.02</f>
        <v/>
      </c>
      <c r="Q473" s="150">
        <f>SUM(R473:T473)</f>
        <v/>
      </c>
      <c r="R473" s="150">
        <f>IF(F473="大型",700,IF(F473="中型",300,IF(F473="小型",80,0)))</f>
        <v/>
      </c>
      <c r="S473" s="150">
        <f>IF(F473="大型",150,IF(F473="中型",100,IF(F473="小型",0,0)))</f>
        <v/>
      </c>
      <c r="T473" s="151">
        <f>SUM(U473:W473)</f>
        <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f>H473</f>
        <v/>
      </c>
      <c r="BG473" s="82">
        <f>BH473/BF473</f>
        <v/>
      </c>
      <c r="BH473" s="149">
        <f>I473</f>
        <v/>
      </c>
      <c r="BI473" s="82">
        <f>1-12%</f>
        <v/>
      </c>
      <c r="BJ473" s="82">
        <f>BK473/(BF473-BF473*(1-BI473))</f>
        <v/>
      </c>
      <c r="BK473" s="149">
        <f>BM473/(1-BL473)</f>
        <v/>
      </c>
      <c r="BL473" s="82" t="n">
        <v>0.01</v>
      </c>
      <c r="BM473" s="149">
        <f>J473</f>
        <v/>
      </c>
      <c r="BN473" s="149">
        <f>IF(BK473&gt;=1500,BK473-150,IF(BK473&gt;=800,BK473-80,IF(BK473&gt;=500,BK473-50,IF(BK473&gt;=200,BK473-20,BK473))))</f>
        <v/>
      </c>
      <c r="BO473" s="82">
        <f>1-12%</f>
        <v/>
      </c>
      <c r="BP473" s="82">
        <f>BQ473/(BF473-BF473*(1-BO473))</f>
        <v/>
      </c>
      <c r="BQ473" s="149">
        <f>BS473/(1-BR473)</f>
        <v/>
      </c>
      <c r="BR473" s="82" t="n">
        <v>0</v>
      </c>
      <c r="BS473" s="149">
        <f>K473</f>
        <v/>
      </c>
      <c r="BT473" s="149">
        <f>IF(BQ473&gt;=1500,BQ473-150,IF(BQ473&gt;=800,BQ473-80,IF(BQ473&gt;=500,BQ473-50,IF(BQ473&gt;=200,BQ473-20,BQ473))))</f>
        <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f>Q474/0.4</f>
        <v/>
      </c>
      <c r="H474" s="152">
        <f>G474*0.75</f>
        <v/>
      </c>
      <c r="I474" s="152">
        <f>Q474 / (0.81 - 0.02 - 0.006)</f>
        <v/>
      </c>
      <c r="J474" s="152">
        <f>Q474 / (0.82 - 0.02 - 0.006)</f>
        <v/>
      </c>
      <c r="K474" s="152">
        <f>Q474 / (0.85 - 0.02 - 0.006)</f>
        <v/>
      </c>
      <c r="L474" s="152">
        <f>K474-N474</f>
        <v/>
      </c>
      <c r="M474" s="79">
        <f>L474/K474</f>
        <v/>
      </c>
      <c r="N474" s="153">
        <f>O474+P474+Q474</f>
        <v/>
      </c>
      <c r="O474" s="153">
        <f>K474*0.006</f>
        <v/>
      </c>
      <c r="P474" s="153">
        <f>K474*0.02</f>
        <v/>
      </c>
      <c r="Q474" s="153">
        <f>SUM(R474:T474)</f>
        <v/>
      </c>
      <c r="R474" s="153">
        <f>IF(F474="大型",700,IF(F474="中型",300,IF(F474="小型",80,0)))</f>
        <v/>
      </c>
      <c r="S474" s="153">
        <f>IF(F474="大型",150,IF(F474="中型",100,IF(F474="小型",0,0)))</f>
        <v/>
      </c>
      <c r="T474" s="151">
        <f>SUM(U474:W474)</f>
        <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f>H474</f>
        <v/>
      </c>
      <c r="BG474" s="85">
        <f>BH474/BF474</f>
        <v/>
      </c>
      <c r="BH474" s="152">
        <f>I474</f>
        <v/>
      </c>
      <c r="BI474" s="85">
        <f>1-12%</f>
        <v/>
      </c>
      <c r="BJ474" s="85">
        <f>BK474/(BF474-BF474*(1-BI474))</f>
        <v/>
      </c>
      <c r="BK474" s="152">
        <f>BM474/(1-BL474)</f>
        <v/>
      </c>
      <c r="BL474" s="85" t="n">
        <v>0.01</v>
      </c>
      <c r="BM474" s="152">
        <f>J474</f>
        <v/>
      </c>
      <c r="BN474" s="152">
        <f>IF(BK474&gt;=1500,BK474-150,IF(BK474&gt;=800,BK474-80,IF(BK474&gt;=500,BK474-50,IF(BK474&gt;=200,BK474-20,BK474))))</f>
        <v/>
      </c>
      <c r="BO474" s="85">
        <f>1-12%</f>
        <v/>
      </c>
      <c r="BP474" s="85">
        <f>BQ474/(BF474-BF474*(1-BO474))</f>
        <v/>
      </c>
      <c r="BQ474" s="152">
        <f>BS474/(1-BR474)</f>
        <v/>
      </c>
      <c r="BR474" s="85" t="n">
        <v>0</v>
      </c>
      <c r="BS474" s="152">
        <f>K474</f>
        <v/>
      </c>
      <c r="BT474" s="152">
        <f>IF(BQ474&gt;=1500,BQ474-150,IF(BQ474&gt;=800,BQ474-80,IF(BQ474&gt;=500,BQ474-50,IF(BQ474&gt;=200,BQ474-20,BQ474))))</f>
        <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f>Q475/0.4</f>
        <v/>
      </c>
      <c r="H475" s="149">
        <f>G475*0.75</f>
        <v/>
      </c>
      <c r="I475" s="149">
        <f>Q475 / (0.81 - 0.02 - 0.006)</f>
        <v/>
      </c>
      <c r="J475" s="149">
        <f>Q475 / (0.82 - 0.02 - 0.006)</f>
        <v/>
      </c>
      <c r="K475" s="149">
        <f>Q475 / (0.85 - 0.02 - 0.006)</f>
        <v/>
      </c>
      <c r="L475" s="149">
        <f>K475-N475</f>
        <v/>
      </c>
      <c r="M475" s="79">
        <f>L475/K475</f>
        <v/>
      </c>
      <c r="N475" s="150">
        <f>O475+P475+Q475</f>
        <v/>
      </c>
      <c r="O475" s="150">
        <f>K475*0.006</f>
        <v/>
      </c>
      <c r="P475" s="150">
        <f>K475*0.02</f>
        <v/>
      </c>
      <c r="Q475" s="150">
        <f>SUM(R475:T475)</f>
        <v/>
      </c>
      <c r="R475" s="150">
        <f>IF(F475="大型",700,IF(F475="中型",300,IF(F475="小型",80,0)))</f>
        <v/>
      </c>
      <c r="S475" s="150">
        <f>IF(F475="大型",150,IF(F475="中型",100,IF(F475="小型",0,0)))</f>
        <v/>
      </c>
      <c r="T475" s="151">
        <f>SUM(U475:W475)</f>
        <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f>H475</f>
        <v/>
      </c>
      <c r="BG475" s="82">
        <f>BH475/BF475</f>
        <v/>
      </c>
      <c r="BH475" s="149">
        <f>I475</f>
        <v/>
      </c>
      <c r="BI475" s="82">
        <f>1-12%</f>
        <v/>
      </c>
      <c r="BJ475" s="82">
        <f>BK475/(BF475-BF475*(1-BI475))</f>
        <v/>
      </c>
      <c r="BK475" s="149">
        <f>BM475/(1-BL475)</f>
        <v/>
      </c>
      <c r="BL475" s="82" t="n">
        <v>0.01</v>
      </c>
      <c r="BM475" s="149">
        <f>J475</f>
        <v/>
      </c>
      <c r="BN475" s="149">
        <f>IF(BK475&gt;=1500,BK475-150,IF(BK475&gt;=800,BK475-80,IF(BK475&gt;=500,BK475-50,IF(BK475&gt;=200,BK475-20,BK475))))</f>
        <v/>
      </c>
      <c r="BO475" s="82">
        <f>1-12%</f>
        <v/>
      </c>
      <c r="BP475" s="82">
        <f>BQ475/(BF475-BF475*(1-BO475))</f>
        <v/>
      </c>
      <c r="BQ475" s="149">
        <f>BS475/(1-BR475)</f>
        <v/>
      </c>
      <c r="BR475" s="82" t="n">
        <v>0</v>
      </c>
      <c r="BS475" s="149">
        <f>K475</f>
        <v/>
      </c>
      <c r="BT475" s="149">
        <f>IF(BQ475&gt;=1500,BQ475-150,IF(BQ475&gt;=800,BQ475-80,IF(BQ475&gt;=500,BQ475-50,IF(BQ475&gt;=200,BQ475-20,BQ475))))</f>
        <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f>Q476/0.4</f>
        <v/>
      </c>
      <c r="H476" s="152">
        <f>G476*0.75</f>
        <v/>
      </c>
      <c r="I476" s="152">
        <f>Q476 / (0.81 - 0.02 - 0.006)</f>
        <v/>
      </c>
      <c r="J476" s="152">
        <f>Q476 / (0.82 - 0.02 - 0.006)</f>
        <v/>
      </c>
      <c r="K476" s="152">
        <f>Q476 / (0.85 - 0.02 - 0.006)</f>
        <v/>
      </c>
      <c r="L476" s="152">
        <f>K476-N476</f>
        <v/>
      </c>
      <c r="M476" s="79">
        <f>L476/K476</f>
        <v/>
      </c>
      <c r="N476" s="153">
        <f>O476+P476+Q476</f>
        <v/>
      </c>
      <c r="O476" s="153">
        <f>K476*0.006</f>
        <v/>
      </c>
      <c r="P476" s="153">
        <f>K476*0.02</f>
        <v/>
      </c>
      <c r="Q476" s="153">
        <f>SUM(R476:T476)</f>
        <v/>
      </c>
      <c r="R476" s="153">
        <f>IF(F476="大型",700,IF(F476="中型",300,IF(F476="小型",80,0)))</f>
        <v/>
      </c>
      <c r="S476" s="153">
        <f>IF(F476="大型",150,IF(F476="中型",100,IF(F476="小型",0,0)))</f>
        <v/>
      </c>
      <c r="T476" s="151">
        <f>SUM(U476:W476)</f>
        <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f>H476</f>
        <v/>
      </c>
      <c r="BG476" s="85">
        <f>BH476/BF476</f>
        <v/>
      </c>
      <c r="BH476" s="152">
        <f>I476</f>
        <v/>
      </c>
      <c r="BI476" s="85">
        <f>1-12%</f>
        <v/>
      </c>
      <c r="BJ476" s="85">
        <f>BK476/(BF476-BF476*(1-BI476))</f>
        <v/>
      </c>
      <c r="BK476" s="152">
        <f>BM476/(1-BL476)</f>
        <v/>
      </c>
      <c r="BL476" s="85" t="n">
        <v>0.01</v>
      </c>
      <c r="BM476" s="152">
        <f>J476</f>
        <v/>
      </c>
      <c r="BN476" s="152">
        <f>IF(BK476&gt;=1500,BK476-150,IF(BK476&gt;=800,BK476-80,IF(BK476&gt;=500,BK476-50,IF(BK476&gt;=200,BK476-20,BK476))))</f>
        <v/>
      </c>
      <c r="BO476" s="85">
        <f>1-12%</f>
        <v/>
      </c>
      <c r="BP476" s="85">
        <f>BQ476/(BF476-BF476*(1-BO476))</f>
        <v/>
      </c>
      <c r="BQ476" s="152">
        <f>BS476/(1-BR476)</f>
        <v/>
      </c>
      <c r="BR476" s="85" t="n">
        <v>0</v>
      </c>
      <c r="BS476" s="152">
        <f>K476</f>
        <v/>
      </c>
      <c r="BT476" s="152">
        <f>IF(BQ476&gt;=1500,BQ476-150,IF(BQ476&gt;=800,BQ476-80,IF(BQ476&gt;=500,BQ476-50,IF(BQ476&gt;=200,BQ476-20,BQ476))))</f>
        <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f>Q477/0.4</f>
        <v/>
      </c>
      <c r="H477" s="149">
        <f>G477*0.75</f>
        <v/>
      </c>
      <c r="I477" s="149">
        <f>Q477 / (0.81 - 0.02 - 0.006)</f>
        <v/>
      </c>
      <c r="J477" s="149">
        <f>Q477 / (0.82 - 0.02 - 0.006)</f>
        <v/>
      </c>
      <c r="K477" s="149">
        <f>Q477 / (0.85 - 0.02 - 0.006)</f>
        <v/>
      </c>
      <c r="L477" s="149">
        <f>K477-N477</f>
        <v/>
      </c>
      <c r="M477" s="79">
        <f>L477/K477</f>
        <v/>
      </c>
      <c r="N477" s="150">
        <f>O477+P477+Q477</f>
        <v/>
      </c>
      <c r="O477" s="150">
        <f>K477*0.006</f>
        <v/>
      </c>
      <c r="P477" s="150">
        <f>K477*0.02</f>
        <v/>
      </c>
      <c r="Q477" s="150">
        <f>SUM(R477:T477)</f>
        <v/>
      </c>
      <c r="R477" s="150">
        <f>IF(F477="大型",700,IF(F477="中型",300,IF(F477="小型",80,0)))</f>
        <v/>
      </c>
      <c r="S477" s="150">
        <f>IF(F477="大型",150,IF(F477="中型",100,IF(F477="小型",0,0)))</f>
        <v/>
      </c>
      <c r="T477" s="151">
        <f>SUM(U477:W477)</f>
        <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f>H477</f>
        <v/>
      </c>
      <c r="BG477" s="82">
        <f>BH477/BF477</f>
        <v/>
      </c>
      <c r="BH477" s="149">
        <f>I477</f>
        <v/>
      </c>
      <c r="BI477" s="82">
        <f>1-12%</f>
        <v/>
      </c>
      <c r="BJ477" s="82">
        <f>BK477/(BF477-BF477*(1-BI477))</f>
        <v/>
      </c>
      <c r="BK477" s="149">
        <f>BM477/(1-BL477)</f>
        <v/>
      </c>
      <c r="BL477" s="82" t="n">
        <v>0.01</v>
      </c>
      <c r="BM477" s="149">
        <f>J477</f>
        <v/>
      </c>
      <c r="BN477" s="149">
        <f>IF(BK477&gt;=1500,BK477-150,IF(BK477&gt;=800,BK477-80,IF(BK477&gt;=500,BK477-50,IF(BK477&gt;=200,BK477-20,BK477))))</f>
        <v/>
      </c>
      <c r="BO477" s="82">
        <f>1-12%</f>
        <v/>
      </c>
      <c r="BP477" s="82">
        <f>BQ477/(BF477-BF477*(1-BO477))</f>
        <v/>
      </c>
      <c r="BQ477" s="149">
        <f>BS477/(1-BR477)</f>
        <v/>
      </c>
      <c r="BR477" s="82" t="n">
        <v>0</v>
      </c>
      <c r="BS477" s="149">
        <f>K477</f>
        <v/>
      </c>
      <c r="BT477" s="149">
        <f>IF(BQ477&gt;=1500,BQ477-150,IF(BQ477&gt;=800,BQ477-80,IF(BQ477&gt;=500,BQ477-50,IF(BQ477&gt;=200,BQ477-20,BQ477))))</f>
        <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f>Q478/0.4</f>
        <v/>
      </c>
      <c r="H478" s="152">
        <f>G478*0.75</f>
        <v/>
      </c>
      <c r="I478" s="152">
        <f>Q478 / (0.81 - 0.02 - 0.006)</f>
        <v/>
      </c>
      <c r="J478" s="152">
        <f>Q478 / (0.82 - 0.02 - 0.006)</f>
        <v/>
      </c>
      <c r="K478" s="152">
        <f>Q478 / (0.85 - 0.02 - 0.006)</f>
        <v/>
      </c>
      <c r="L478" s="152">
        <f>K478-N478</f>
        <v/>
      </c>
      <c r="M478" s="79">
        <f>L478/K478</f>
        <v/>
      </c>
      <c r="N478" s="153">
        <f>O478+P478+Q478</f>
        <v/>
      </c>
      <c r="O478" s="153">
        <f>K478*0.006</f>
        <v/>
      </c>
      <c r="P478" s="153">
        <f>K478*0.02</f>
        <v/>
      </c>
      <c r="Q478" s="153">
        <f>SUM(R478:T478)</f>
        <v/>
      </c>
      <c r="R478" s="153">
        <f>IF(F478="大型",700,IF(F478="中型",300,IF(F478="小型",80,0)))</f>
        <v/>
      </c>
      <c r="S478" s="153">
        <f>IF(F478="大型",150,IF(F478="中型",100,IF(F478="小型",0,0)))</f>
        <v/>
      </c>
      <c r="T478" s="151">
        <f>SUM(U478:W478)</f>
        <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f>H478</f>
        <v/>
      </c>
      <c r="BG478" s="85">
        <f>BH478/BF478</f>
        <v/>
      </c>
      <c r="BH478" s="152">
        <f>I478</f>
        <v/>
      </c>
      <c r="BI478" s="85">
        <f>1-12%</f>
        <v/>
      </c>
      <c r="BJ478" s="85">
        <f>BK478/(BF478-BF478*(1-BI478))</f>
        <v/>
      </c>
      <c r="BK478" s="152">
        <f>BM478/(1-BL478)</f>
        <v/>
      </c>
      <c r="BL478" s="85" t="n">
        <v>0.01</v>
      </c>
      <c r="BM478" s="152">
        <f>J478</f>
        <v/>
      </c>
      <c r="BN478" s="152">
        <f>IF(BK478&gt;=1500,BK478-150,IF(BK478&gt;=800,BK478-80,IF(BK478&gt;=500,BK478-50,IF(BK478&gt;=200,BK478-20,BK478))))</f>
        <v/>
      </c>
      <c r="BO478" s="85">
        <f>1-12%</f>
        <v/>
      </c>
      <c r="BP478" s="85">
        <f>BQ478/(BF478-BF478*(1-BO478))</f>
        <v/>
      </c>
      <c r="BQ478" s="152">
        <f>BS478/(1-BR478)</f>
        <v/>
      </c>
      <c r="BR478" s="85" t="n">
        <v>0</v>
      </c>
      <c r="BS478" s="152">
        <f>K478</f>
        <v/>
      </c>
      <c r="BT478" s="152">
        <f>IF(BQ478&gt;=1500,BQ478-150,IF(BQ478&gt;=800,BQ478-80,IF(BQ478&gt;=500,BQ478-50,IF(BQ478&gt;=200,BQ478-20,BQ478))))</f>
        <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f>Q479/0.4</f>
        <v/>
      </c>
      <c r="H479" s="149">
        <f>G479*0.75</f>
        <v/>
      </c>
      <c r="I479" s="149">
        <f>Q479 / (0.81 - 0.02 - 0.006)</f>
        <v/>
      </c>
      <c r="J479" s="149">
        <f>Q479 / (0.82 - 0.02 - 0.006)</f>
        <v/>
      </c>
      <c r="K479" s="149">
        <f>Q479 / (0.85 - 0.02 - 0.006)</f>
        <v/>
      </c>
      <c r="L479" s="149">
        <f>K479-N479</f>
        <v/>
      </c>
      <c r="M479" s="79">
        <f>L479/K479</f>
        <v/>
      </c>
      <c r="N479" s="150">
        <f>O479+P479+Q479</f>
        <v/>
      </c>
      <c r="O479" s="150">
        <f>K479*0.006</f>
        <v/>
      </c>
      <c r="P479" s="150">
        <f>K479*0.02</f>
        <v/>
      </c>
      <c r="Q479" s="150">
        <f>SUM(R479:T479)</f>
        <v/>
      </c>
      <c r="R479" s="150">
        <f>IF(F479="大型",700,IF(F479="中型",300,IF(F479="小型",80,0)))</f>
        <v/>
      </c>
      <c r="S479" s="150">
        <f>IF(F479="大型",150,IF(F479="中型",100,IF(F479="小型",0,0)))</f>
        <v/>
      </c>
      <c r="T479" s="151">
        <f>SUM(U479:W479)</f>
        <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f>H479</f>
        <v/>
      </c>
      <c r="BG479" s="82">
        <f>BH479/BF479</f>
        <v/>
      </c>
      <c r="BH479" s="149">
        <f>I479</f>
        <v/>
      </c>
      <c r="BI479" s="82">
        <f>1-12%</f>
        <v/>
      </c>
      <c r="BJ479" s="82">
        <f>BK479/(BF479-BF479*(1-BI479))</f>
        <v/>
      </c>
      <c r="BK479" s="149">
        <f>BM479/(1-BL479)</f>
        <v/>
      </c>
      <c r="BL479" s="82" t="n">
        <v>0.01</v>
      </c>
      <c r="BM479" s="149">
        <f>J479</f>
        <v/>
      </c>
      <c r="BN479" s="149">
        <f>IF(BK479&gt;=1500,BK479-150,IF(BK479&gt;=800,BK479-80,IF(BK479&gt;=500,BK479-50,IF(BK479&gt;=200,BK479-20,BK479))))</f>
        <v/>
      </c>
      <c r="BO479" s="82">
        <f>1-12%</f>
        <v/>
      </c>
      <c r="BP479" s="82">
        <f>BQ479/(BF479-BF479*(1-BO479))</f>
        <v/>
      </c>
      <c r="BQ479" s="149">
        <f>BS479/(1-BR479)</f>
        <v/>
      </c>
      <c r="BR479" s="82" t="n">
        <v>0</v>
      </c>
      <c r="BS479" s="149">
        <f>K479</f>
        <v/>
      </c>
      <c r="BT479" s="149">
        <f>IF(BQ479&gt;=1500,BQ479-150,IF(BQ479&gt;=800,BQ479-80,IF(BQ479&gt;=500,BQ479-50,IF(BQ479&gt;=200,BQ479-20,BQ479))))</f>
        <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f>Q480/0.4</f>
        <v/>
      </c>
      <c r="H480" s="152">
        <f>G480*0.75</f>
        <v/>
      </c>
      <c r="I480" s="152">
        <f>Q480 / (0.81 - 0.02 - 0.006)</f>
        <v/>
      </c>
      <c r="J480" s="152">
        <f>Q480 / (0.82 - 0.02 - 0.006)</f>
        <v/>
      </c>
      <c r="K480" s="152">
        <f>Q480 / (0.85 - 0.02 - 0.006)</f>
        <v/>
      </c>
      <c r="L480" s="152">
        <f>K480-N480</f>
        <v/>
      </c>
      <c r="M480" s="79">
        <f>L480/K480</f>
        <v/>
      </c>
      <c r="N480" s="153">
        <f>O480+P480+Q480</f>
        <v/>
      </c>
      <c r="O480" s="153">
        <f>K480*0.006</f>
        <v/>
      </c>
      <c r="P480" s="153">
        <f>K480*0.02</f>
        <v/>
      </c>
      <c r="Q480" s="153">
        <f>SUM(R480:T480)</f>
        <v/>
      </c>
      <c r="R480" s="153">
        <f>IF(F480="大型",700,IF(F480="中型",300,IF(F480="小型",80,0)))</f>
        <v/>
      </c>
      <c r="S480" s="153">
        <f>IF(F480="大型",150,IF(F480="中型",100,IF(F480="小型",0,0)))</f>
        <v/>
      </c>
      <c r="T480" s="151">
        <f>SUM(U480:W480)</f>
        <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f>H480</f>
        <v/>
      </c>
      <c r="BG480" s="85">
        <f>BH480/BF480</f>
        <v/>
      </c>
      <c r="BH480" s="152">
        <f>I480</f>
        <v/>
      </c>
      <c r="BI480" s="85">
        <f>1-12%</f>
        <v/>
      </c>
      <c r="BJ480" s="85">
        <f>BK480/(BF480-BF480*(1-BI480))</f>
        <v/>
      </c>
      <c r="BK480" s="152">
        <f>BM480/(1-BL480)</f>
        <v/>
      </c>
      <c r="BL480" s="85" t="n">
        <v>0.01</v>
      </c>
      <c r="BM480" s="152">
        <f>J480</f>
        <v/>
      </c>
      <c r="BN480" s="152">
        <f>IF(BK480&gt;=1500,BK480-150,IF(BK480&gt;=800,BK480-80,IF(BK480&gt;=500,BK480-50,IF(BK480&gt;=200,BK480-20,BK480))))</f>
        <v/>
      </c>
      <c r="BO480" s="85">
        <f>1-12%</f>
        <v/>
      </c>
      <c r="BP480" s="85">
        <f>BQ480/(BF480-BF480*(1-BO480))</f>
        <v/>
      </c>
      <c r="BQ480" s="152">
        <f>BS480/(1-BR480)</f>
        <v/>
      </c>
      <c r="BR480" s="85" t="n">
        <v>0</v>
      </c>
      <c r="BS480" s="152">
        <f>K480</f>
        <v/>
      </c>
      <c r="BT480" s="152">
        <f>IF(BQ480&gt;=1500,BQ480-150,IF(BQ480&gt;=800,BQ480-80,IF(BQ480&gt;=500,BQ480-50,IF(BQ480&gt;=200,BQ480-20,BQ480))))</f>
        <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f>Q481/0.4</f>
        <v/>
      </c>
      <c r="H481" s="149">
        <f>G481*0.75</f>
        <v/>
      </c>
      <c r="I481" s="149">
        <f>Q481 / (0.81 - 0.02 - 0.006)</f>
        <v/>
      </c>
      <c r="J481" s="149">
        <f>Q481 / (0.82 - 0.02 - 0.006)</f>
        <v/>
      </c>
      <c r="K481" s="149">
        <f>Q481 / (0.85 - 0.02 - 0.006)</f>
        <v/>
      </c>
      <c r="L481" s="149">
        <f>K481-N481</f>
        <v/>
      </c>
      <c r="M481" s="79">
        <f>L481/K481</f>
        <v/>
      </c>
      <c r="N481" s="150">
        <f>O481+P481+Q481</f>
        <v/>
      </c>
      <c r="O481" s="150">
        <f>K481*0.006</f>
        <v/>
      </c>
      <c r="P481" s="150">
        <f>K481*0.02</f>
        <v/>
      </c>
      <c r="Q481" s="150">
        <f>SUM(R481:T481)</f>
        <v/>
      </c>
      <c r="R481" s="150">
        <f>IF(F481="大型",700,IF(F481="中型",300,IF(F481="小型",80,0)))</f>
        <v/>
      </c>
      <c r="S481" s="150">
        <f>IF(F481="大型",150,IF(F481="中型",100,IF(F481="小型",0,0)))</f>
        <v/>
      </c>
      <c r="T481" s="151">
        <f>SUM(U481:W481)</f>
        <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f>H481</f>
        <v/>
      </c>
      <c r="BG481" s="82">
        <f>BH481/BF481</f>
        <v/>
      </c>
      <c r="BH481" s="149">
        <f>I481</f>
        <v/>
      </c>
      <c r="BI481" s="82">
        <f>1-12%</f>
        <v/>
      </c>
      <c r="BJ481" s="82">
        <f>BK481/(BF481-BF481*(1-BI481))</f>
        <v/>
      </c>
      <c r="BK481" s="149">
        <f>BM481/(1-BL481)</f>
        <v/>
      </c>
      <c r="BL481" s="82" t="n">
        <v>0.01</v>
      </c>
      <c r="BM481" s="149">
        <f>J481</f>
        <v/>
      </c>
      <c r="BN481" s="149">
        <f>IF(BK481&gt;=1500,BK481-150,IF(BK481&gt;=800,BK481-80,IF(BK481&gt;=500,BK481-50,IF(BK481&gt;=200,BK481-20,BK481))))</f>
        <v/>
      </c>
      <c r="BO481" s="82">
        <f>1-12%</f>
        <v/>
      </c>
      <c r="BP481" s="82">
        <f>BQ481/(BF481-BF481*(1-BO481))</f>
        <v/>
      </c>
      <c r="BQ481" s="149">
        <f>BS481/(1-BR481)</f>
        <v/>
      </c>
      <c r="BR481" s="82" t="n">
        <v>0</v>
      </c>
      <c r="BS481" s="149">
        <f>K481</f>
        <v/>
      </c>
      <c r="BT481" s="149">
        <f>IF(BQ481&gt;=1500,BQ481-150,IF(BQ481&gt;=800,BQ481-80,IF(BQ481&gt;=500,BQ481-50,IF(BQ481&gt;=200,BQ481-20,BQ481))))</f>
        <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f>Q482/0.4</f>
        <v/>
      </c>
      <c r="H482" s="152">
        <f>G482*0.75</f>
        <v/>
      </c>
      <c r="I482" s="152">
        <f>Q482 / (0.81 - 0.02 - 0.006)</f>
        <v/>
      </c>
      <c r="J482" s="152">
        <f>Q482 / (0.82 - 0.02 - 0.006)</f>
        <v/>
      </c>
      <c r="K482" s="152">
        <f>Q482 / (0.85 - 0.02 - 0.006)</f>
        <v/>
      </c>
      <c r="L482" s="152">
        <f>K482-N482</f>
        <v/>
      </c>
      <c r="M482" s="79">
        <f>L482/K482</f>
        <v/>
      </c>
      <c r="N482" s="153">
        <f>O482+P482+Q482</f>
        <v/>
      </c>
      <c r="O482" s="153">
        <f>K482*0.006</f>
        <v/>
      </c>
      <c r="P482" s="153">
        <f>K482*0.02</f>
        <v/>
      </c>
      <c r="Q482" s="153">
        <f>SUM(R482:T482)</f>
        <v/>
      </c>
      <c r="R482" s="153">
        <f>IF(F482="大型",700,IF(F482="中型",300,IF(F482="小型",80,0)))</f>
        <v/>
      </c>
      <c r="S482" s="153">
        <f>IF(F482="大型",150,IF(F482="中型",100,IF(F482="小型",0,0)))</f>
        <v/>
      </c>
      <c r="T482" s="151">
        <f>SUM(U482:W482)</f>
        <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f>H482</f>
        <v/>
      </c>
      <c r="BG482" s="85">
        <f>BH482/BF482</f>
        <v/>
      </c>
      <c r="BH482" s="152">
        <f>I482</f>
        <v/>
      </c>
      <c r="BI482" s="85">
        <f>1-12%</f>
        <v/>
      </c>
      <c r="BJ482" s="85">
        <f>BK482/(BF482-BF482*(1-BI482))</f>
        <v/>
      </c>
      <c r="BK482" s="152">
        <f>BM482/(1-BL482)</f>
        <v/>
      </c>
      <c r="BL482" s="85" t="n">
        <v>0.01</v>
      </c>
      <c r="BM482" s="152">
        <f>J482</f>
        <v/>
      </c>
      <c r="BN482" s="152">
        <f>IF(BK482&gt;=1500,BK482-150,IF(BK482&gt;=800,BK482-80,IF(BK482&gt;=500,BK482-50,IF(BK482&gt;=200,BK482-20,BK482))))</f>
        <v/>
      </c>
      <c r="BO482" s="85">
        <f>1-12%</f>
        <v/>
      </c>
      <c r="BP482" s="85">
        <f>BQ482/(BF482-BF482*(1-BO482))</f>
        <v/>
      </c>
      <c r="BQ482" s="152">
        <f>BS482/(1-BR482)</f>
        <v/>
      </c>
      <c r="BR482" s="85" t="n">
        <v>0</v>
      </c>
      <c r="BS482" s="152">
        <f>K482</f>
        <v/>
      </c>
      <c r="BT482" s="152">
        <f>IF(BQ482&gt;=1500,BQ482-150,IF(BQ482&gt;=800,BQ482-80,IF(BQ482&gt;=500,BQ482-50,IF(BQ482&gt;=200,BQ482-20,BQ482))))</f>
        <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f>Q483/0.4</f>
        <v/>
      </c>
      <c r="H483" s="149">
        <f>G483*0.75</f>
        <v/>
      </c>
      <c r="I483" s="149">
        <f>Q483 / (0.81 - 0.02 - 0.006)</f>
        <v/>
      </c>
      <c r="J483" s="149">
        <f>Q483 / (0.82 - 0.02 - 0.006)</f>
        <v/>
      </c>
      <c r="K483" s="149">
        <f>Q483 / (0.85 - 0.02 - 0.006)</f>
        <v/>
      </c>
      <c r="L483" s="149">
        <f>K483-N483</f>
        <v/>
      </c>
      <c r="M483" s="79">
        <f>L483/K483</f>
        <v/>
      </c>
      <c r="N483" s="150">
        <f>O483+P483+Q483</f>
        <v/>
      </c>
      <c r="O483" s="150">
        <f>K483*0.006</f>
        <v/>
      </c>
      <c r="P483" s="150">
        <f>K483*0.02</f>
        <v/>
      </c>
      <c r="Q483" s="150">
        <f>SUM(R483:T483)</f>
        <v/>
      </c>
      <c r="R483" s="150">
        <f>IF(F483="大型",700,IF(F483="中型",300,IF(F483="小型",80,0)))</f>
        <v/>
      </c>
      <c r="S483" s="150">
        <f>IF(F483="大型",150,IF(F483="中型",100,IF(F483="小型",0,0)))</f>
        <v/>
      </c>
      <c r="T483" s="151">
        <f>SUM(U483:W483)</f>
        <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f>H483</f>
        <v/>
      </c>
      <c r="BG483" s="82">
        <f>BH483/BF483</f>
        <v/>
      </c>
      <c r="BH483" s="149">
        <f>I483</f>
        <v/>
      </c>
      <c r="BI483" s="82">
        <f>1-12%</f>
        <v/>
      </c>
      <c r="BJ483" s="82">
        <f>BK483/(BF483-BF483*(1-BI483))</f>
        <v/>
      </c>
      <c r="BK483" s="149">
        <f>BM483/(1-BL483)</f>
        <v/>
      </c>
      <c r="BL483" s="82" t="n">
        <v>0.01</v>
      </c>
      <c r="BM483" s="149">
        <f>J483</f>
        <v/>
      </c>
      <c r="BN483" s="149">
        <f>IF(BK483&gt;=1500,BK483-150,IF(BK483&gt;=800,BK483-80,IF(BK483&gt;=500,BK483-50,IF(BK483&gt;=200,BK483-20,BK483))))</f>
        <v/>
      </c>
      <c r="BO483" s="82">
        <f>1-12%</f>
        <v/>
      </c>
      <c r="BP483" s="82">
        <f>BQ483/(BF483-BF483*(1-BO483))</f>
        <v/>
      </c>
      <c r="BQ483" s="149">
        <f>BS483/(1-BR483)</f>
        <v/>
      </c>
      <c r="BR483" s="82" t="n">
        <v>0</v>
      </c>
      <c r="BS483" s="149">
        <f>K483</f>
        <v/>
      </c>
      <c r="BT483" s="149">
        <f>IF(BQ483&gt;=1500,BQ483-150,IF(BQ483&gt;=800,BQ483-80,IF(BQ483&gt;=500,BQ483-50,IF(BQ483&gt;=200,BQ483-20,BQ483))))</f>
        <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f>Q484/0.4</f>
        <v/>
      </c>
      <c r="H484" s="152">
        <f>G484*0.75</f>
        <v/>
      </c>
      <c r="I484" s="152">
        <f>Q484 / (0.81 - 0.02 - 0.006)</f>
        <v/>
      </c>
      <c r="J484" s="152">
        <f>Q484 / (0.82 - 0.02 - 0.006)</f>
        <v/>
      </c>
      <c r="K484" s="152">
        <f>Q484 / (0.85 - 0.02 - 0.006)</f>
        <v/>
      </c>
      <c r="L484" s="152">
        <f>K484-N484</f>
        <v/>
      </c>
      <c r="M484" s="79">
        <f>L484/K484</f>
        <v/>
      </c>
      <c r="N484" s="153">
        <f>O484+P484+Q484</f>
        <v/>
      </c>
      <c r="O484" s="153">
        <f>K484*0.006</f>
        <v/>
      </c>
      <c r="P484" s="153">
        <f>K484*0.02</f>
        <v/>
      </c>
      <c r="Q484" s="153">
        <f>SUM(R484:T484)</f>
        <v/>
      </c>
      <c r="R484" s="153">
        <f>IF(F484="大型",700,IF(F484="中型",300,IF(F484="小型",80,0)))</f>
        <v/>
      </c>
      <c r="S484" s="153">
        <f>IF(F484="大型",150,IF(F484="中型",100,IF(F484="小型",0,0)))</f>
        <v/>
      </c>
      <c r="T484" s="151">
        <f>SUM(U484:W484)</f>
        <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f>H484</f>
        <v/>
      </c>
      <c r="BG484" s="85">
        <f>BH484/BF484</f>
        <v/>
      </c>
      <c r="BH484" s="152">
        <f>I484</f>
        <v/>
      </c>
      <c r="BI484" s="85">
        <f>1-12%</f>
        <v/>
      </c>
      <c r="BJ484" s="85">
        <f>BK484/(BF484-BF484*(1-BI484))</f>
        <v/>
      </c>
      <c r="BK484" s="152">
        <f>BM484/(1-BL484)</f>
        <v/>
      </c>
      <c r="BL484" s="85" t="n">
        <v>0.01</v>
      </c>
      <c r="BM484" s="152">
        <f>J484</f>
        <v/>
      </c>
      <c r="BN484" s="152">
        <f>IF(BK484&gt;=1500,BK484-150,IF(BK484&gt;=800,BK484-80,IF(BK484&gt;=500,BK484-50,IF(BK484&gt;=200,BK484-20,BK484))))</f>
        <v/>
      </c>
      <c r="BO484" s="85">
        <f>1-12%</f>
        <v/>
      </c>
      <c r="BP484" s="85">
        <f>BQ484/(BF484-BF484*(1-BO484))</f>
        <v/>
      </c>
      <c r="BQ484" s="152">
        <f>BS484/(1-BR484)</f>
        <v/>
      </c>
      <c r="BR484" s="85" t="n">
        <v>0</v>
      </c>
      <c r="BS484" s="152">
        <f>K484</f>
        <v/>
      </c>
      <c r="BT484" s="152">
        <f>IF(BQ484&gt;=1500,BQ484-150,IF(BQ484&gt;=800,BQ484-80,IF(BQ484&gt;=500,BQ484-50,IF(BQ484&gt;=200,BQ484-20,BQ484))))</f>
        <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f>Q485/0.4</f>
        <v/>
      </c>
      <c r="H485" s="149">
        <f>G485*0.75</f>
        <v/>
      </c>
      <c r="I485" s="149">
        <f>Q485 / (0.81 - 0.02 - 0.006)</f>
        <v/>
      </c>
      <c r="J485" s="149">
        <f>Q485 / (0.82 - 0.02 - 0.006)</f>
        <v/>
      </c>
      <c r="K485" s="149">
        <f>Q485 / (0.85 - 0.02 - 0.006)</f>
        <v/>
      </c>
      <c r="L485" s="149">
        <f>K485-N485</f>
        <v/>
      </c>
      <c r="M485" s="79">
        <f>L485/K485</f>
        <v/>
      </c>
      <c r="N485" s="150">
        <f>O485+P485+Q485</f>
        <v/>
      </c>
      <c r="O485" s="150">
        <f>K485*0.006</f>
        <v/>
      </c>
      <c r="P485" s="150">
        <f>K485*0.02</f>
        <v/>
      </c>
      <c r="Q485" s="150">
        <f>SUM(R485:T485)</f>
        <v/>
      </c>
      <c r="R485" s="150">
        <f>IF(F485="大型",700,IF(F485="中型",300,IF(F485="小型",80,0)))</f>
        <v/>
      </c>
      <c r="S485" s="150">
        <f>IF(F485="大型",150,IF(F485="中型",100,IF(F485="小型",0,0)))</f>
        <v/>
      </c>
      <c r="T485" s="151">
        <f>SUM(U485:W485)</f>
        <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f>H485</f>
        <v/>
      </c>
      <c r="BG485" s="82">
        <f>BH485/BF485</f>
        <v/>
      </c>
      <c r="BH485" s="149">
        <f>I485</f>
        <v/>
      </c>
      <c r="BI485" s="82">
        <f>1-12%</f>
        <v/>
      </c>
      <c r="BJ485" s="82">
        <f>BK485/(BF485-BF485*(1-BI485))</f>
        <v/>
      </c>
      <c r="BK485" s="149">
        <f>BM485/(1-BL485)</f>
        <v/>
      </c>
      <c r="BL485" s="82" t="n">
        <v>0.01</v>
      </c>
      <c r="BM485" s="149">
        <f>J485</f>
        <v/>
      </c>
      <c r="BN485" s="149">
        <f>IF(BK485&gt;=1500,BK485-150,IF(BK485&gt;=800,BK485-80,IF(BK485&gt;=500,BK485-50,IF(BK485&gt;=200,BK485-20,BK485))))</f>
        <v/>
      </c>
      <c r="BO485" s="82">
        <f>1-12%</f>
        <v/>
      </c>
      <c r="BP485" s="82">
        <f>BQ485/(BF485-BF485*(1-BO485))</f>
        <v/>
      </c>
      <c r="BQ485" s="149">
        <f>BS485/(1-BR485)</f>
        <v/>
      </c>
      <c r="BR485" s="82" t="n">
        <v>0</v>
      </c>
      <c r="BS485" s="149">
        <f>K485</f>
        <v/>
      </c>
      <c r="BT485" s="149">
        <f>IF(BQ485&gt;=1500,BQ485-150,IF(BQ485&gt;=800,BQ485-80,IF(BQ485&gt;=500,BQ485-50,IF(BQ485&gt;=200,BQ485-20,BQ485))))</f>
        <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f>Q486/0.4</f>
        <v/>
      </c>
      <c r="H486" s="152">
        <f>G486*0.75</f>
        <v/>
      </c>
      <c r="I486" s="152">
        <f>Q486 / (0.81 - 0.02 - 0.006)</f>
        <v/>
      </c>
      <c r="J486" s="152">
        <f>Q486 / (0.82 - 0.02 - 0.006)</f>
        <v/>
      </c>
      <c r="K486" s="152">
        <f>Q486 / (0.85 - 0.02 - 0.006)</f>
        <v/>
      </c>
      <c r="L486" s="152">
        <f>K486-N486</f>
        <v/>
      </c>
      <c r="M486" s="79">
        <f>L486/K486</f>
        <v/>
      </c>
      <c r="N486" s="153">
        <f>O486+P486+Q486</f>
        <v/>
      </c>
      <c r="O486" s="153">
        <f>K486*0.006</f>
        <v/>
      </c>
      <c r="P486" s="153">
        <f>K486*0.02</f>
        <v/>
      </c>
      <c r="Q486" s="153">
        <f>SUM(R486:T486)</f>
        <v/>
      </c>
      <c r="R486" s="153">
        <f>IF(F486="大型",700,IF(F486="中型",300,IF(F486="小型",80,0)))</f>
        <v/>
      </c>
      <c r="S486" s="153">
        <f>IF(F486="大型",150,IF(F486="中型",100,IF(F486="小型",0,0)))</f>
        <v/>
      </c>
      <c r="T486" s="151">
        <f>SUM(U486:W486)</f>
        <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f>H486</f>
        <v/>
      </c>
      <c r="BG486" s="85">
        <f>BH486/BF486</f>
        <v/>
      </c>
      <c r="BH486" s="152">
        <f>I486</f>
        <v/>
      </c>
      <c r="BI486" s="85">
        <f>1-12%</f>
        <v/>
      </c>
      <c r="BJ486" s="85">
        <f>BK486/(BF486-BF486*(1-BI486))</f>
        <v/>
      </c>
      <c r="BK486" s="152">
        <f>BM486/(1-BL486)</f>
        <v/>
      </c>
      <c r="BL486" s="85" t="n">
        <v>0.01</v>
      </c>
      <c r="BM486" s="152">
        <f>J486</f>
        <v/>
      </c>
      <c r="BN486" s="152">
        <f>IF(BK486&gt;=1500,BK486-150,IF(BK486&gt;=800,BK486-80,IF(BK486&gt;=500,BK486-50,IF(BK486&gt;=200,BK486-20,BK486))))</f>
        <v/>
      </c>
      <c r="BO486" s="85">
        <f>1-12%</f>
        <v/>
      </c>
      <c r="BP486" s="85">
        <f>BQ486/(BF486-BF486*(1-BO486))</f>
        <v/>
      </c>
      <c r="BQ486" s="152">
        <f>BS486/(1-BR486)</f>
        <v/>
      </c>
      <c r="BR486" s="85" t="n">
        <v>0</v>
      </c>
      <c r="BS486" s="152">
        <f>K486</f>
        <v/>
      </c>
      <c r="BT486" s="152">
        <f>IF(BQ486&gt;=1500,BQ486-150,IF(BQ486&gt;=800,BQ486-80,IF(BQ486&gt;=500,BQ486-50,IF(BQ486&gt;=200,BQ486-20,BQ486))))</f>
        <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f>Q487/0.4</f>
        <v/>
      </c>
      <c r="H487" s="149">
        <f>G487*0.75</f>
        <v/>
      </c>
      <c r="I487" s="149">
        <f>Q487 / (0.81 - 0.02 - 0.006)</f>
        <v/>
      </c>
      <c r="J487" s="149">
        <f>Q487 / (0.82 - 0.02 - 0.006)</f>
        <v/>
      </c>
      <c r="K487" s="149">
        <f>Q487 / (0.85 - 0.02 - 0.006)</f>
        <v/>
      </c>
      <c r="L487" s="149">
        <f>K487-N487</f>
        <v/>
      </c>
      <c r="M487" s="79">
        <f>L487/K487</f>
        <v/>
      </c>
      <c r="N487" s="150">
        <f>O487+P487+Q487</f>
        <v/>
      </c>
      <c r="O487" s="150">
        <f>K487*0.006</f>
        <v/>
      </c>
      <c r="P487" s="150">
        <f>K487*0.02</f>
        <v/>
      </c>
      <c r="Q487" s="150">
        <f>SUM(R487:T487)</f>
        <v/>
      </c>
      <c r="R487" s="150">
        <f>IF(F487="大型",700,IF(F487="中型",300,IF(F487="小型",80,0)))</f>
        <v/>
      </c>
      <c r="S487" s="150">
        <f>IF(F487="大型",150,IF(F487="中型",100,IF(F487="小型",0,0)))</f>
        <v/>
      </c>
      <c r="T487" s="151">
        <f>SUM(U487:W487)</f>
        <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f>H487</f>
        <v/>
      </c>
      <c r="BG487" s="82">
        <f>BH487/BF487</f>
        <v/>
      </c>
      <c r="BH487" s="149">
        <f>I487</f>
        <v/>
      </c>
      <c r="BI487" s="82">
        <f>1-12%</f>
        <v/>
      </c>
      <c r="BJ487" s="82">
        <f>BK487/(BF487-BF487*(1-BI487))</f>
        <v/>
      </c>
      <c r="BK487" s="149">
        <f>BM487/(1-BL487)</f>
        <v/>
      </c>
      <c r="BL487" s="82" t="n">
        <v>0.01</v>
      </c>
      <c r="BM487" s="149">
        <f>J487</f>
        <v/>
      </c>
      <c r="BN487" s="149">
        <f>IF(BK487&gt;=1500,BK487-150,IF(BK487&gt;=800,BK487-80,IF(BK487&gt;=500,BK487-50,IF(BK487&gt;=200,BK487-20,BK487))))</f>
        <v/>
      </c>
      <c r="BO487" s="82">
        <f>1-12%</f>
        <v/>
      </c>
      <c r="BP487" s="82">
        <f>BQ487/(BF487-BF487*(1-BO487))</f>
        <v/>
      </c>
      <c r="BQ487" s="149">
        <f>BS487/(1-BR487)</f>
        <v/>
      </c>
      <c r="BR487" s="82" t="n">
        <v>0</v>
      </c>
      <c r="BS487" s="149">
        <f>K487</f>
        <v/>
      </c>
      <c r="BT487" s="149">
        <f>IF(BQ487&gt;=1500,BQ487-150,IF(BQ487&gt;=800,BQ487-80,IF(BQ487&gt;=500,BQ487-50,IF(BQ487&gt;=200,BQ487-20,BQ487))))</f>
        <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f>Q488/0.4</f>
        <v/>
      </c>
      <c r="H488" s="152">
        <f>G488*0.75</f>
        <v/>
      </c>
      <c r="I488" s="152">
        <f>Q488 / (0.81 - 0.02 - 0.006)</f>
        <v/>
      </c>
      <c r="J488" s="152">
        <f>Q488 / (0.82 - 0.02 - 0.006)</f>
        <v/>
      </c>
      <c r="K488" s="152">
        <f>Q488 / (0.85 - 0.02 - 0.006)</f>
        <v/>
      </c>
      <c r="L488" s="152">
        <f>K488-N488</f>
        <v/>
      </c>
      <c r="M488" s="79">
        <f>L488/K488</f>
        <v/>
      </c>
      <c r="N488" s="153">
        <f>O488+P488+Q488</f>
        <v/>
      </c>
      <c r="O488" s="153">
        <f>K488*0.006</f>
        <v/>
      </c>
      <c r="P488" s="153">
        <f>K488*0.02</f>
        <v/>
      </c>
      <c r="Q488" s="153">
        <f>SUM(R488:T488)</f>
        <v/>
      </c>
      <c r="R488" s="153">
        <f>IF(F488="大型",700,IF(F488="中型",300,IF(F488="小型",80,0)))</f>
        <v/>
      </c>
      <c r="S488" s="153">
        <f>IF(F488="大型",150,IF(F488="中型",100,IF(F488="小型",0,0)))</f>
        <v/>
      </c>
      <c r="T488" s="151">
        <f>SUM(U488:W488)</f>
        <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f>H488</f>
        <v/>
      </c>
      <c r="BG488" s="85">
        <f>BH488/BF488</f>
        <v/>
      </c>
      <c r="BH488" s="152">
        <f>I488</f>
        <v/>
      </c>
      <c r="BI488" s="85">
        <f>1-12%</f>
        <v/>
      </c>
      <c r="BJ488" s="85">
        <f>BK488/(BF488-BF488*(1-BI488))</f>
        <v/>
      </c>
      <c r="BK488" s="152">
        <f>BM488/(1-BL488)</f>
        <v/>
      </c>
      <c r="BL488" s="85" t="n">
        <v>0.01</v>
      </c>
      <c r="BM488" s="152">
        <f>J488</f>
        <v/>
      </c>
      <c r="BN488" s="152">
        <f>IF(BK488&gt;=1500,BK488-150,IF(BK488&gt;=800,BK488-80,IF(BK488&gt;=500,BK488-50,IF(BK488&gt;=200,BK488-20,BK488))))</f>
        <v/>
      </c>
      <c r="BO488" s="85">
        <f>1-12%</f>
        <v/>
      </c>
      <c r="BP488" s="85">
        <f>BQ488/(BF488-BF488*(1-BO488))</f>
        <v/>
      </c>
      <c r="BQ488" s="152">
        <f>BS488/(1-BR488)</f>
        <v/>
      </c>
      <c r="BR488" s="85" t="n">
        <v>0</v>
      </c>
      <c r="BS488" s="152">
        <f>K488</f>
        <v/>
      </c>
      <c r="BT488" s="152">
        <f>IF(BQ488&gt;=1500,BQ488-150,IF(BQ488&gt;=800,BQ488-80,IF(BQ488&gt;=500,BQ488-50,IF(BQ488&gt;=200,BQ488-20,BQ488))))</f>
        <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f>Q489/0.4</f>
        <v/>
      </c>
      <c r="H489" s="149">
        <f>G489*0.75</f>
        <v/>
      </c>
      <c r="I489" s="149">
        <f>Q489 / (0.81 - 0.02 - 0.006)</f>
        <v/>
      </c>
      <c r="J489" s="149">
        <f>Q489 / (0.82 - 0.02 - 0.006)</f>
        <v/>
      </c>
      <c r="K489" s="149">
        <f>Q489 / (0.85 - 0.02 - 0.006)</f>
        <v/>
      </c>
      <c r="L489" s="149">
        <f>K489-N489</f>
        <v/>
      </c>
      <c r="M489" s="79">
        <f>L489/K489</f>
        <v/>
      </c>
      <c r="N489" s="150">
        <f>O489+P489+Q489</f>
        <v/>
      </c>
      <c r="O489" s="150">
        <f>K489*0.006</f>
        <v/>
      </c>
      <c r="P489" s="150">
        <f>K489*0.02</f>
        <v/>
      </c>
      <c r="Q489" s="150">
        <f>SUM(R489:T489)</f>
        <v/>
      </c>
      <c r="R489" s="150">
        <f>IF(F489="大型",700,IF(F489="中型",300,IF(F489="小型",80,0)))</f>
        <v/>
      </c>
      <c r="S489" s="150">
        <f>IF(F489="大型",150,IF(F489="中型",100,IF(F489="小型",0,0)))</f>
        <v/>
      </c>
      <c r="T489" s="151">
        <f>SUM(U489:W489)</f>
        <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f>H489</f>
        <v/>
      </c>
      <c r="BG489" s="82">
        <f>BH489/BF489</f>
        <v/>
      </c>
      <c r="BH489" s="149">
        <f>I489</f>
        <v/>
      </c>
      <c r="BI489" s="82">
        <f>1-12%</f>
        <v/>
      </c>
      <c r="BJ489" s="82">
        <f>BK489/(BF489-BF489*(1-BI489))</f>
        <v/>
      </c>
      <c r="BK489" s="149">
        <f>BM489/(1-BL489)</f>
        <v/>
      </c>
      <c r="BL489" s="82" t="n">
        <v>0.01</v>
      </c>
      <c r="BM489" s="149">
        <f>J489</f>
        <v/>
      </c>
      <c r="BN489" s="149">
        <f>IF(BK489&gt;=1500,BK489-150,IF(BK489&gt;=800,BK489-80,IF(BK489&gt;=500,BK489-50,IF(BK489&gt;=200,BK489-20,BK489))))</f>
        <v/>
      </c>
      <c r="BO489" s="82">
        <f>1-12%</f>
        <v/>
      </c>
      <c r="BP489" s="82">
        <f>BQ489/(BF489-BF489*(1-BO489))</f>
        <v/>
      </c>
      <c r="BQ489" s="149">
        <f>BS489/(1-BR489)</f>
        <v/>
      </c>
      <c r="BR489" s="82" t="n">
        <v>0</v>
      </c>
      <c r="BS489" s="149">
        <f>K489</f>
        <v/>
      </c>
      <c r="BT489" s="149">
        <f>IF(BQ489&gt;=1500,BQ489-150,IF(BQ489&gt;=800,BQ489-80,IF(BQ489&gt;=500,BQ489-50,IF(BQ489&gt;=200,BQ489-20,BQ489))))</f>
        <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f>Q490/0.4</f>
        <v/>
      </c>
      <c r="H490" s="152">
        <f>G490*0.75</f>
        <v/>
      </c>
      <c r="I490" s="152">
        <f>Q490 / (0.81 - 0.02 - 0.006)</f>
        <v/>
      </c>
      <c r="J490" s="152">
        <f>Q490 / (0.82 - 0.02 - 0.006)</f>
        <v/>
      </c>
      <c r="K490" s="152">
        <f>Q490 / (0.85 - 0.02 - 0.006)</f>
        <v/>
      </c>
      <c r="L490" s="152">
        <f>K490-N490</f>
        <v/>
      </c>
      <c r="M490" s="79">
        <f>L490/K490</f>
        <v/>
      </c>
      <c r="N490" s="153">
        <f>O490+P490+Q490</f>
        <v/>
      </c>
      <c r="O490" s="153">
        <f>K490*0.006</f>
        <v/>
      </c>
      <c r="P490" s="153">
        <f>K490*0.02</f>
        <v/>
      </c>
      <c r="Q490" s="153">
        <f>SUM(R490:T490)</f>
        <v/>
      </c>
      <c r="R490" s="153">
        <f>IF(F490="大型",700,IF(F490="中型",300,IF(F490="小型",80,0)))</f>
        <v/>
      </c>
      <c r="S490" s="153">
        <f>IF(F490="大型",150,IF(F490="中型",100,IF(F490="小型",0,0)))</f>
        <v/>
      </c>
      <c r="T490" s="151">
        <f>SUM(U490:W490)</f>
        <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f>H490</f>
        <v/>
      </c>
      <c r="BG490" s="85">
        <f>BH490/BF490</f>
        <v/>
      </c>
      <c r="BH490" s="152">
        <f>I490</f>
        <v/>
      </c>
      <c r="BI490" s="85">
        <f>1-12%</f>
        <v/>
      </c>
      <c r="BJ490" s="85">
        <f>BK490/(BF490-BF490*(1-BI490))</f>
        <v/>
      </c>
      <c r="BK490" s="152">
        <f>BM490/(1-BL490)</f>
        <v/>
      </c>
      <c r="BL490" s="85" t="n">
        <v>0.01</v>
      </c>
      <c r="BM490" s="152">
        <f>J490</f>
        <v/>
      </c>
      <c r="BN490" s="152">
        <f>IF(BK490&gt;=1500,BK490-150,IF(BK490&gt;=800,BK490-80,IF(BK490&gt;=500,BK490-50,IF(BK490&gt;=200,BK490-20,BK490))))</f>
        <v/>
      </c>
      <c r="BO490" s="85">
        <f>1-12%</f>
        <v/>
      </c>
      <c r="BP490" s="85">
        <f>BQ490/(BF490-BF490*(1-BO490))</f>
        <v/>
      </c>
      <c r="BQ490" s="152">
        <f>BS490/(1-BR490)</f>
        <v/>
      </c>
      <c r="BR490" s="85" t="n">
        <v>0</v>
      </c>
      <c r="BS490" s="152">
        <f>K490</f>
        <v/>
      </c>
      <c r="BT490" s="152">
        <f>IF(BQ490&gt;=1500,BQ490-150,IF(BQ490&gt;=800,BQ490-80,IF(BQ490&gt;=500,BQ490-50,IF(BQ490&gt;=200,BQ490-20,BQ490))))</f>
        <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f>Q491/0.4</f>
        <v/>
      </c>
      <c r="H491" s="149">
        <f>G491*0.75</f>
        <v/>
      </c>
      <c r="I491" s="149">
        <f>Q491 / (0.81 - 0.02 - 0.006)</f>
        <v/>
      </c>
      <c r="J491" s="149">
        <f>Q491 / (0.82 - 0.02 - 0.006)</f>
        <v/>
      </c>
      <c r="K491" s="149">
        <f>Q491 / (0.85 - 0.02 - 0.006)</f>
        <v/>
      </c>
      <c r="L491" s="149">
        <f>K491-N491</f>
        <v/>
      </c>
      <c r="M491" s="79">
        <f>L491/K491</f>
        <v/>
      </c>
      <c r="N491" s="150">
        <f>O491+P491+Q491</f>
        <v/>
      </c>
      <c r="O491" s="150">
        <f>K491*0.006</f>
        <v/>
      </c>
      <c r="P491" s="150">
        <f>K491*0.02</f>
        <v/>
      </c>
      <c r="Q491" s="150">
        <f>SUM(R491:T491)</f>
        <v/>
      </c>
      <c r="R491" s="150">
        <f>IF(F491="大型",700,IF(F491="中型",300,IF(F491="小型",80,0)))</f>
        <v/>
      </c>
      <c r="S491" s="150">
        <f>IF(F491="大型",150,IF(F491="中型",100,IF(F491="小型",0,0)))</f>
        <v/>
      </c>
      <c r="T491" s="151">
        <f>SUM(U491:W491)</f>
        <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f>H491</f>
        <v/>
      </c>
      <c r="BG491" s="82">
        <f>BH491/BF491</f>
        <v/>
      </c>
      <c r="BH491" s="149">
        <f>I491</f>
        <v/>
      </c>
      <c r="BI491" s="82">
        <f>1-12%</f>
        <v/>
      </c>
      <c r="BJ491" s="82">
        <f>BK491/(BF491-BF491*(1-BI491))</f>
        <v/>
      </c>
      <c r="BK491" s="149">
        <f>BM491/(1-BL491)</f>
        <v/>
      </c>
      <c r="BL491" s="82" t="n">
        <v>0.01</v>
      </c>
      <c r="BM491" s="149">
        <f>J491</f>
        <v/>
      </c>
      <c r="BN491" s="149">
        <f>IF(BK491&gt;=1500,BK491-150,IF(BK491&gt;=800,BK491-80,IF(BK491&gt;=500,BK491-50,IF(BK491&gt;=200,BK491-20,BK491))))</f>
        <v/>
      </c>
      <c r="BO491" s="82">
        <f>1-12%</f>
        <v/>
      </c>
      <c r="BP491" s="82">
        <f>BQ491/(BF491-BF491*(1-BO491))</f>
        <v/>
      </c>
      <c r="BQ491" s="149">
        <f>BS491/(1-BR491)</f>
        <v/>
      </c>
      <c r="BR491" s="82" t="n">
        <v>0</v>
      </c>
      <c r="BS491" s="149">
        <f>K491</f>
        <v/>
      </c>
      <c r="BT491" s="149">
        <f>IF(BQ491&gt;=1500,BQ491-150,IF(BQ491&gt;=800,BQ491-80,IF(BQ491&gt;=500,BQ491-50,IF(BQ491&gt;=200,BQ491-20,BQ491))))</f>
        <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f>Q492/0.4</f>
        <v/>
      </c>
      <c r="H492" s="152">
        <f>G492*0.75</f>
        <v/>
      </c>
      <c r="I492" s="152">
        <f>Q492 / (0.81 - 0.02 - 0.006)</f>
        <v/>
      </c>
      <c r="J492" s="152">
        <f>Q492 / (0.82 - 0.02 - 0.006)</f>
        <v/>
      </c>
      <c r="K492" s="152">
        <f>Q492 / (0.85 - 0.02 - 0.006)</f>
        <v/>
      </c>
      <c r="L492" s="152">
        <f>K492-N492</f>
        <v/>
      </c>
      <c r="M492" s="79">
        <f>L492/K492</f>
        <v/>
      </c>
      <c r="N492" s="153">
        <f>O492+P492+Q492</f>
        <v/>
      </c>
      <c r="O492" s="153">
        <f>K492*0.006</f>
        <v/>
      </c>
      <c r="P492" s="153">
        <f>K492*0.02</f>
        <v/>
      </c>
      <c r="Q492" s="153">
        <f>SUM(R492:T492)</f>
        <v/>
      </c>
      <c r="R492" s="153">
        <f>IF(F492="大型",700,IF(F492="中型",300,IF(F492="小型",80,0)))</f>
        <v/>
      </c>
      <c r="S492" s="153">
        <f>IF(F492="大型",150,IF(F492="中型",100,IF(F492="小型",0,0)))</f>
        <v/>
      </c>
      <c r="T492" s="151">
        <f>SUM(U492:W492)</f>
        <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f>H492</f>
        <v/>
      </c>
      <c r="BG492" s="85">
        <f>BH492/BF492</f>
        <v/>
      </c>
      <c r="BH492" s="152">
        <f>I492</f>
        <v/>
      </c>
      <c r="BI492" s="85">
        <f>1-12%</f>
        <v/>
      </c>
      <c r="BJ492" s="85">
        <f>BK492/(BF492-BF492*(1-BI492))</f>
        <v/>
      </c>
      <c r="BK492" s="152">
        <f>BM492/(1-BL492)</f>
        <v/>
      </c>
      <c r="BL492" s="85" t="n">
        <v>0.01</v>
      </c>
      <c r="BM492" s="152">
        <f>J492</f>
        <v/>
      </c>
      <c r="BN492" s="152">
        <f>IF(BK492&gt;=1500,BK492-150,IF(BK492&gt;=800,BK492-80,IF(BK492&gt;=500,BK492-50,IF(BK492&gt;=200,BK492-20,BK492))))</f>
        <v/>
      </c>
      <c r="BO492" s="85">
        <f>1-12%</f>
        <v/>
      </c>
      <c r="BP492" s="85">
        <f>BQ492/(BF492-BF492*(1-BO492))</f>
        <v/>
      </c>
      <c r="BQ492" s="152">
        <f>BS492/(1-BR492)</f>
        <v/>
      </c>
      <c r="BR492" s="85" t="n">
        <v>0</v>
      </c>
      <c r="BS492" s="152">
        <f>K492</f>
        <v/>
      </c>
      <c r="BT492" s="152">
        <f>IF(BQ492&gt;=1500,BQ492-150,IF(BQ492&gt;=800,BQ492-80,IF(BQ492&gt;=500,BQ492-50,IF(BQ492&gt;=200,BQ492-20,BQ492))))</f>
        <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行数据，0 行存在问题。 导入将丢失的列(无系统字段映射): 库存状态、库存预警状态、滞销状态(系统侧自动计算)。 注: 同产品编码多行为正常多规格库存, 非重复。</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t="n">
        <v>1</v>
      </c>
      <c r="J3" s="15" t="inlineStr">
        <is>
          <t>正常</t>
        </is>
      </c>
      <c r="K3" s="15" t="n"/>
      <c r="L3" s="15" t="n"/>
      <c r="M3" s="15" t="n"/>
      <c r="N3" s="15" t="n"/>
      <c r="O3" s="15" t="n"/>
      <c r="P3" s="15" t="n"/>
      <c r="Q3" s="15" t="inlineStr">
        <is>
          <t>低库存</t>
        </is>
      </c>
      <c r="R3" s="15" t="inlineStr">
        <is>
          <t>正常</t>
        </is>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t="n">
        <v>2</v>
      </c>
      <c r="J4" s="16" t="inlineStr">
        <is>
          <t>正常</t>
        </is>
      </c>
      <c r="K4" s="16" t="n"/>
      <c r="L4" s="16" t="n"/>
      <c r="M4" s="16" t="n"/>
      <c r="N4" s="16" t="n"/>
      <c r="O4" s="16" t="n"/>
      <c r="P4" s="16" t="n"/>
      <c r="Q4" s="16" t="inlineStr">
        <is>
          <t>低库存</t>
        </is>
      </c>
      <c r="R4" s="16" t="inlineStr">
        <is>
          <t>正常</t>
        </is>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t="n">
        <v>3</v>
      </c>
      <c r="J5" s="15" t="inlineStr">
        <is>
          <t>正常</t>
        </is>
      </c>
      <c r="K5" s="15" t="n"/>
      <c r="L5" s="15" t="n"/>
      <c r="M5" s="15" t="n"/>
      <c r="N5" s="15" t="n"/>
      <c r="O5" s="15" t="n"/>
      <c r="P5" s="15" t="n"/>
      <c r="Q5" s="15" t="inlineStr">
        <is>
          <t>无预警</t>
        </is>
      </c>
      <c r="R5" s="15" t="inlineStr">
        <is>
          <t>正常</t>
        </is>
      </c>
      <c r="S5" s="15" t="n"/>
      <c r="T5" s="8" t="inlineStr">
        <is>
          <t>✅ 可导入</t>
        </is>
      </c>
      <c r="U5" s="88" t="inlineStr">
        <is>
          <t>✓ 同产品多规格(正常): 产品编码相同但SKU尺寸不同(1.4m/1.6m/1.8m/2.0m各记一行), 库存分别管理</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t="n">
        <v>3</v>
      </c>
      <c r="J6" s="16" t="inlineStr">
        <is>
          <t>正常</t>
        </is>
      </c>
      <c r="K6" s="16" t="n"/>
      <c r="L6" s="16" t="n"/>
      <c r="M6" s="16" t="n"/>
      <c r="N6" s="16" t="n"/>
      <c r="O6" s="16" t="n"/>
      <c r="P6" s="16" t="n"/>
      <c r="Q6" s="16" t="inlineStr">
        <is>
          <t>无预警</t>
        </is>
      </c>
      <c r="R6" s="16" t="inlineStr">
        <is>
          <t>正常</t>
        </is>
      </c>
      <c r="S6" s="16" t="n"/>
      <c r="T6" s="8" t="inlineStr">
        <is>
          <t>✅ 可导入</t>
        </is>
      </c>
      <c r="U6" s="88" t="inlineStr">
        <is>
          <t>✓ 同产品多规格(正常): 产品编码相同但SKU尺寸不同(1.4m/1.6m/1.8m/2.0m各记一行), 库存分别管理</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t="n">
        <v>1</v>
      </c>
      <c r="J7" s="15" t="inlineStr">
        <is>
          <t>正常</t>
        </is>
      </c>
      <c r="K7" s="15" t="n"/>
      <c r="L7" s="15" t="n"/>
      <c r="M7" s="15" t="n"/>
      <c r="N7" s="15" t="n"/>
      <c r="O7" s="15" t="n"/>
      <c r="P7" s="15" t="n"/>
      <c r="Q7" s="15" t="inlineStr">
        <is>
          <t>低库存</t>
        </is>
      </c>
      <c r="R7" s="15" t="inlineStr">
        <is>
          <t>正常</t>
        </is>
      </c>
      <c r="S7" s="15" t="n"/>
      <c r="T7" s="8" t="inlineStr">
        <is>
          <t>✅ 可导入</t>
        </is>
      </c>
      <c r="U7" s="88" t="inlineStr">
        <is>
          <t>✓ 同产品多规格(正常): 产品编码相同但SKU尺寸不同(1.4m/1.6m/1.8m/2.0m各记一行), 库存分别管理</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t="n">
        <v>1</v>
      </c>
      <c r="J8" s="16" t="inlineStr">
        <is>
          <t>正常</t>
        </is>
      </c>
      <c r="K8" s="16" t="n"/>
      <c r="L8" s="16" t="n"/>
      <c r="M8" s="16" t="n"/>
      <c r="N8" s="16" t="n"/>
      <c r="O8" s="16" t="n"/>
      <c r="P8" s="16" t="n"/>
      <c r="Q8" s="16" t="inlineStr">
        <is>
          <t>低库存</t>
        </is>
      </c>
      <c r="R8" s="16" t="inlineStr">
        <is>
          <t>正常</t>
        </is>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t="n">
        <v>1</v>
      </c>
      <c r="J9" s="15" t="inlineStr">
        <is>
          <t>正常</t>
        </is>
      </c>
      <c r="K9" s="15" t="n"/>
      <c r="L9" s="15" t="n"/>
      <c r="M9" s="15" t="n"/>
      <c r="N9" s="15" t="n"/>
      <c r="O9" s="15" t="n"/>
      <c r="P9" s="15" t="n"/>
      <c r="Q9" s="15" t="inlineStr">
        <is>
          <t>低库存</t>
        </is>
      </c>
      <c r="R9" s="15" t="inlineStr">
        <is>
          <t>正常</t>
        </is>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t="n">
        <v>1</v>
      </c>
      <c r="J10" s="16" t="inlineStr">
        <is>
          <t>正常</t>
        </is>
      </c>
      <c r="K10" s="16" t="n"/>
      <c r="L10" s="16" t="n"/>
      <c r="M10" s="16" t="n"/>
      <c r="N10" s="16" t="n"/>
      <c r="O10" s="16" t="n"/>
      <c r="P10" s="16" t="n"/>
      <c r="Q10" s="16" t="inlineStr">
        <is>
          <t>低库存</t>
        </is>
      </c>
      <c r="R10" s="16" t="inlineStr">
        <is>
          <t>正常</t>
        </is>
      </c>
      <c r="S10" s="16" t="n"/>
      <c r="T10" s="8" t="inlineStr">
        <is>
          <t>✅ 可导入</t>
        </is>
      </c>
      <c r="U10" s="88" t="inlineStr">
        <is>
          <t>✓ 同产品多规格(正常): 产品编码相同但SKU尺寸不同(1.0m/1.2m各记一行), 库存分别管理</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t="n"/>
      <c r="S3" s="49" t="n"/>
      <c r="T3" s="15" t="n"/>
      <c r="U3" s="15" t="n"/>
      <c r="V3" s="15" t="n"/>
      <c r="W3" s="15" t="n"/>
      <c r="X3" s="15" t="n"/>
      <c r="Y3" s="15" t="n"/>
      <c r="Z3" s="15" t="n"/>
      <c r="AA3" s="15" t="n"/>
      <c r="AB3" s="15">
        <f>SUM(S3:AA3)</f>
        <v/>
      </c>
      <c r="AC3" s="15" t="n"/>
      <c r="AD3" s="15">
        <f>AC3*0.006</f>
        <v/>
      </c>
      <c r="AE3" s="15">
        <f>AC3*0.02</f>
        <v/>
      </c>
      <c r="AF3" s="15">
        <f>AC3-AD3-AE3</f>
        <v/>
      </c>
      <c r="AG3" s="15" t="n"/>
      <c r="AH3" s="15" t="n"/>
      <c r="AI3" s="15">
        <f>SUM(AG3:AH3)</f>
        <v/>
      </c>
      <c r="AJ3" s="15">
        <f>AF3-AB3+AI3</f>
        <v/>
      </c>
      <c r="AK3" s="15">
        <f>IF(C3="是","杭州","江西工厂")</f>
        <v/>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t="n"/>
      <c r="S4" s="49" t="n"/>
      <c r="T4" s="16" t="n"/>
      <c r="U4" s="16" t="n"/>
      <c r="V4" s="16" t="n"/>
      <c r="W4" s="16" t="n"/>
      <c r="X4" s="16" t="n"/>
      <c r="Y4" s="16" t="n"/>
      <c r="Z4" s="16" t="n"/>
      <c r="AA4" s="16" t="n"/>
      <c r="AB4" s="16">
        <f>SUM(S4:AA4)</f>
        <v/>
      </c>
      <c r="AC4" s="16" t="n">
        <v>130</v>
      </c>
      <c r="AD4" s="16">
        <f>AC4*0.006</f>
        <v/>
      </c>
      <c r="AE4" s="16">
        <f>AC4*0.02</f>
        <v/>
      </c>
      <c r="AF4" s="16">
        <f>AC4-AD4-AE4</f>
        <v/>
      </c>
      <c r="AG4" s="16" t="n"/>
      <c r="AH4" s="16" t="n"/>
      <c r="AI4" s="16">
        <f>SUM(AG4:AH4)</f>
        <v/>
      </c>
      <c r="AJ4" s="16">
        <f>AF4-AB4+AG4+AH4</f>
        <v/>
      </c>
      <c r="AK4" s="16">
        <f>IF(C4="是","杭州","江西工厂")</f>
        <v/>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t="n"/>
      <c r="S5" s="49" t="n"/>
      <c r="T5" s="15" t="n"/>
      <c r="U5" s="15" t="n"/>
      <c r="V5" s="15" t="n"/>
      <c r="W5" s="15" t="n"/>
      <c r="X5" s="15" t="n"/>
      <c r="Y5" s="15" t="n"/>
      <c r="Z5" s="15" t="n"/>
      <c r="AA5" s="15" t="n"/>
      <c r="AB5" s="15">
        <f>SUM(S5:AA5)</f>
        <v/>
      </c>
      <c r="AC5" s="15" t="inlineStr">
        <is>
          <t>135.00</t>
        </is>
      </c>
      <c r="AD5" s="15">
        <f>AC5*0.006</f>
        <v/>
      </c>
      <c r="AE5" s="15">
        <f>AC5*0.02</f>
        <v/>
      </c>
      <c r="AF5" s="15">
        <f>AC5-AD5-AE5</f>
        <v/>
      </c>
      <c r="AG5" s="15" t="n"/>
      <c r="AH5" s="15" t="n"/>
      <c r="AI5" s="15">
        <f>SUM(AG5:AH5)</f>
        <v/>
      </c>
      <c r="AJ5" s="15">
        <f>AF5-AB5+AG5+AH5</f>
        <v/>
      </c>
      <c r="AK5" s="15">
        <f>IF(C5="是","杭州","江西工厂")</f>
        <v/>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t="n"/>
      <c r="S6" s="49" t="n"/>
      <c r="T6" s="16" t="n"/>
      <c r="U6" s="16" t="n"/>
      <c r="V6" s="16" t="n"/>
      <c r="W6" s="16" t="n"/>
      <c r="X6" s="16" t="n"/>
      <c r="Y6" s="16" t="n"/>
      <c r="Z6" s="16" t="n"/>
      <c r="AA6" s="16" t="n"/>
      <c r="AB6" s="16">
        <f>SUM(S6:AA6)</f>
        <v/>
      </c>
      <c r="AC6" s="16" t="inlineStr">
        <is>
          <t>135.00</t>
        </is>
      </c>
      <c r="AD6" s="16">
        <f>AC6*0.006</f>
        <v/>
      </c>
      <c r="AE6" s="16">
        <f>AC6*0.02</f>
        <v/>
      </c>
      <c r="AF6" s="16">
        <f>AC6-AD6-AE6</f>
        <v/>
      </c>
      <c r="AG6" s="16" t="n"/>
      <c r="AH6" s="16" t="n"/>
      <c r="AI6" s="16">
        <f>SUM(AG6:AH6)</f>
        <v/>
      </c>
      <c r="AJ6" s="16">
        <f>AF6-AB6+AG6+AH6</f>
        <v/>
      </c>
      <c r="AK6" s="16">
        <f>IF(C6="是","杭州","江西工厂")</f>
        <v/>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t="n"/>
      <c r="S7" s="49" t="n"/>
      <c r="T7" s="15" t="n"/>
      <c r="U7" s="15" t="n"/>
      <c r="V7" s="15" t="n"/>
      <c r="W7" s="15" t="n"/>
      <c r="X7" s="15" t="n"/>
      <c r="Y7" s="15" t="n"/>
      <c r="Z7" s="15" t="n"/>
      <c r="AA7" s="15" t="n"/>
      <c r="AB7" s="15">
        <f>SUM(S7:AA7)</f>
        <v/>
      </c>
      <c r="AC7" s="15" t="inlineStr">
        <is>
          <t>145.00</t>
        </is>
      </c>
      <c r="AD7" s="15">
        <f>AC7*0.006</f>
        <v/>
      </c>
      <c r="AE7" s="15">
        <f>AC7*0.02</f>
        <v/>
      </c>
      <c r="AF7" s="15">
        <f>AC7-AD7-AE7</f>
        <v/>
      </c>
      <c r="AG7" s="15" t="n"/>
      <c r="AH7" s="15" t="n"/>
      <c r="AI7" s="15">
        <f>SUM(AG7:AH7)</f>
        <v/>
      </c>
      <c r="AJ7" s="15">
        <f>AF7-AB7+AG7+AH7</f>
        <v/>
      </c>
      <c r="AK7" s="15">
        <f>IF(C7="是","杭州","江西工厂")</f>
        <v/>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t="n"/>
      <c r="S8" s="49" t="n"/>
      <c r="T8" s="16" t="n"/>
      <c r="U8" s="16" t="n"/>
      <c r="V8" s="16" t="n"/>
      <c r="W8" s="16" t="n"/>
      <c r="X8" s="16" t="n"/>
      <c r="Y8" s="16" t="n"/>
      <c r="Z8" s="16" t="n"/>
      <c r="AA8" s="16" t="n"/>
      <c r="AB8" s="16">
        <f>SUM(S8:AA8)</f>
        <v/>
      </c>
      <c r="AC8" s="16" t="inlineStr">
        <is>
          <t>140.00</t>
        </is>
      </c>
      <c r="AD8" s="16">
        <f>AC8*0.006</f>
        <v/>
      </c>
      <c r="AE8" s="16">
        <f>AC8*0.02</f>
        <v/>
      </c>
      <c r="AF8" s="16">
        <f>AC8-AD8-AE8</f>
        <v/>
      </c>
      <c r="AG8" s="16" t="n"/>
      <c r="AH8" s="16" t="n"/>
      <c r="AI8" s="16">
        <f>SUM(AG8:AH8)</f>
        <v/>
      </c>
      <c r="AJ8" s="16">
        <f>AF8-AB8+AG8+AH8</f>
        <v/>
      </c>
      <c r="AK8" s="16">
        <f>IF(C8="是","杭州","江西工厂")</f>
        <v/>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t="n"/>
      <c r="S9" s="49" t="n"/>
      <c r="T9" s="15" t="n"/>
      <c r="U9" s="15" t="n"/>
      <c r="V9" s="15" t="n"/>
      <c r="W9" s="15" t="n"/>
      <c r="X9" s="15" t="n"/>
      <c r="Y9" s="15" t="n"/>
      <c r="Z9" s="15" t="n"/>
      <c r="AA9" s="15" t="n"/>
      <c r="AB9" s="15">
        <f>SUM(S9:AA9)</f>
        <v/>
      </c>
      <c r="AC9" s="15" t="inlineStr">
        <is>
          <t>135.00</t>
        </is>
      </c>
      <c r="AD9" s="15">
        <f>AC9*0.006</f>
        <v/>
      </c>
      <c r="AE9" s="15">
        <f>AC9*0.02</f>
        <v/>
      </c>
      <c r="AF9" s="15">
        <f>AC9-AD9-AE9</f>
        <v/>
      </c>
      <c r="AG9" s="15" t="n"/>
      <c r="AH9" s="15" t="n"/>
      <c r="AI9" s="15">
        <f>SUM(AG9:AH9)</f>
        <v/>
      </c>
      <c r="AJ9" s="15">
        <f>AF9-AB9+AG9+AH9</f>
        <v/>
      </c>
      <c r="AK9" s="15">
        <f>IF(C9="是","杭州","江西工厂")</f>
        <v/>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t="n"/>
      <c r="S10" s="49" t="n"/>
      <c r="T10" s="16" t="n"/>
      <c r="U10" s="16" t="n"/>
      <c r="V10" s="16" t="n"/>
      <c r="W10" s="16" t="n"/>
      <c r="X10" s="16" t="n"/>
      <c r="Y10" s="16" t="n"/>
      <c r="Z10" s="16" t="n"/>
      <c r="AA10" s="16" t="n"/>
      <c r="AB10" s="16">
        <f>SUM(S10:AA10)</f>
        <v/>
      </c>
      <c r="AC10" s="16" t="inlineStr">
        <is>
          <t>140.00</t>
        </is>
      </c>
      <c r="AD10" s="16">
        <f>AC10*0.006</f>
        <v/>
      </c>
      <c r="AE10" s="16">
        <f>AC10*0.02</f>
        <v/>
      </c>
      <c r="AF10" s="16">
        <f>AC10-AD10-AE10</f>
        <v/>
      </c>
      <c r="AG10" s="16" t="n"/>
      <c r="AH10" s="16" t="n"/>
      <c r="AI10" s="16">
        <f>SUM(AG10:AH10)</f>
        <v/>
      </c>
      <c r="AJ10" s="16">
        <f>AF10-AB10+AG10+AH10</f>
        <v/>
      </c>
      <c r="AK10" s="16">
        <f>IF(C10="是","杭州","江西工厂")</f>
        <v/>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t="n"/>
      <c r="S11" s="49" t="n"/>
      <c r="T11" s="15" t="n"/>
      <c r="U11" s="15" t="n"/>
      <c r="V11" s="15" t="n"/>
      <c r="W11" s="15" t="n"/>
      <c r="X11" s="15" t="n"/>
      <c r="Y11" s="15" t="n"/>
      <c r="Z11" s="15" t="n"/>
      <c r="AA11" s="15" t="n"/>
      <c r="AB11" s="15">
        <f>SUM(S11:AA11)</f>
        <v/>
      </c>
      <c r="AC11" s="15" t="inlineStr">
        <is>
          <t>135.00</t>
        </is>
      </c>
      <c r="AD11" s="15">
        <f>AC11*0.006</f>
        <v/>
      </c>
      <c r="AE11" s="15">
        <f>AC11*0.02</f>
        <v/>
      </c>
      <c r="AF11" s="15">
        <f>AC11-AD11-AE11</f>
        <v/>
      </c>
      <c r="AG11" s="15" t="n"/>
      <c r="AH11" s="15" t="n"/>
      <c r="AI11" s="15">
        <f>SUM(AG11:AH11)</f>
        <v/>
      </c>
      <c r="AJ11" s="15">
        <f>AF11-AB11+AG11+AH11</f>
        <v/>
      </c>
      <c r="AK11" s="15">
        <f>IF(C11="是","杭州","江西工厂")</f>
        <v/>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t="n"/>
      <c r="S12" s="49" t="n"/>
      <c r="T12" s="16" t="n"/>
      <c r="U12" s="16" t="n"/>
      <c r="V12" s="16" t="n"/>
      <c r="W12" s="16" t="n"/>
      <c r="X12" s="16" t="n"/>
      <c r="Y12" s="16" t="n"/>
      <c r="Z12" s="16" t="n"/>
      <c r="AA12" s="16" t="n"/>
      <c r="AB12" s="16">
        <f>SUM(S12:AA12)</f>
        <v/>
      </c>
      <c r="AC12" s="16" t="inlineStr">
        <is>
          <t>140.00</t>
        </is>
      </c>
      <c r="AD12" s="16">
        <f>AC12*0.006</f>
        <v/>
      </c>
      <c r="AE12" s="16">
        <f>AC12*0.02</f>
        <v/>
      </c>
      <c r="AF12" s="16">
        <f>AC12-AD12-AE12</f>
        <v/>
      </c>
      <c r="AG12" s="16" t="n"/>
      <c r="AH12" s="16" t="n"/>
      <c r="AI12" s="16">
        <f>SUM(AG12:AH12)</f>
        <v/>
      </c>
      <c r="AJ12" s="16">
        <f>AF12-AB12+AG12+AH12</f>
        <v/>
      </c>
      <c r="AK12" s="16">
        <f>IF(C12="是","杭州","江西工厂")</f>
        <v/>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t="n"/>
      <c r="S13" s="49" t="n"/>
      <c r="T13" s="15" t="n"/>
      <c r="U13" s="15" t="n"/>
      <c r="V13" s="15" t="n"/>
      <c r="W13" s="15" t="n"/>
      <c r="X13" s="15" t="n"/>
      <c r="Y13" s="15" t="n"/>
      <c r="Z13" s="15" t="n"/>
      <c r="AA13" s="15" t="n"/>
      <c r="AB13" s="15">
        <f>SUM(S13:AA13)</f>
        <v/>
      </c>
      <c r="AC13" s="15" t="n"/>
      <c r="AD13" s="15">
        <f>AC13*0.006</f>
        <v/>
      </c>
      <c r="AE13" s="15">
        <f>AC13*0.02</f>
        <v/>
      </c>
      <c r="AF13" s="15">
        <f>AC13-AD13-AE13</f>
        <v/>
      </c>
      <c r="AG13" s="15" t="n"/>
      <c r="AH13" s="15" t="n"/>
      <c r="AI13" s="15">
        <f>SUM(AG13:AH13)</f>
        <v/>
      </c>
      <c r="AJ13" s="15">
        <f>AF13-AB13+AG13+AH13</f>
        <v/>
      </c>
      <c r="AK13" s="15">
        <f>IF(C13="是","杭州","江西工厂")</f>
        <v/>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t="n"/>
      <c r="S14" s="49" t="n"/>
      <c r="T14" s="16" t="n"/>
      <c r="U14" s="16" t="n"/>
      <c r="V14" s="16" t="n"/>
      <c r="W14" s="16" t="n"/>
      <c r="X14" s="16" t="n"/>
      <c r="Y14" s="16" t="n"/>
      <c r="Z14" s="16" t="n"/>
      <c r="AA14" s="16" t="n"/>
      <c r="AB14" s="16">
        <f>SUM(S14:AA14)</f>
        <v/>
      </c>
      <c r="AC14" s="16" t="inlineStr">
        <is>
          <t>454.50</t>
        </is>
      </c>
      <c r="AD14" s="16">
        <f>AC14*0.006</f>
        <v/>
      </c>
      <c r="AE14" s="16">
        <f>AC14*0.02</f>
        <v/>
      </c>
      <c r="AF14" s="16">
        <f>AC14-AD14-AE14</f>
        <v/>
      </c>
      <c r="AG14" s="16" t="n"/>
      <c r="AH14" s="16" t="n"/>
      <c r="AI14" s="16">
        <f>SUM(AG14:AH14)</f>
        <v/>
      </c>
      <c r="AJ14" s="16">
        <f>AF14-AB14+AG14+AH14</f>
        <v/>
      </c>
      <c r="AK14" s="16">
        <f>IF(C14="是","杭州","江西工厂")</f>
        <v/>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t="n"/>
      <c r="S15" s="49" t="n"/>
      <c r="T15" s="15" t="n"/>
      <c r="U15" s="15" t="n"/>
      <c r="V15" s="15" t="n"/>
      <c r="W15" s="15" t="n"/>
      <c r="X15" s="15" t="n"/>
      <c r="Y15" s="15" t="n"/>
      <c r="Z15" s="15" t="n"/>
      <c r="AA15" s="15" t="n"/>
      <c r="AB15" s="15">
        <f>SUM(S15:AA15)</f>
        <v/>
      </c>
      <c r="AC15" s="15" t="n"/>
      <c r="AD15" s="15">
        <f>AC15*0.006</f>
        <v/>
      </c>
      <c r="AE15" s="15">
        <f>AC15*0.02</f>
        <v/>
      </c>
      <c r="AF15" s="15">
        <f>AC15-AD15-AE15</f>
        <v/>
      </c>
      <c r="AG15" s="15" t="n"/>
      <c r="AH15" s="15" t="n"/>
      <c r="AI15" s="15">
        <f>SUM(AG15:AH15)</f>
        <v/>
      </c>
      <c r="AJ15" s="15">
        <f>AF15-AB15+AG15+AH15</f>
        <v/>
      </c>
      <c r="AK15" s="15">
        <f>IF(C15="是","杭州","江西工厂")</f>
        <v/>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t="n">
        <v>4429.28</v>
      </c>
      <c r="S16" s="16" t="n">
        <v>4429.28</v>
      </c>
      <c r="T16" s="16" t="n">
        <v>350</v>
      </c>
      <c r="U16" s="16" t="n">
        <v>0</v>
      </c>
      <c r="V16" s="16" t="n">
        <v>0</v>
      </c>
      <c r="W16" s="16" t="n">
        <v>0</v>
      </c>
      <c r="X16" s="16" t="n">
        <v>0</v>
      </c>
      <c r="Y16" s="90" t="n"/>
      <c r="Z16" s="16" t="n">
        <v>0</v>
      </c>
      <c r="AA16" s="16" t="n">
        <v>0</v>
      </c>
      <c r="AB16" s="16">
        <f>SUM(S16:AA16)</f>
        <v/>
      </c>
      <c r="AC16" s="16" t="inlineStr">
        <is>
          <t>5853.40</t>
        </is>
      </c>
      <c r="AD16" s="16">
        <f>AC16*0.006</f>
        <v/>
      </c>
      <c r="AE16" s="16">
        <f>AC16*0.02</f>
        <v/>
      </c>
      <c r="AF16" s="16">
        <f>AC16-AD16-AE16</f>
        <v/>
      </c>
      <c r="AG16" s="16" t="n"/>
      <c r="AH16" s="16" t="n"/>
      <c r="AI16" s="16">
        <f>SUM(AG16:AH16)</f>
        <v/>
      </c>
      <c r="AJ16" s="16">
        <f>AF16-AB16+AG16+AH16</f>
        <v/>
      </c>
      <c r="AK16" s="16">
        <f>IF(C16="是","杭州","江西工厂")</f>
        <v/>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t="n">
        <v>0</v>
      </c>
      <c r="S17" s="90" t="n"/>
      <c r="T17" s="90" t="n"/>
      <c r="U17" s="90" t="n"/>
      <c r="V17" s="90" t="n"/>
      <c r="W17" s="90" t="n"/>
      <c r="X17" s="90" t="n"/>
      <c r="Y17" s="90" t="n"/>
      <c r="Z17" s="90" t="n"/>
      <c r="AA17" s="90" t="n"/>
      <c r="AB17" s="15">
        <f>SUM(S17:AA17)</f>
        <v/>
      </c>
      <c r="AC17" s="15" t="inlineStr">
        <is>
          <t>5422.95</t>
        </is>
      </c>
      <c r="AD17" s="15">
        <f>AC17*0.006</f>
        <v/>
      </c>
      <c r="AE17" s="15">
        <f>AC17*0.02</f>
        <v/>
      </c>
      <c r="AF17" s="15">
        <f>AC17-AD17-AE17</f>
        <v/>
      </c>
      <c r="AG17" s="15" t="n"/>
      <c r="AH17" s="15" t="n"/>
      <c r="AI17" s="15">
        <f>SUM(AG17:AH17)</f>
        <v/>
      </c>
      <c r="AJ17" s="15">
        <f>AF17-AB17+AG17+AH17</f>
        <v/>
      </c>
      <c r="AK17" s="15">
        <f>IF(C17="是","杭州","江西工厂")</f>
        <v/>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t="n">
        <v>0</v>
      </c>
      <c r="S18" s="90" t="n"/>
      <c r="T18" s="90" t="n"/>
      <c r="U18" s="90" t="n"/>
      <c r="V18" s="90" t="n"/>
      <c r="W18" s="90" t="n"/>
      <c r="X18" s="90" t="n"/>
      <c r="Y18" s="90" t="n"/>
      <c r="Z18" s="90" t="n"/>
      <c r="AA18" s="90" t="n"/>
      <c r="AB18" s="16">
        <f>SUM(S18:AA18)</f>
        <v/>
      </c>
      <c r="AC18" s="16" t="n"/>
      <c r="AD18" s="16">
        <f>AC18*0.006</f>
        <v/>
      </c>
      <c r="AE18" s="16">
        <f>AC18*0.02</f>
        <v/>
      </c>
      <c r="AF18" s="16">
        <f>AC18-AD18-AE18</f>
        <v/>
      </c>
      <c r="AG18" s="16" t="n"/>
      <c r="AH18" s="16" t="n"/>
      <c r="AI18" s="16">
        <f>SUM(AG18:AH18)</f>
        <v/>
      </c>
      <c r="AJ18" s="16">
        <f>AF18-AB18+AG18+AH18</f>
        <v/>
      </c>
      <c r="AK18" s="16">
        <f>IF(C18="是","杭州","江西工厂")</f>
        <v/>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t="n">
        <v>2075</v>
      </c>
      <c r="S19" s="15" t="n">
        <v>2075</v>
      </c>
      <c r="T19" s="15" t="n">
        <v>315</v>
      </c>
      <c r="U19" s="15" t="n">
        <v>0</v>
      </c>
      <c r="V19" s="15" t="n">
        <v>0</v>
      </c>
      <c r="W19" s="15" t="n">
        <v>0</v>
      </c>
      <c r="X19" s="15" t="n">
        <v>0</v>
      </c>
      <c r="Y19" s="90" t="n"/>
      <c r="Z19" s="15" t="n">
        <v>0</v>
      </c>
      <c r="AA19" s="15" t="n">
        <v>0</v>
      </c>
      <c r="AB19" s="15">
        <f>SUM(S19:AA19)</f>
        <v/>
      </c>
      <c r="AC19" s="15" t="inlineStr">
        <is>
          <t>1694.00</t>
        </is>
      </c>
      <c r="AD19" s="15">
        <f>AC19*0.006</f>
        <v/>
      </c>
      <c r="AE19" s="15">
        <f>AC19*0.02</f>
        <v/>
      </c>
      <c r="AF19" s="15">
        <f>AC19-AD19-AE19</f>
        <v/>
      </c>
      <c r="AG19" s="15" t="n"/>
      <c r="AH19" s="15" t="n"/>
      <c r="AI19" s="15">
        <f>SUM(AG19:AH19)</f>
        <v/>
      </c>
      <c r="AJ19" s="15">
        <f>AF19-AB19+AG19+AH19</f>
        <v/>
      </c>
      <c r="AK19" s="15">
        <f>IF(C19="是","杭州","江西工厂")</f>
        <v/>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t="n">
        <v>0</v>
      </c>
      <c r="S20" s="90" t="n"/>
      <c r="T20" s="90" t="n"/>
      <c r="U20" s="90" t="n"/>
      <c r="V20" s="90" t="n"/>
      <c r="W20" s="90" t="n"/>
      <c r="X20" s="90" t="n"/>
      <c r="Y20" s="90" t="n"/>
      <c r="Z20" s="90" t="n"/>
      <c r="AA20" s="90" t="n"/>
      <c r="AB20" s="16">
        <f>SUM(S20:AA20)</f>
        <v/>
      </c>
      <c r="AC20" s="16" t="inlineStr">
        <is>
          <t>8523.00</t>
        </is>
      </c>
      <c r="AD20" s="16">
        <f>AC20*0.006</f>
        <v/>
      </c>
      <c r="AE20" s="16">
        <f>AC20*0.02</f>
        <v/>
      </c>
      <c r="AF20" s="16">
        <f>AC20-AD20-AE20</f>
        <v/>
      </c>
      <c r="AG20" s="16" t="n"/>
      <c r="AH20" s="16" t="n"/>
      <c r="AI20" s="16">
        <f>SUM(AG20:AH20)</f>
        <v/>
      </c>
      <c r="AJ20" s="16">
        <f>AF20-AB20+AG20+AH20</f>
        <v/>
      </c>
      <c r="AK20" s="16">
        <f>IF(C20="是","杭州","江西工厂")</f>
        <v/>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t="n">
        <v>0</v>
      </c>
      <c r="S21" s="90" t="n"/>
      <c r="T21" s="90" t="n"/>
      <c r="U21" s="90" t="n"/>
      <c r="V21" s="90" t="n"/>
      <c r="W21" s="90" t="n"/>
      <c r="X21" s="90" t="n"/>
      <c r="Y21" s="90" t="n"/>
      <c r="Z21" s="90" t="n"/>
      <c r="AA21" s="90" t="n"/>
      <c r="AB21" s="15">
        <f>SUM(S21:AA21)</f>
        <v/>
      </c>
      <c r="AC21" s="15" t="n"/>
      <c r="AD21" s="15">
        <f>AC21*0.006</f>
        <v/>
      </c>
      <c r="AE21" s="15">
        <f>AC21*0.02</f>
        <v/>
      </c>
      <c r="AF21" s="15">
        <f>AC21-AD21-AE21</f>
        <v/>
      </c>
      <c r="AG21" s="15" t="n"/>
      <c r="AH21" s="15" t="n"/>
      <c r="AI21" s="15">
        <f>SUM(AG21:AH21)</f>
        <v/>
      </c>
      <c r="AJ21" s="15">
        <f>AF21-AB21+AG21+AH21</f>
        <v/>
      </c>
      <c r="AK21" s="15">
        <f>IF(C21="是","杭州","江西工厂")</f>
        <v/>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t="n">
        <v>0</v>
      </c>
      <c r="S22" s="90" t="n"/>
      <c r="T22" s="90" t="n"/>
      <c r="U22" s="90" t="n"/>
      <c r="V22" s="90" t="n"/>
      <c r="W22" s="90" t="n"/>
      <c r="X22" s="90" t="n"/>
      <c r="Y22" s="90" t="n"/>
      <c r="Z22" s="90" t="n"/>
      <c r="AA22" s="90" t="n"/>
      <c r="AB22" s="16">
        <f>SUM(S22:AA22)</f>
        <v/>
      </c>
      <c r="AC22" s="16" t="n"/>
      <c r="AD22" s="16">
        <f>AC22*0.006</f>
        <v/>
      </c>
      <c r="AE22" s="16">
        <f>AC22*0.02</f>
        <v/>
      </c>
      <c r="AF22" s="16">
        <f>AC22-AD22-AE22</f>
        <v/>
      </c>
      <c r="AG22" s="16" t="n"/>
      <c r="AH22" s="16" t="n"/>
      <c r="AI22" s="16">
        <f>SUM(AG22:AH22)</f>
        <v/>
      </c>
      <c r="AJ22" s="16">
        <f>AF22-AB22+AG22+AH22</f>
        <v/>
      </c>
      <c r="AK22" s="16">
        <f>IF(C22="是","杭州","江西工厂")</f>
        <v/>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t="n"/>
      <c r="S23" s="49" t="n"/>
      <c r="T23" s="15" t="n"/>
      <c r="U23" s="15" t="n"/>
      <c r="V23" s="15" t="n"/>
      <c r="W23" s="15" t="n"/>
      <c r="X23" s="15" t="n"/>
      <c r="Y23" s="15" t="n"/>
      <c r="Z23" s="15" t="n"/>
      <c r="AA23" s="15" t="n"/>
      <c r="AB23" s="15">
        <f>SUM(S23:AA23)</f>
        <v/>
      </c>
      <c r="AC23" s="15" t="inlineStr">
        <is>
          <t>145.00</t>
        </is>
      </c>
      <c r="AD23" s="15">
        <f>AC23*0.006</f>
        <v/>
      </c>
      <c r="AE23" s="15">
        <f>AC23*0.02</f>
        <v/>
      </c>
      <c r="AF23" s="15">
        <f>AC23-AD23-AE23</f>
        <v/>
      </c>
      <c r="AG23" s="15" t="n"/>
      <c r="AH23" s="15" t="n"/>
      <c r="AI23" s="15">
        <f>SUM(AG23:AH23)</f>
        <v/>
      </c>
      <c r="AJ23" s="15">
        <f>AF23-AB23+AG23+AH23</f>
        <v/>
      </c>
      <c r="AK23" s="15">
        <f>IF(C23="是","杭州","江西工厂")</f>
        <v/>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t="n"/>
      <c r="S24" s="49" t="n"/>
      <c r="T24" s="16" t="n"/>
      <c r="U24" s="16" t="n"/>
      <c r="V24" s="16" t="n"/>
      <c r="W24" s="16" t="n"/>
      <c r="X24" s="16" t="n"/>
      <c r="Y24" s="16" t="n"/>
      <c r="Z24" s="16" t="n"/>
      <c r="AA24" s="16" t="n"/>
      <c r="AB24" s="16">
        <f>SUM(S24:AA24)</f>
        <v/>
      </c>
      <c r="AC24" s="16" t="inlineStr">
        <is>
          <t>145.00</t>
        </is>
      </c>
      <c r="AD24" s="16">
        <f>AC24*0.006</f>
        <v/>
      </c>
      <c r="AE24" s="16">
        <f>AC24*0.02</f>
        <v/>
      </c>
      <c r="AF24" s="16">
        <f>AC24-AD24-AE24</f>
        <v/>
      </c>
      <c r="AG24" s="16" t="n"/>
      <c r="AH24" s="16" t="n"/>
      <c r="AI24" s="16">
        <f>SUM(AG24:AH24)</f>
        <v/>
      </c>
      <c r="AJ24" s="16">
        <f>AF24-AB24+AG24+AH24</f>
        <v/>
      </c>
      <c r="AK24" s="16">
        <f>IF(C24="是","杭州","江西工厂")</f>
        <v/>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t="n">
        <v>15</v>
      </c>
      <c r="S25" s="90" t="n"/>
      <c r="T25" s="90" t="n"/>
      <c r="U25" s="90" t="n"/>
      <c r="V25" s="90" t="n"/>
      <c r="W25" s="90" t="e">
        <v>#N/A</v>
      </c>
      <c r="X25" s="90" t="e">
        <v>#N/A</v>
      </c>
      <c r="Y25" s="90" t="n"/>
      <c r="Z25" s="90" t="e">
        <v>#N/A</v>
      </c>
      <c r="AA25" s="90" t="e">
        <v>#N/A</v>
      </c>
      <c r="AB25" s="15">
        <f>SUM(S25:AA25)</f>
        <v/>
      </c>
      <c r="AC25" s="15" t="inlineStr">
        <is>
          <t>21.60</t>
        </is>
      </c>
      <c r="AD25" s="15">
        <f>AC25*0.006</f>
        <v/>
      </c>
      <c r="AE25" s="15">
        <f>AC25*0.02</f>
        <v/>
      </c>
      <c r="AF25" s="15">
        <f>AC25-AD25-AE25</f>
        <v/>
      </c>
      <c r="AG25" s="15" t="n"/>
      <c r="AH25" s="15" t="n"/>
      <c r="AI25" s="15">
        <f>SUM(AG25:AH25)</f>
        <v/>
      </c>
      <c r="AJ25" s="15">
        <f>AF25-AB25+AG25+AH25</f>
        <v/>
      </c>
      <c r="AK25" s="15">
        <f>IF(C25="是","杭州","江西工厂")</f>
        <v/>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t="n">
        <v>15</v>
      </c>
      <c r="S26" s="90" t="n"/>
      <c r="T26" s="90" t="n"/>
      <c r="U26" s="90" t="n"/>
      <c r="V26" s="90" t="n"/>
      <c r="W26" s="90" t="e">
        <v>#N/A</v>
      </c>
      <c r="X26" s="90" t="e">
        <v>#N/A</v>
      </c>
      <c r="Y26" s="90" t="n"/>
      <c r="Z26" s="90" t="e">
        <v>#N/A</v>
      </c>
      <c r="AA26" s="90" t="e">
        <v>#N/A</v>
      </c>
      <c r="AB26" s="16">
        <f>SUM(S26:AA26)</f>
        <v/>
      </c>
      <c r="AC26" s="16" t="inlineStr">
        <is>
          <t>22.00</t>
        </is>
      </c>
      <c r="AD26" s="16">
        <f>AC26*0.006</f>
        <v/>
      </c>
      <c r="AE26" s="16">
        <f>AC26*0.02</f>
        <v/>
      </c>
      <c r="AF26" s="16">
        <f>AC26-AD26-AE26</f>
        <v/>
      </c>
      <c r="AG26" s="16" t="n"/>
      <c r="AH26" s="16" t="n"/>
      <c r="AI26" s="16">
        <f>SUM(AG26:AH26)</f>
        <v/>
      </c>
      <c r="AJ26" s="16">
        <f>AF26-AB26+AG26+AH26</f>
        <v/>
      </c>
      <c r="AK26" s="16">
        <f>IF(C26="是","杭州","江西工厂")</f>
        <v/>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t="n">
        <v>155</v>
      </c>
      <c r="S27" s="15" t="n">
        <v>50</v>
      </c>
      <c r="T27" s="15" t="n">
        <v>50</v>
      </c>
      <c r="U27" s="15" t="n">
        <v>0</v>
      </c>
      <c r="V27" s="15" t="n">
        <v>0</v>
      </c>
      <c r="W27" s="15" t="n">
        <v>0</v>
      </c>
      <c r="X27" s="15" t="n">
        <v>0</v>
      </c>
      <c r="Y27" s="90" t="n"/>
      <c r="Z27" s="15" t="n">
        <v>0</v>
      </c>
      <c r="AA27" s="15" t="n">
        <v>0</v>
      </c>
      <c r="AB27" s="15">
        <f>SUM(S27:AA27)</f>
        <v/>
      </c>
      <c r="AC27" s="15" t="inlineStr">
        <is>
          <t>142.00</t>
        </is>
      </c>
      <c r="AD27" s="15">
        <f>AC27*0.006</f>
        <v/>
      </c>
      <c r="AE27" s="15">
        <f>AC27*0.02</f>
        <v/>
      </c>
      <c r="AF27" s="15">
        <f>AC27-AD27-AE27</f>
        <v/>
      </c>
      <c r="AG27" s="15" t="n"/>
      <c r="AH27" s="15" t="n"/>
      <c r="AI27" s="15">
        <f>SUM(AG27:AH27)</f>
        <v/>
      </c>
      <c r="AJ27" s="15">
        <f>AF27-AB27+AG27+AH27</f>
        <v/>
      </c>
      <c r="AK27" s="15">
        <f>IF(C27="是","杭州","江西工厂")</f>
        <v/>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t="n"/>
      <c r="S28" s="49" t="n"/>
      <c r="T28" s="16" t="n"/>
      <c r="U28" s="16" t="n"/>
      <c r="V28" s="16" t="n"/>
      <c r="W28" s="16" t="n"/>
      <c r="X28" s="16" t="n"/>
      <c r="Y28" s="16" t="n"/>
      <c r="Z28" s="16" t="n"/>
      <c r="AA28" s="16" t="n"/>
      <c r="AB28" s="16">
        <f>SUM(S28:AA28)</f>
        <v/>
      </c>
      <c r="AC28" s="16" t="inlineStr">
        <is>
          <t>125.00</t>
        </is>
      </c>
      <c r="AD28" s="16">
        <f>AC28*0.006</f>
        <v/>
      </c>
      <c r="AE28" s="16">
        <f>AC28*0.02</f>
        <v/>
      </c>
      <c r="AF28" s="16">
        <f>AC28-AD28-AE28</f>
        <v/>
      </c>
      <c r="AG28" s="16" t="n"/>
      <c r="AH28" s="16" t="n"/>
      <c r="AI28" s="16">
        <f>SUM(AG28:AH28)</f>
        <v/>
      </c>
      <c r="AJ28" s="16">
        <f>AF28-AB28+AG28+AH28</f>
        <v/>
      </c>
      <c r="AK28" s="16">
        <f>IF(C28="是","杭州","江西工厂")</f>
        <v/>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t="n">
        <v>4030</v>
      </c>
      <c r="S29" s="90" t="e">
        <v>#N/A</v>
      </c>
      <c r="T29" s="90" t="e">
        <v>#N/A</v>
      </c>
      <c r="U29" s="90" t="e">
        <v>#N/A</v>
      </c>
      <c r="V29" s="90" t="e">
        <v>#N/A</v>
      </c>
      <c r="W29" s="90" t="e">
        <v>#N/A</v>
      </c>
      <c r="X29" s="90" t="e">
        <v>#N/A</v>
      </c>
      <c r="Y29" s="90" t="n"/>
      <c r="Z29" s="90" t="e">
        <v>#N/A</v>
      </c>
      <c r="AA29" s="90" t="e">
        <v>#N/A</v>
      </c>
      <c r="AB29" s="15">
        <f>SUM(S29:AA29)</f>
        <v/>
      </c>
      <c r="AC29" s="15" t="inlineStr">
        <is>
          <t>3695.23</t>
        </is>
      </c>
      <c r="AD29" s="15">
        <f>AC29*0.006</f>
        <v/>
      </c>
      <c r="AE29" s="15">
        <f>AC29*0.02</f>
        <v/>
      </c>
      <c r="AF29" s="15">
        <f>AC29-AD29-AE29</f>
        <v/>
      </c>
      <c r="AG29" s="15" t="n"/>
      <c r="AH29" s="15" t="n"/>
      <c r="AI29" s="15">
        <f>SUM(AG29:AH29)</f>
        <v/>
      </c>
      <c r="AJ29" s="15">
        <f>AF29-AB29+AG29+AH29</f>
        <v/>
      </c>
      <c r="AK29" s="15">
        <f>IF(C29="是","杭州","江西工厂")</f>
        <v/>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t="n"/>
      <c r="S30" s="49" t="n"/>
      <c r="T30" s="16" t="n"/>
      <c r="U30" s="16" t="n"/>
      <c r="V30" s="16" t="n"/>
      <c r="W30" s="16" t="n"/>
      <c r="X30" s="16" t="n"/>
      <c r="Y30" s="16" t="n"/>
      <c r="Z30" s="16" t="n"/>
      <c r="AA30" s="16" t="n"/>
      <c r="AB30" s="16">
        <f>SUM(S30:AA30)</f>
        <v/>
      </c>
      <c r="AC30" s="16" t="inlineStr">
        <is>
          <t>132.00</t>
        </is>
      </c>
      <c r="AD30" s="16">
        <f>AC30*0.006</f>
        <v/>
      </c>
      <c r="AE30" s="16">
        <f>AC30*0.02</f>
        <v/>
      </c>
      <c r="AF30" s="16">
        <f>AC30-AD30-AE30</f>
        <v/>
      </c>
      <c r="AG30" s="16" t="n"/>
      <c r="AH30" s="16" t="n"/>
      <c r="AI30" s="16">
        <f>SUM(AG30:AH30)</f>
        <v/>
      </c>
      <c r="AJ30" s="16">
        <f>AF30-AB30+AG30+AH30</f>
        <v/>
      </c>
      <c r="AK30" s="16">
        <f>IF(C30="是","杭州","江西工厂")</f>
        <v/>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t="n"/>
      <c r="S31" s="49" t="n"/>
      <c r="T31" s="15" t="n"/>
      <c r="U31" s="15" t="n"/>
      <c r="V31" s="15" t="n"/>
      <c r="W31" s="15" t="n"/>
      <c r="X31" s="15" t="n"/>
      <c r="Y31" s="15" t="n"/>
      <c r="Z31" s="15" t="n"/>
      <c r="AA31" s="15" t="n"/>
      <c r="AB31" s="15">
        <f>SUM(S31:AA31)</f>
        <v/>
      </c>
      <c r="AC31" s="15" t="inlineStr">
        <is>
          <t>128.00</t>
        </is>
      </c>
      <c r="AD31" s="15">
        <f>AC31*0.006</f>
        <v/>
      </c>
      <c r="AE31" s="15">
        <f>AC31*0.02</f>
        <v/>
      </c>
      <c r="AF31" s="15">
        <f>AC31-AD31-AE31</f>
        <v/>
      </c>
      <c r="AG31" s="15" t="n"/>
      <c r="AH31" s="15" t="n"/>
      <c r="AI31" s="15">
        <f>SUM(AG31:AH31)</f>
        <v/>
      </c>
      <c r="AJ31" s="15">
        <f>AF31-AB31+AG31+AH31</f>
        <v/>
      </c>
      <c r="AK31" s="15">
        <f>IF(C31="是","杭州","江西工厂")</f>
        <v/>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t="n">
        <v>4030</v>
      </c>
      <c r="S32" s="90" t="e">
        <v>#N/A</v>
      </c>
      <c r="T32" s="90" t="e">
        <v>#N/A</v>
      </c>
      <c r="U32" s="90" t="e">
        <v>#N/A</v>
      </c>
      <c r="V32" s="90" t="e">
        <v>#N/A</v>
      </c>
      <c r="W32" s="90" t="e">
        <v>#N/A</v>
      </c>
      <c r="X32" s="90" t="e">
        <v>#N/A</v>
      </c>
      <c r="Y32" s="90" t="n"/>
      <c r="Z32" s="90" t="e">
        <v>#N/A</v>
      </c>
      <c r="AA32" s="90" t="e">
        <v>#N/A</v>
      </c>
      <c r="AB32" s="16">
        <f>SUM(S32:AA32)</f>
        <v/>
      </c>
      <c r="AC32" s="16" t="inlineStr">
        <is>
          <t>686.00</t>
        </is>
      </c>
      <c r="AD32" s="16">
        <f>AC32*0.006</f>
        <v/>
      </c>
      <c r="AE32" s="16">
        <f>AC32*0.02</f>
        <v/>
      </c>
      <c r="AF32" s="16">
        <f>AC32-AD32-AE32</f>
        <v/>
      </c>
      <c r="AG32" s="16" t="n"/>
      <c r="AH32" s="16" t="n"/>
      <c r="AI32" s="16">
        <f>SUM(AG32:AH32)</f>
        <v/>
      </c>
      <c r="AJ32" s="16">
        <f>AF32-AB32+AG32+AH32</f>
        <v/>
      </c>
      <c r="AK32" s="16">
        <f>IF(C32="是","杭州","江西工厂")</f>
        <v/>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t="n">
        <v>0</v>
      </c>
      <c r="S33" s="90" t="n"/>
      <c r="T33" s="90" t="n"/>
      <c r="U33" s="90" t="n"/>
      <c r="V33" s="90" t="n"/>
      <c r="W33" s="90" t="n"/>
      <c r="X33" s="90" t="n"/>
      <c r="Y33" s="90" t="n"/>
      <c r="Z33" s="90" t="n"/>
      <c r="AA33" s="90" t="n"/>
      <c r="AB33" s="15">
        <f>SUM(S33:AA33)</f>
        <v/>
      </c>
      <c r="AC33" s="15" t="inlineStr">
        <is>
          <t>450.50</t>
        </is>
      </c>
      <c r="AD33" s="15">
        <f>AC33*0.006</f>
        <v/>
      </c>
      <c r="AE33" s="15">
        <f>AC33*0.02</f>
        <v/>
      </c>
      <c r="AF33" s="15">
        <f>AC33-AD33-AE33</f>
        <v/>
      </c>
      <c r="AG33" s="15" t="n"/>
      <c r="AH33" s="15" t="n"/>
      <c r="AI33" s="15">
        <f>SUM(AG33:AH33)</f>
        <v/>
      </c>
      <c r="AJ33" s="15">
        <f>AF33-AB33+AG33+AH33</f>
        <v/>
      </c>
      <c r="AK33" s="15">
        <f>IF(C33="是","杭州","江西工厂")</f>
        <v/>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t="n">
        <v>0</v>
      </c>
      <c r="S34" s="90" t="n"/>
      <c r="T34" s="90" t="n"/>
      <c r="U34" s="90" t="n"/>
      <c r="V34" s="90" t="n"/>
      <c r="W34" s="90" t="n"/>
      <c r="X34" s="90" t="n"/>
      <c r="Y34" s="90" t="n"/>
      <c r="Z34" s="90" t="n"/>
      <c r="AA34" s="90" t="n"/>
      <c r="AB34" s="16">
        <f>SUM(S34:AA34)</f>
        <v/>
      </c>
      <c r="AC34" s="16" t="inlineStr">
        <is>
          <t>3695.23</t>
        </is>
      </c>
      <c r="AD34" s="16">
        <f>AC34*0.006</f>
        <v/>
      </c>
      <c r="AE34" s="16">
        <f>AC34*0.02</f>
        <v/>
      </c>
      <c r="AF34" s="16">
        <f>AC34-AD34-AE34</f>
        <v/>
      </c>
      <c r="AG34" s="16" t="n"/>
      <c r="AH34" s="16" t="n"/>
      <c r="AI34" s="16">
        <f>SUM(AG34:AH34)</f>
        <v/>
      </c>
      <c r="AJ34" s="16">
        <f>AF34-AB34+AG34+AH34</f>
        <v/>
      </c>
      <c r="AK34" s="16">
        <f>IF(C34="是","杭州","江西工厂")</f>
        <v/>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t="n"/>
      <c r="S35" s="49" t="n"/>
      <c r="T35" s="15" t="n"/>
      <c r="U35" s="15" t="n"/>
      <c r="V35" s="15" t="n"/>
      <c r="W35" s="15" t="n"/>
      <c r="X35" s="15" t="n"/>
      <c r="Y35" s="15" t="n"/>
      <c r="Z35" s="15" t="n"/>
      <c r="AA35" s="15" t="n"/>
      <c r="AB35" s="15">
        <f>SUM(S35:AA35)</f>
        <v/>
      </c>
      <c r="AC35" s="15" t="inlineStr">
        <is>
          <t>124.75</t>
        </is>
      </c>
      <c r="AD35" s="15">
        <f>AC35*0.006</f>
        <v/>
      </c>
      <c r="AE35" s="15">
        <f>AC35*0.02</f>
        <v/>
      </c>
      <c r="AF35" s="15">
        <f>AC35-AD35-AE35</f>
        <v/>
      </c>
      <c r="AG35" s="15" t="n"/>
      <c r="AH35" s="15" t="n"/>
      <c r="AI35" s="15">
        <f>SUM(AG35:AH35)</f>
        <v/>
      </c>
      <c r="AJ35" s="15">
        <f>AF35-AB35+AG35+AH35</f>
        <v/>
      </c>
      <c r="AK35" s="15">
        <f>IF(C35="是","杭州","江西工厂")</f>
        <v/>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t="n">
        <v>110</v>
      </c>
      <c r="S36" s="90" t="n"/>
      <c r="T36" s="16" t="n">
        <v>0</v>
      </c>
      <c r="U36" s="16" t="n">
        <v>0</v>
      </c>
      <c r="V36" s="16" t="n">
        <v>0</v>
      </c>
      <c r="W36" s="90" t="n"/>
      <c r="X36" s="90" t="n"/>
      <c r="Y36" s="90" t="n"/>
      <c r="Z36" s="90" t="e">
        <v>#N/A</v>
      </c>
      <c r="AA36" s="90" t="e">
        <v>#N/A</v>
      </c>
      <c r="AB36" s="16">
        <f>SUM(S36:AA36)</f>
        <v/>
      </c>
      <c r="AC36" s="16" t="inlineStr">
        <is>
          <t>200.00</t>
        </is>
      </c>
      <c r="AD36" s="16">
        <f>AC36*0.006</f>
        <v/>
      </c>
      <c r="AE36" s="16">
        <f>AC36*0.02</f>
        <v/>
      </c>
      <c r="AF36" s="16">
        <f>AC36-AD36-AE36</f>
        <v/>
      </c>
      <c r="AG36" s="16" t="n"/>
      <c r="AH36" s="16" t="n"/>
      <c r="AI36" s="16">
        <f>SUM(AG36:AH36)</f>
        <v/>
      </c>
      <c r="AJ36" s="16">
        <f>AF36-AB36+AG36+AH36</f>
        <v/>
      </c>
      <c r="AK36" s="16">
        <f>IF(C36="是","杭州","江西工厂")</f>
        <v/>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t="n">
        <v>0</v>
      </c>
      <c r="S37" s="90" t="n"/>
      <c r="T37" s="90" t="n"/>
      <c r="U37" s="90" t="n"/>
      <c r="V37" s="90" t="n"/>
      <c r="W37" s="90" t="n"/>
      <c r="X37" s="90" t="n"/>
      <c r="Y37" s="90" t="n"/>
      <c r="Z37" s="90" t="n"/>
      <c r="AA37" s="90" t="n"/>
      <c r="AB37" s="15">
        <f>SUM(S37:AA37)</f>
        <v/>
      </c>
      <c r="AC37" s="15" t="n"/>
      <c r="AD37" s="15">
        <f>AC37*0.006</f>
        <v/>
      </c>
      <c r="AE37" s="15">
        <f>AC37*0.02</f>
        <v/>
      </c>
      <c r="AF37" s="15">
        <f>AC37-AD37-AE37</f>
        <v/>
      </c>
      <c r="AG37" s="15" t="n"/>
      <c r="AH37" s="15" t="n"/>
      <c r="AI37" s="15">
        <f>SUM(AG37:AH37)</f>
        <v/>
      </c>
      <c r="AJ37" s="15">
        <f>AF37-AB37+AG37+AH37</f>
        <v/>
      </c>
      <c r="AK37" s="15">
        <f>IF(C37="是","杭州","江西工厂")</f>
        <v/>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t="n"/>
      <c r="S38" s="49" t="n"/>
      <c r="T38" s="16" t="n"/>
      <c r="U38" s="16" t="n"/>
      <c r="V38" s="16" t="n"/>
      <c r="W38" s="16" t="n"/>
      <c r="X38" s="16" t="n"/>
      <c r="Y38" s="16" t="n"/>
      <c r="Z38" s="16" t="n"/>
      <c r="AA38" s="16" t="n"/>
      <c r="AB38" s="16">
        <f>SUM(S38:AA38)</f>
        <v/>
      </c>
      <c r="AC38" s="16" t="inlineStr">
        <is>
          <t>145.00</t>
        </is>
      </c>
      <c r="AD38" s="16">
        <f>AC38*0.006</f>
        <v/>
      </c>
      <c r="AE38" s="16">
        <f>AC38*0.02</f>
        <v/>
      </c>
      <c r="AF38" s="16">
        <f>AC38-AD38-AE38</f>
        <v/>
      </c>
      <c r="AG38" s="16" t="n"/>
      <c r="AH38" s="16" t="n"/>
      <c r="AI38" s="16">
        <f>SUM(AG38:AH38)</f>
        <v/>
      </c>
      <c r="AJ38" s="16">
        <f>AF38-AB38+AG38+AH38</f>
        <v/>
      </c>
      <c r="AK38" s="16">
        <f>IF(C38="是","杭州","江西工厂")</f>
        <v/>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t="n"/>
      <c r="S39" s="49" t="n"/>
      <c r="T39" s="15" t="n"/>
      <c r="U39" s="15" t="n"/>
      <c r="V39" s="15" t="n"/>
      <c r="W39" s="15" t="n"/>
      <c r="X39" s="15" t="n"/>
      <c r="Y39" s="15" t="n"/>
      <c r="Z39" s="15" t="n"/>
      <c r="AA39" s="15" t="n"/>
      <c r="AB39" s="15">
        <f>SUM(S39:AA39)</f>
        <v/>
      </c>
      <c r="AC39" s="15" t="inlineStr">
        <is>
          <t>150.00</t>
        </is>
      </c>
      <c r="AD39" s="15">
        <f>AC39*0.006</f>
        <v/>
      </c>
      <c r="AE39" s="15">
        <f>AC39*0.02</f>
        <v/>
      </c>
      <c r="AF39" s="15">
        <f>AC39-AD39-AE39</f>
        <v/>
      </c>
      <c r="AG39" s="15" t="n"/>
      <c r="AH39" s="15" t="n"/>
      <c r="AI39" s="15">
        <f>SUM(AG39:AH39)</f>
        <v/>
      </c>
      <c r="AJ39" s="15">
        <f>AF39-AB39+AG39+AH39</f>
        <v/>
      </c>
      <c r="AK39" s="15">
        <f>IF(C39="是","杭州","江西工厂")</f>
        <v/>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t="n">
        <v>7796.27052238806</v>
      </c>
      <c r="S40" s="90" t="e">
        <v>#N/A</v>
      </c>
      <c r="T40" s="90" t="e">
        <v>#N/A</v>
      </c>
      <c r="U40" s="90" t="e">
        <v>#N/A</v>
      </c>
      <c r="V40" s="90" t="e">
        <v>#N/A</v>
      </c>
      <c r="W40" s="90" t="e">
        <v>#N/A</v>
      </c>
      <c r="X40" s="90" t="e">
        <v>#N/A</v>
      </c>
      <c r="Y40" s="90" t="n"/>
      <c r="Z40" s="90" t="e">
        <v>#N/A</v>
      </c>
      <c r="AA40" s="90" t="e">
        <v>#N/A</v>
      </c>
      <c r="AB40" s="16">
        <f>SUM(S40:AA40)</f>
        <v/>
      </c>
      <c r="AC40" s="16" t="inlineStr">
        <is>
          <t>439.60</t>
        </is>
      </c>
      <c r="AD40" s="16">
        <f>AC40*0.006</f>
        <v/>
      </c>
      <c r="AE40" s="16">
        <f>AC40*0.02</f>
        <v/>
      </c>
      <c r="AF40" s="16">
        <f>AC40-AD40-AE40</f>
        <v/>
      </c>
      <c r="AG40" s="16" t="n"/>
      <c r="AH40" s="16" t="n"/>
      <c r="AI40" s="16">
        <f>SUM(AG40:AH40)</f>
        <v/>
      </c>
      <c r="AJ40" s="16">
        <f>AF40-AB40+AG40+AH40</f>
        <v/>
      </c>
      <c r="AK40" s="16">
        <f>IF(C40="是","杭州","江西工厂")</f>
        <v/>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t="n"/>
      <c r="S41" s="49" t="n"/>
      <c r="T41" s="15" t="n"/>
      <c r="U41" s="15" t="n"/>
      <c r="V41" s="15" t="n"/>
      <c r="W41" s="15" t="n"/>
      <c r="X41" s="15" t="n"/>
      <c r="Y41" s="15" t="n"/>
      <c r="Z41" s="15" t="n"/>
      <c r="AA41" s="15" t="n"/>
      <c r="AB41" s="15">
        <f>SUM(S41:AA41)</f>
        <v/>
      </c>
      <c r="AC41" s="15" t="inlineStr">
        <is>
          <t>103.81</t>
        </is>
      </c>
      <c r="AD41" s="15">
        <f>AC41*0.006</f>
        <v/>
      </c>
      <c r="AE41" s="15">
        <f>AC41*0.02</f>
        <v/>
      </c>
      <c r="AF41" s="15">
        <f>AC41-AD41-AE41</f>
        <v/>
      </c>
      <c r="AG41" s="15" t="n"/>
      <c r="AH41" s="15" t="n"/>
      <c r="AI41" s="15">
        <f>SUM(AG41:AH41)</f>
        <v/>
      </c>
      <c r="AJ41" s="15">
        <f>AF41-AB41+AG41+AH41</f>
        <v/>
      </c>
      <c r="AK41" s="15">
        <f>IF(C41="是","杭州","江西工厂")</f>
        <v/>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t="n">
        <v>0</v>
      </c>
      <c r="S42" s="90" t="n"/>
      <c r="T42" s="90" t="n"/>
      <c r="U42" s="90" t="n"/>
      <c r="V42" s="90" t="n"/>
      <c r="W42" s="90" t="n"/>
      <c r="X42" s="90" t="n"/>
      <c r="Y42" s="90" t="n"/>
      <c r="Z42" s="90" t="n"/>
      <c r="AA42" s="90" t="n"/>
      <c r="AB42" s="16">
        <f>SUM(S42:AA42)</f>
        <v/>
      </c>
      <c r="AC42" s="16" t="n"/>
      <c r="AD42" s="16">
        <f>AC42*0.006</f>
        <v/>
      </c>
      <c r="AE42" s="16">
        <f>AC42*0.02</f>
        <v/>
      </c>
      <c r="AF42" s="16">
        <f>AC42-AD42-AE42</f>
        <v/>
      </c>
      <c r="AG42" s="16" t="n"/>
      <c r="AH42" s="16" t="n"/>
      <c r="AI42" s="16">
        <f>SUM(AG42:AH42)</f>
        <v/>
      </c>
      <c r="AJ42" s="16">
        <f>AF42-AB42+AG42+AH42</f>
        <v/>
      </c>
      <c r="AK42" s="16">
        <f>IF(C42="是","杭州","江西工厂")</f>
        <v/>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t="n">
        <v>0</v>
      </c>
      <c r="S43" s="90" t="n"/>
      <c r="T43" s="90" t="n"/>
      <c r="U43" s="90" t="n"/>
      <c r="V43" s="90" t="n"/>
      <c r="W43" s="90" t="n"/>
      <c r="X43" s="90" t="n"/>
      <c r="Y43" s="90" t="n"/>
      <c r="Z43" s="90" t="n"/>
      <c r="AA43" s="90" t="n"/>
      <c r="AB43" s="15">
        <f>SUM(S43:AA43)</f>
        <v/>
      </c>
      <c r="AC43" s="15" t="n"/>
      <c r="AD43" s="15">
        <f>AC43*0.006</f>
        <v/>
      </c>
      <c r="AE43" s="15">
        <f>AC43*0.02</f>
        <v/>
      </c>
      <c r="AF43" s="15">
        <f>AC43-AD43-AE43</f>
        <v/>
      </c>
      <c r="AG43" s="15" t="n"/>
      <c r="AH43" s="15" t="n"/>
      <c r="AI43" s="15">
        <f>SUM(AG43:AH43)</f>
        <v/>
      </c>
      <c r="AJ43" s="15">
        <f>AF43-AB43+AG43+AH43</f>
        <v/>
      </c>
      <c r="AK43" s="15">
        <f>IF(C43="是","杭州","江西工厂")</f>
        <v/>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t="n"/>
      <c r="S44" s="49" t="n"/>
      <c r="T44" s="16" t="n"/>
      <c r="U44" s="16" t="n"/>
      <c r="V44" s="16" t="n"/>
      <c r="W44" s="16" t="n"/>
      <c r="X44" s="16" t="n"/>
      <c r="Y44" s="16" t="n"/>
      <c r="Z44" s="16" t="n"/>
      <c r="AA44" s="16" t="n"/>
      <c r="AB44" s="16">
        <f>SUM(S44:AA44)</f>
        <v/>
      </c>
      <c r="AC44" s="16" t="inlineStr">
        <is>
          <t>135.00</t>
        </is>
      </c>
      <c r="AD44" s="16">
        <f>AC44*0.006</f>
        <v/>
      </c>
      <c r="AE44" s="16">
        <f>AC44*0.02</f>
        <v/>
      </c>
      <c r="AF44" s="16">
        <f>AC44-AD44-AE44</f>
        <v/>
      </c>
      <c r="AG44" s="16" t="n"/>
      <c r="AH44" s="16" t="n"/>
      <c r="AI44" s="16">
        <f>SUM(AG44:AH44)</f>
        <v/>
      </c>
      <c r="AJ44" s="16">
        <f>AF44-AB44+AG44+AH44</f>
        <v/>
      </c>
      <c r="AK44" s="16">
        <f>IF(C44="是","杭州","江西工厂")</f>
        <v/>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t="n">
        <v>0</v>
      </c>
      <c r="S45" s="90" t="n"/>
      <c r="T45" s="90" t="n"/>
      <c r="U45" s="90" t="n"/>
      <c r="V45" s="90" t="n"/>
      <c r="W45" s="90" t="n"/>
      <c r="X45" s="90" t="n"/>
      <c r="Y45" s="90" t="n"/>
      <c r="Z45" s="90" t="n"/>
      <c r="AA45" s="90" t="n"/>
      <c r="AB45" s="15">
        <f>SUM(S45:AA45)</f>
        <v/>
      </c>
      <c r="AC45" s="15" t="n"/>
      <c r="AD45" s="15">
        <f>AC45*0.006</f>
        <v/>
      </c>
      <c r="AE45" s="15">
        <f>AC45*0.02</f>
        <v/>
      </c>
      <c r="AF45" s="15">
        <f>AC45-AD45-AE45</f>
        <v/>
      </c>
      <c r="AG45" s="15" t="n"/>
      <c r="AH45" s="15" t="n"/>
      <c r="AI45" s="15">
        <f>SUM(AG45:AH45)</f>
        <v/>
      </c>
      <c r="AJ45" s="15">
        <f>AF45-AB45+AG45+AH45</f>
        <v/>
      </c>
      <c r="AK45" s="15">
        <f>IF(C45="是","杭州","江西工厂")</f>
        <v/>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t="n"/>
      <c r="S46" s="49" t="n"/>
      <c r="T46" s="16" t="n"/>
      <c r="U46" s="16" t="n"/>
      <c r="V46" s="16" t="n"/>
      <c r="W46" s="16" t="n"/>
      <c r="X46" s="16" t="n"/>
      <c r="Y46" s="16" t="n"/>
      <c r="Z46" s="16" t="n"/>
      <c r="AA46" s="16" t="n"/>
      <c r="AB46" s="16">
        <f>SUM(S46:AA46)</f>
        <v/>
      </c>
      <c r="AC46" s="16" t="inlineStr">
        <is>
          <t>125.00</t>
        </is>
      </c>
      <c r="AD46" s="16">
        <f>AC46*0.006</f>
        <v/>
      </c>
      <c r="AE46" s="16">
        <f>AC46*0.02</f>
        <v/>
      </c>
      <c r="AF46" s="16">
        <f>AC46-AD46-AE46</f>
        <v/>
      </c>
      <c r="AG46" s="16" t="n"/>
      <c r="AH46" s="16" t="n"/>
      <c r="AI46" s="16">
        <f>SUM(AG46:AH46)</f>
        <v/>
      </c>
      <c r="AJ46" s="16">
        <f>AF46-AB46+AG46+AH46</f>
        <v/>
      </c>
      <c r="AK46" s="16">
        <f>IF(C46="是","杭州","江西工厂")</f>
        <v/>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t="n">
        <v>15</v>
      </c>
      <c r="S47" s="90" t="n"/>
      <c r="T47" s="90" t="n"/>
      <c r="U47" s="90" t="n"/>
      <c r="V47" s="90" t="n"/>
      <c r="W47" s="90" t="e">
        <v>#N/A</v>
      </c>
      <c r="X47" s="90" t="e">
        <v>#N/A</v>
      </c>
      <c r="Y47" s="90" t="n"/>
      <c r="Z47" s="90" t="e">
        <v>#N/A</v>
      </c>
      <c r="AA47" s="90" t="e">
        <v>#N/A</v>
      </c>
      <c r="AB47" s="15">
        <f>SUM(S47:AA47)</f>
        <v/>
      </c>
      <c r="AC47" s="15" t="inlineStr">
        <is>
          <t>17.00</t>
        </is>
      </c>
      <c r="AD47" s="15">
        <f>AC47*0.006</f>
        <v/>
      </c>
      <c r="AE47" s="15">
        <f>AC47*0.02</f>
        <v/>
      </c>
      <c r="AF47" s="15">
        <f>AC47-AD47-AE47</f>
        <v/>
      </c>
      <c r="AG47" s="15" t="n"/>
      <c r="AH47" s="15" t="n"/>
      <c r="AI47" s="15">
        <f>SUM(AG47:AH47)</f>
        <v/>
      </c>
      <c r="AJ47" s="15">
        <f>AF47-AB47+AG47+AH47</f>
        <v/>
      </c>
      <c r="AK47" s="15">
        <f>IF(C47="是","杭州","江西工厂")</f>
        <v/>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t="n">
        <v>2046.944083224967</v>
      </c>
      <c r="S48" s="90" t="e">
        <v>#N/A</v>
      </c>
      <c r="T48" s="90" t="e">
        <v>#N/A</v>
      </c>
      <c r="U48" s="90" t="e">
        <v>#N/A</v>
      </c>
      <c r="V48" s="90" t="e">
        <v>#N/A</v>
      </c>
      <c r="W48" s="90" t="e">
        <v>#N/A</v>
      </c>
      <c r="X48" s="90" t="e">
        <v>#N/A</v>
      </c>
      <c r="Y48" s="90" t="n"/>
      <c r="Z48" s="90" t="e">
        <v>#N/A</v>
      </c>
      <c r="AA48" s="90" t="e">
        <v>#N/A</v>
      </c>
      <c r="AB48" s="16">
        <f>SUM(S48:AA48)</f>
        <v/>
      </c>
      <c r="AC48" s="16" t="inlineStr">
        <is>
          <t>2699.74</t>
        </is>
      </c>
      <c r="AD48" s="16">
        <f>AC48*0.006</f>
        <v/>
      </c>
      <c r="AE48" s="16">
        <f>AC48*0.02</f>
        <v/>
      </c>
      <c r="AF48" s="16">
        <f>AC48-AD48-AE48</f>
        <v/>
      </c>
      <c r="AG48" s="16" t="n"/>
      <c r="AH48" s="16" t="n"/>
      <c r="AI48" s="16">
        <f>SUM(AG48:AH48)</f>
        <v/>
      </c>
      <c r="AJ48" s="16">
        <f>AF48-AB48+AG48+AH48</f>
        <v/>
      </c>
      <c r="AK48" s="16">
        <f>IF(C48="是","杭州","江西工厂")</f>
        <v/>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t="n">
        <v>8250.08</v>
      </c>
      <c r="S49" s="15" t="n">
        <v>8250.08</v>
      </c>
      <c r="T49" s="15" t="n">
        <v>680</v>
      </c>
      <c r="U49" s="15" t="n">
        <v>0</v>
      </c>
      <c r="V49" s="15" t="n">
        <v>0</v>
      </c>
      <c r="W49" s="15" t="n">
        <v>0</v>
      </c>
      <c r="X49" s="15" t="n">
        <v>0</v>
      </c>
      <c r="Y49" s="90" t="n"/>
      <c r="Z49" s="15" t="n">
        <v>0</v>
      </c>
      <c r="AA49" s="15" t="n">
        <v>0</v>
      </c>
      <c r="AB49" s="15">
        <f>SUM(S49:AA49)</f>
        <v/>
      </c>
      <c r="AC49" s="15" t="inlineStr">
        <is>
          <t>11895.39</t>
        </is>
      </c>
      <c r="AD49" s="15">
        <f>AC49*0.006</f>
        <v/>
      </c>
      <c r="AE49" s="15">
        <f>AC49*0.02</f>
        <v/>
      </c>
      <c r="AF49" s="15">
        <f>AC49-AD49-AE49</f>
        <v/>
      </c>
      <c r="AG49" s="15" t="n"/>
      <c r="AH49" s="15" t="n"/>
      <c r="AI49" s="15">
        <f>SUM(AG49:AH49)</f>
        <v/>
      </c>
      <c r="AJ49" s="15">
        <f>AF49-AB49+AG49+AH49</f>
        <v/>
      </c>
      <c r="AK49" s="15">
        <f>IF(C49="是","杭州","江西工厂")</f>
        <v/>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t="n"/>
      <c r="S50" s="49" t="n"/>
      <c r="T50" s="16" t="n"/>
      <c r="U50" s="16" t="n"/>
      <c r="V50" s="16" t="n"/>
      <c r="W50" s="16" t="n"/>
      <c r="X50" s="16" t="n"/>
      <c r="Y50" s="16" t="n"/>
      <c r="Z50" s="16" t="n"/>
      <c r="AA50" s="16" t="n"/>
      <c r="AB50" s="16">
        <f>SUM(S50:AA50)</f>
        <v/>
      </c>
      <c r="AC50" s="16" t="inlineStr">
        <is>
          <t>135.00</t>
        </is>
      </c>
      <c r="AD50" s="16">
        <f>AC50*0.006</f>
        <v/>
      </c>
      <c r="AE50" s="16">
        <f>AC50*0.02</f>
        <v/>
      </c>
      <c r="AF50" s="16">
        <f>AC50-AD50-AE50</f>
        <v/>
      </c>
      <c r="AG50" s="16" t="n"/>
      <c r="AH50" s="16" t="n"/>
      <c r="AI50" s="16">
        <f>SUM(AG50:AH50)</f>
        <v/>
      </c>
      <c r="AJ50" s="16">
        <f>AF50-AB50+AG50+AH50</f>
        <v/>
      </c>
      <c r="AK50" s="16">
        <f>IF(C50="是","杭州","江西工厂")</f>
        <v/>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t="n">
        <v>1975</v>
      </c>
      <c r="S51" s="15" t="n">
        <v>1975</v>
      </c>
      <c r="T51" s="15" t="n">
        <v>315</v>
      </c>
      <c r="U51" s="15" t="n">
        <v>0</v>
      </c>
      <c r="V51" s="15" t="n">
        <v>0</v>
      </c>
      <c r="W51" s="15" t="n">
        <v>0</v>
      </c>
      <c r="X51" s="15" t="n">
        <v>0</v>
      </c>
      <c r="Y51" s="90" t="n"/>
      <c r="Z51" s="15" t="n">
        <v>0</v>
      </c>
      <c r="AA51" s="15" t="n">
        <v>0</v>
      </c>
      <c r="AB51" s="15">
        <f>SUM(S51:AA51)</f>
        <v/>
      </c>
      <c r="AC51" s="15" t="inlineStr">
        <is>
          <t>2699.74</t>
        </is>
      </c>
      <c r="AD51" s="15">
        <f>AC51*0.006</f>
        <v/>
      </c>
      <c r="AE51" s="15">
        <f>AC51*0.02</f>
        <v/>
      </c>
      <c r="AF51" s="15">
        <f>AC51-AD51-AE51</f>
        <v/>
      </c>
      <c r="AG51" s="15" t="n"/>
      <c r="AH51" s="15" t="n"/>
      <c r="AI51" s="15">
        <f>SUM(AG51:AH51)</f>
        <v/>
      </c>
      <c r="AJ51" s="15">
        <f>AF51-AB51+AG51+AH51</f>
        <v/>
      </c>
      <c r="AK51" s="15">
        <f>IF(C51="是","杭州","江西工厂")</f>
        <v/>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t="n"/>
      <c r="S52" s="49" t="n"/>
      <c r="T52" s="16" t="n"/>
      <c r="U52" s="16" t="n"/>
      <c r="V52" s="16" t="n"/>
      <c r="W52" s="16" t="n"/>
      <c r="X52" s="16" t="n"/>
      <c r="Y52" s="16" t="n"/>
      <c r="Z52" s="16" t="n"/>
      <c r="AA52" s="16" t="n"/>
      <c r="AB52" s="16">
        <f>SUM(S52:AA52)</f>
        <v/>
      </c>
      <c r="AC52" s="16" t="inlineStr">
        <is>
          <t>124.75</t>
        </is>
      </c>
      <c r="AD52" s="16">
        <f>AC52*0.006</f>
        <v/>
      </c>
      <c r="AE52" s="16">
        <f>AC52*0.02</f>
        <v/>
      </c>
      <c r="AF52" s="16">
        <f>AC52-AD52-AE52</f>
        <v/>
      </c>
      <c r="AG52" s="16" t="n"/>
      <c r="AH52" s="16" t="n"/>
      <c r="AI52" s="16">
        <f>SUM(AG52:AH52)</f>
        <v/>
      </c>
      <c r="AJ52" s="16">
        <f>AF52-AB52+AG52+AH52</f>
        <v/>
      </c>
      <c r="AK52" s="16">
        <f>IF(C52="是","杭州","江西工厂")</f>
        <v/>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t="n"/>
      <c r="S53" s="49" t="n"/>
      <c r="T53" s="15" t="n"/>
      <c r="U53" s="15" t="n"/>
      <c r="V53" s="15" t="n"/>
      <c r="W53" s="15" t="n"/>
      <c r="X53" s="15" t="n"/>
      <c r="Y53" s="15" t="n"/>
      <c r="Z53" s="15" t="n"/>
      <c r="AA53" s="15" t="n"/>
      <c r="AB53" s="15">
        <f>SUM(S53:AA53)</f>
        <v/>
      </c>
      <c r="AC53" s="15" t="inlineStr">
        <is>
          <t>104.80</t>
        </is>
      </c>
      <c r="AD53" s="15">
        <f>AC53*0.006</f>
        <v/>
      </c>
      <c r="AE53" s="15">
        <f>AC53*0.02</f>
        <v/>
      </c>
      <c r="AF53" s="15">
        <f>AC53-AD53-AE53</f>
        <v/>
      </c>
      <c r="AG53" s="15" t="n"/>
      <c r="AH53" s="15" t="n"/>
      <c r="AI53" s="15">
        <f>SUM(AG53:AH53)</f>
        <v/>
      </c>
      <c r="AJ53" s="15">
        <f>AF53-AB53+AG53+AH53</f>
        <v/>
      </c>
      <c r="AK53" s="15">
        <f>IF(C53="是","杭州","江西工厂")</f>
        <v/>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t="n">
        <v>0</v>
      </c>
      <c r="S54" s="90" t="n"/>
      <c r="T54" s="90" t="n"/>
      <c r="U54" s="90" t="n"/>
      <c r="V54" s="90" t="n"/>
      <c r="W54" s="90" t="n"/>
      <c r="X54" s="90" t="n"/>
      <c r="Y54" s="90" t="n"/>
      <c r="Z54" s="90" t="n"/>
      <c r="AA54" s="90" t="n"/>
      <c r="AB54" s="16">
        <f>SUM(S54:AA54)</f>
        <v/>
      </c>
      <c r="AC54" s="16" t="n"/>
      <c r="AD54" s="16">
        <f>AC54*0.006</f>
        <v/>
      </c>
      <c r="AE54" s="16">
        <f>AC54*0.02</f>
        <v/>
      </c>
      <c r="AF54" s="16">
        <f>AC54-AD54-AE54</f>
        <v/>
      </c>
      <c r="AG54" s="16" t="n"/>
      <c r="AH54" s="16" t="n"/>
      <c r="AI54" s="16">
        <f>SUM(AG54:AH54)</f>
        <v/>
      </c>
      <c r="AJ54" s="16">
        <f>AF54-AB54+AG54+AH54</f>
        <v/>
      </c>
      <c r="AK54" s="16">
        <f>IF(C54="是","杭州","江西工厂")</f>
        <v/>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t="n">
        <v>7641.409452736319</v>
      </c>
      <c r="S55" s="90" t="e">
        <v>#N/A</v>
      </c>
      <c r="T55" s="90" t="e">
        <v>#N/A</v>
      </c>
      <c r="U55" s="90" t="e">
        <v>#N/A</v>
      </c>
      <c r="V55" s="90" t="e">
        <v>#N/A</v>
      </c>
      <c r="W55" s="90" t="e">
        <v>#N/A</v>
      </c>
      <c r="X55" s="90" t="e">
        <v>#N/A</v>
      </c>
      <c r="Y55" s="90" t="n"/>
      <c r="Z55" s="90" t="e">
        <v>#N/A</v>
      </c>
      <c r="AA55" s="90" t="e">
        <v>#N/A</v>
      </c>
      <c r="AB55" s="15">
        <f>SUM(S55:AA55)</f>
        <v/>
      </c>
      <c r="AC55" s="15" t="inlineStr">
        <is>
          <t>8205.86</t>
        </is>
      </c>
      <c r="AD55" s="15">
        <f>AC55*0.006</f>
        <v/>
      </c>
      <c r="AE55" s="15">
        <f>AC55*0.02</f>
        <v/>
      </c>
      <c r="AF55" s="15">
        <f>AC55-AD55-AE55</f>
        <v/>
      </c>
      <c r="AG55" s="15" t="n"/>
      <c r="AH55" s="15" t="n"/>
      <c r="AI55" s="15">
        <f>SUM(AG55:AH55)</f>
        <v/>
      </c>
      <c r="AJ55" s="15">
        <f>AF55-AB55+AG55+AH55</f>
        <v/>
      </c>
      <c r="AK55" s="15">
        <f>IF(C55="是","杭州","江西工厂")</f>
        <v/>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t="n"/>
      <c r="S56" s="49" t="n"/>
      <c r="T56" s="16" t="n"/>
      <c r="U56" s="16" t="n"/>
      <c r="V56" s="16" t="n"/>
      <c r="W56" s="16" t="n"/>
      <c r="X56" s="16" t="n"/>
      <c r="Y56" s="16" t="n"/>
      <c r="Z56" s="16" t="n"/>
      <c r="AA56" s="16" t="n"/>
      <c r="AB56" s="16">
        <f>SUM(S56:AA56)</f>
        <v/>
      </c>
      <c r="AC56" s="16" t="inlineStr">
        <is>
          <t>135.00</t>
        </is>
      </c>
      <c r="AD56" s="16">
        <f>AC56*0.006</f>
        <v/>
      </c>
      <c r="AE56" s="16">
        <f>AC56*0.02</f>
        <v/>
      </c>
      <c r="AF56" s="16">
        <f>AC56-AD56-AE56</f>
        <v/>
      </c>
      <c r="AG56" s="16" t="n"/>
      <c r="AH56" s="16" t="n"/>
      <c r="AI56" s="16">
        <f>SUM(AG56:AH56)</f>
        <v/>
      </c>
      <c r="AJ56" s="16">
        <f>AF56-AB56+AG56+AH56</f>
        <v/>
      </c>
      <c r="AK56" s="16">
        <f>IF(C56="是","杭州","江西工厂")</f>
        <v/>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t="n"/>
      <c r="S57" s="49" t="n"/>
      <c r="T57" s="15" t="n"/>
      <c r="U57" s="15" t="n"/>
      <c r="V57" s="15" t="n"/>
      <c r="W57" s="15" t="n"/>
      <c r="X57" s="15" t="n"/>
      <c r="Y57" s="15" t="n"/>
      <c r="Z57" s="15" t="n"/>
      <c r="AA57" s="15" t="n"/>
      <c r="AB57" s="15">
        <f>SUM(S57:AA57)</f>
        <v/>
      </c>
      <c r="AC57" s="15" t="inlineStr">
        <is>
          <t>75.00</t>
        </is>
      </c>
      <c r="AD57" s="15">
        <f>AC57*0.006</f>
        <v/>
      </c>
      <c r="AE57" s="15">
        <f>AC57*0.02</f>
        <v/>
      </c>
      <c r="AF57" s="15">
        <f>AC57-AD57-AE57</f>
        <v/>
      </c>
      <c r="AG57" s="15" t="n"/>
      <c r="AH57" s="15" t="n"/>
      <c r="AI57" s="15">
        <f>SUM(AG57:AH57)</f>
        <v/>
      </c>
      <c r="AJ57" s="15">
        <f>AF57-AB57+AG57+AH57</f>
        <v/>
      </c>
      <c r="AK57" s="15">
        <f>IF(C57="是","杭州","江西工厂")</f>
        <v/>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t="n"/>
      <c r="S58" s="49" t="n"/>
      <c r="T58" s="16" t="n"/>
      <c r="U58" s="16" t="n"/>
      <c r="V58" s="16" t="n"/>
      <c r="W58" s="16" t="n"/>
      <c r="X58" s="16" t="n"/>
      <c r="Y58" s="16" t="n"/>
      <c r="Z58" s="16" t="n"/>
      <c r="AA58" s="16" t="n"/>
      <c r="AB58" s="16">
        <f>SUM(S58:AA58)</f>
        <v/>
      </c>
      <c r="AC58" s="16" t="inlineStr">
        <is>
          <t>102.04</t>
        </is>
      </c>
      <c r="AD58" s="16">
        <f>AC58*0.006</f>
        <v/>
      </c>
      <c r="AE58" s="16">
        <f>AC58*0.02</f>
        <v/>
      </c>
      <c r="AF58" s="16">
        <f>AC58-AD58-AE58</f>
        <v/>
      </c>
      <c r="AG58" s="16" t="n"/>
      <c r="AH58" s="16" t="n"/>
      <c r="AI58" s="16">
        <f>SUM(AG58:AH58)</f>
        <v/>
      </c>
      <c r="AJ58" s="16">
        <f>AF58-AB58+AG58+AH58</f>
        <v/>
      </c>
      <c r="AK58" s="16">
        <f>IF(C58="是","杭州","江西工厂")</f>
        <v/>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t="n">
        <v>1955</v>
      </c>
      <c r="S59" s="15" t="n">
        <v>1955</v>
      </c>
      <c r="T59" s="15" t="n">
        <v>315</v>
      </c>
      <c r="U59" s="15" t="n">
        <v>0</v>
      </c>
      <c r="V59" s="15" t="n">
        <v>0</v>
      </c>
      <c r="W59" s="15" t="n">
        <v>0</v>
      </c>
      <c r="X59" s="15" t="n">
        <v>0</v>
      </c>
      <c r="Y59" s="90" t="n"/>
      <c r="Z59" s="15" t="n">
        <v>0</v>
      </c>
      <c r="AA59" s="15" t="n">
        <v>0</v>
      </c>
      <c r="AB59" s="15">
        <f>SUM(S59:AA59)</f>
        <v/>
      </c>
      <c r="AC59" s="15" t="inlineStr">
        <is>
          <t>2726.98</t>
        </is>
      </c>
      <c r="AD59" s="15">
        <f>AC59*0.006</f>
        <v/>
      </c>
      <c r="AE59" s="15">
        <f>AC59*0.02</f>
        <v/>
      </c>
      <c r="AF59" s="15">
        <f>AC59-AD59-AE59</f>
        <v/>
      </c>
      <c r="AG59" s="15" t="n"/>
      <c r="AH59" s="15" t="n"/>
      <c r="AI59" s="15">
        <f>SUM(AG59:AH59)</f>
        <v/>
      </c>
      <c r="AJ59" s="15">
        <f>AF59-AB59+AG59+AH59</f>
        <v/>
      </c>
      <c r="AK59" s="15">
        <f>IF(C59="是","杭州","江西工厂")</f>
        <v/>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t="n"/>
      <c r="S60" s="49" t="n"/>
      <c r="T60" s="16" t="n"/>
      <c r="U60" s="16" t="n"/>
      <c r="V60" s="16" t="n"/>
      <c r="W60" s="16" t="n"/>
      <c r="X60" s="16" t="n"/>
      <c r="Y60" s="16" t="n"/>
      <c r="Z60" s="16" t="n"/>
      <c r="AA60" s="16" t="n"/>
      <c r="AB60" s="16">
        <f>SUM(S60:AA60)</f>
        <v/>
      </c>
      <c r="AC60" s="16" t="inlineStr">
        <is>
          <t>102.04</t>
        </is>
      </c>
      <c r="AD60" s="16">
        <f>AC60*0.006</f>
        <v/>
      </c>
      <c r="AE60" s="16">
        <f>AC60*0.02</f>
        <v/>
      </c>
      <c r="AF60" s="16">
        <f>AC60-AD60-AE60</f>
        <v/>
      </c>
      <c r="AG60" s="16" t="n"/>
      <c r="AH60" s="16" t="n"/>
      <c r="AI60" s="16">
        <f>SUM(AG60:AH60)</f>
        <v/>
      </c>
      <c r="AJ60" s="16">
        <f>AF60-AB60+AG60+AH60</f>
        <v/>
      </c>
      <c r="AK60" s="16">
        <f>IF(C60="是","杭州","江西工厂")</f>
        <v/>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t="n"/>
      <c r="S61" s="49" t="n"/>
      <c r="T61" s="15" t="n"/>
      <c r="U61" s="15" t="n"/>
      <c r="V61" s="15" t="n"/>
      <c r="W61" s="15" t="n"/>
      <c r="X61" s="15" t="n"/>
      <c r="Y61" s="15" t="n"/>
      <c r="Z61" s="15" t="n"/>
      <c r="AA61" s="15" t="n"/>
      <c r="AB61" s="15">
        <f>SUM(S61:AA61)</f>
        <v/>
      </c>
      <c r="AC61" s="15" t="inlineStr">
        <is>
          <t>145.00</t>
        </is>
      </c>
      <c r="AD61" s="15">
        <f>AC61*0.006</f>
        <v/>
      </c>
      <c r="AE61" s="15">
        <f>AC61*0.02</f>
        <v/>
      </c>
      <c r="AF61" s="15">
        <f>AC61-AD61-AE61</f>
        <v/>
      </c>
      <c r="AG61" s="15" t="n"/>
      <c r="AH61" s="15" t="n"/>
      <c r="AI61" s="15">
        <f>SUM(AG61:AH61)</f>
        <v/>
      </c>
      <c r="AJ61" s="15">
        <f>AF61-AB61+AG61+AH61</f>
        <v/>
      </c>
      <c r="AK61" s="15">
        <f>IF(C61="是","杭州","江西工厂")</f>
        <v/>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t="n"/>
      <c r="S62" s="49" t="n"/>
      <c r="T62" s="16" t="n"/>
      <c r="U62" s="16" t="n"/>
      <c r="V62" s="16" t="n"/>
      <c r="W62" s="16" t="n"/>
      <c r="X62" s="16" t="n"/>
      <c r="Y62" s="16" t="n"/>
      <c r="Z62" s="16" t="n"/>
      <c r="AA62" s="16" t="n"/>
      <c r="AB62" s="16">
        <f>SUM(S62:AA62)</f>
        <v/>
      </c>
      <c r="AC62" s="16" t="inlineStr">
        <is>
          <t>154.00</t>
        </is>
      </c>
      <c r="AD62" s="16">
        <f>AC62*0.006</f>
        <v/>
      </c>
      <c r="AE62" s="16">
        <f>AC62*0.02</f>
        <v/>
      </c>
      <c r="AF62" s="16">
        <f>AC62-AD62-AE62</f>
        <v/>
      </c>
      <c r="AG62" s="16" t="n"/>
      <c r="AH62" s="16" t="n"/>
      <c r="AI62" s="16">
        <f>SUM(AG62:AH62)</f>
        <v/>
      </c>
      <c r="AJ62" s="16">
        <f>AF62-AB62+AG62+AH62</f>
        <v/>
      </c>
      <c r="AK62" s="16">
        <f>IF(C62="是","杭州","江西工厂")</f>
        <v/>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t="n"/>
      <c r="S63" s="49" t="n"/>
      <c r="T63" s="15" t="n"/>
      <c r="U63" s="15" t="n"/>
      <c r="V63" s="15" t="n"/>
      <c r="W63" s="15" t="n"/>
      <c r="X63" s="15" t="n"/>
      <c r="Y63" s="15" t="n"/>
      <c r="Z63" s="15" t="n"/>
      <c r="AA63" s="15" t="n"/>
      <c r="AB63" s="15">
        <f>SUM(S63:AA63)</f>
        <v/>
      </c>
      <c r="AC63" s="15" t="inlineStr">
        <is>
          <t>135.00</t>
        </is>
      </c>
      <c r="AD63" s="15">
        <f>AC63*0.006</f>
        <v/>
      </c>
      <c r="AE63" s="15">
        <f>AC63*0.02</f>
        <v/>
      </c>
      <c r="AF63" s="15">
        <f>AC63-AD63-AE63</f>
        <v/>
      </c>
      <c r="AG63" s="15" t="n"/>
      <c r="AH63" s="15" t="n"/>
      <c r="AI63" s="15">
        <f>SUM(AG63:AH63)</f>
        <v/>
      </c>
      <c r="AJ63" s="15">
        <f>AF63-AB63+AG63+AH63</f>
        <v/>
      </c>
      <c r="AK63" s="15">
        <f>IF(C63="是","杭州","江西工厂")</f>
        <v/>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t="n"/>
      <c r="S64" s="49" t="n"/>
      <c r="T64" s="16" t="n"/>
      <c r="U64" s="16" t="n"/>
      <c r="V64" s="16" t="n"/>
      <c r="W64" s="16" t="n"/>
      <c r="X64" s="16" t="n"/>
      <c r="Y64" s="16" t="n"/>
      <c r="Z64" s="16" t="n"/>
      <c r="AA64" s="16" t="n"/>
      <c r="AB64" s="16">
        <f>SUM(S64:AA64)</f>
        <v/>
      </c>
      <c r="AC64" s="16" t="inlineStr">
        <is>
          <t>473.25</t>
        </is>
      </c>
      <c r="AD64" s="16">
        <f>AC64*0.006</f>
        <v/>
      </c>
      <c r="AE64" s="16">
        <f>AC64*0.02</f>
        <v/>
      </c>
      <c r="AF64" s="16">
        <f>AC64-AD64-AE64</f>
        <v/>
      </c>
      <c r="AG64" s="16" t="n"/>
      <c r="AH64" s="16" t="n"/>
      <c r="AI64" s="16">
        <f>SUM(AG64:AH64)</f>
        <v/>
      </c>
      <c r="AJ64" s="16">
        <f>AF64-AB64+AG64+AH64</f>
        <v/>
      </c>
      <c r="AK64" s="16">
        <f>IF(C64="是","杭州","江西工厂")</f>
        <v/>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t="n"/>
      <c r="S65" s="49" t="n"/>
      <c r="T65" s="15" t="n"/>
      <c r="U65" s="15" t="n"/>
      <c r="V65" s="15" t="n"/>
      <c r="W65" s="15" t="n"/>
      <c r="X65" s="15" t="n"/>
      <c r="Y65" s="15" t="n"/>
      <c r="Z65" s="15" t="n"/>
      <c r="AA65" s="15" t="n"/>
      <c r="AB65" s="15">
        <f>SUM(S65:AA65)</f>
        <v/>
      </c>
      <c r="AC65" s="15" t="inlineStr">
        <is>
          <t>135.00</t>
        </is>
      </c>
      <c r="AD65" s="15">
        <f>AC65*0.006</f>
        <v/>
      </c>
      <c r="AE65" s="15">
        <f>AC65*0.02</f>
        <v/>
      </c>
      <c r="AF65" s="15">
        <f>AC65-AD65-AE65</f>
        <v/>
      </c>
      <c r="AG65" s="15" t="n"/>
      <c r="AH65" s="15" t="n"/>
      <c r="AI65" s="15">
        <f>SUM(AG65:AH65)</f>
        <v/>
      </c>
      <c r="AJ65" s="15">
        <f>AF65-AB65+AG65+AH65</f>
        <v/>
      </c>
      <c r="AK65" s="15">
        <f>IF(C65="是","杭州","江西工厂")</f>
        <v/>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t="n"/>
      <c r="S66" s="49" t="n"/>
      <c r="T66" s="16" t="n"/>
      <c r="U66" s="16" t="n"/>
      <c r="V66" s="16" t="n"/>
      <c r="W66" s="16" t="n"/>
      <c r="X66" s="16" t="n"/>
      <c r="Y66" s="16" t="n"/>
      <c r="Z66" s="16" t="n"/>
      <c r="AA66" s="16" t="n"/>
      <c r="AB66" s="16">
        <f>SUM(S66:AA66)</f>
        <v/>
      </c>
      <c r="AC66" s="16" t="inlineStr">
        <is>
          <t>129.31</t>
        </is>
      </c>
      <c r="AD66" s="16">
        <f>AC66*0.006</f>
        <v/>
      </c>
      <c r="AE66" s="16">
        <f>AC66*0.02</f>
        <v/>
      </c>
      <c r="AF66" s="16">
        <f>AC66-AD66-AE66</f>
        <v/>
      </c>
      <c r="AG66" s="16" t="n"/>
      <c r="AH66" s="16" t="n"/>
      <c r="AI66" s="16">
        <f>SUM(AG66:AH66)</f>
        <v/>
      </c>
      <c r="AJ66" s="16">
        <f>AF66-AB66+AG66+AH66</f>
        <v/>
      </c>
      <c r="AK66" s="16">
        <f>IF(C66="是","杭州","江西工厂")</f>
        <v/>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t="n">
        <v>0</v>
      </c>
      <c r="S67" s="90" t="n"/>
      <c r="T67" s="90" t="n"/>
      <c r="U67" s="90" t="n"/>
      <c r="V67" s="90" t="n"/>
      <c r="W67" s="90" t="n"/>
      <c r="X67" s="90" t="n"/>
      <c r="Y67" s="90" t="n"/>
      <c r="Z67" s="90" t="n"/>
      <c r="AA67" s="90" t="n"/>
      <c r="AB67" s="15">
        <f>SUM(S67:AA67)</f>
        <v/>
      </c>
      <c r="AC67" s="15" t="n"/>
      <c r="AD67" s="15">
        <f>AC67*0.006</f>
        <v/>
      </c>
      <c r="AE67" s="15">
        <f>AC67*0.02</f>
        <v/>
      </c>
      <c r="AF67" s="15">
        <f>AC67-AD67-AE67</f>
        <v/>
      </c>
      <c r="AG67" s="15" t="n"/>
      <c r="AH67" s="15" t="n"/>
      <c r="AI67" s="15">
        <f>SUM(AG67:AH67)</f>
        <v/>
      </c>
      <c r="AJ67" s="15">
        <f>AF67-AB67+AG67+AH67</f>
        <v/>
      </c>
      <c r="AK67" s="15">
        <f>IF(C67="是","杭州","江西工厂")</f>
        <v/>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t="n">
        <v>2095</v>
      </c>
      <c r="S68" s="16" t="n">
        <v>2095</v>
      </c>
      <c r="T68" s="16" t="n">
        <v>315</v>
      </c>
      <c r="U68" s="16" t="n">
        <v>0</v>
      </c>
      <c r="V68" s="16" t="n">
        <v>0</v>
      </c>
      <c r="W68" s="16" t="n">
        <v>0</v>
      </c>
      <c r="X68" s="16" t="n">
        <v>0</v>
      </c>
      <c r="Y68" s="90" t="n"/>
      <c r="Z68" s="16" t="n">
        <v>0</v>
      </c>
      <c r="AA68" s="16" t="n">
        <v>0</v>
      </c>
      <c r="AB68" s="16">
        <f>SUM(S68:AA68)</f>
        <v/>
      </c>
      <c r="AC68" s="16" t="inlineStr">
        <is>
          <t>3024.03</t>
        </is>
      </c>
      <c r="AD68" s="16">
        <f>AC68*0.006</f>
        <v/>
      </c>
      <c r="AE68" s="16">
        <f>AC68*0.02</f>
        <v/>
      </c>
      <c r="AF68" s="16">
        <f>AC68-AD68-AE68</f>
        <v/>
      </c>
      <c r="AG68" s="16" t="n"/>
      <c r="AH68" s="16" t="n"/>
      <c r="AI68" s="16">
        <f>SUM(AG68:AH68)</f>
        <v/>
      </c>
      <c r="AJ68" s="16">
        <f>AF68-AB68+AG68+AH68</f>
        <v/>
      </c>
      <c r="AK68" s="16">
        <f>IF(C68="是","杭州","江西工厂")</f>
        <v/>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t="n"/>
      <c r="S69" s="49" t="n"/>
      <c r="T69" s="15" t="n"/>
      <c r="U69" s="15" t="n"/>
      <c r="V69" s="15" t="n"/>
      <c r="W69" s="15" t="n"/>
      <c r="X69" s="15" t="n"/>
      <c r="Y69" s="15" t="n"/>
      <c r="Z69" s="15" t="n"/>
      <c r="AA69" s="15" t="n"/>
      <c r="AB69" s="15">
        <f>SUM(S69:AA69)</f>
        <v/>
      </c>
      <c r="AC69" s="15" t="inlineStr">
        <is>
          <t>140.00</t>
        </is>
      </c>
      <c r="AD69" s="15">
        <f>AC69*0.006</f>
        <v/>
      </c>
      <c r="AE69" s="15">
        <f>AC69*0.02</f>
        <v/>
      </c>
      <c r="AF69" s="15">
        <f>AC69-AD69-AE69</f>
        <v/>
      </c>
      <c r="AG69" s="15" t="n"/>
      <c r="AH69" s="15" t="n"/>
      <c r="AI69" s="15">
        <f>SUM(AG69:AH69)</f>
        <v/>
      </c>
      <c r="AJ69" s="15">
        <f>AF69-AB69+AG69+AH69</f>
        <v/>
      </c>
      <c r="AK69" s="15">
        <f>IF(C69="是","杭州","江西工厂")</f>
        <v/>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t="n"/>
      <c r="S70" s="49" t="n"/>
      <c r="T70" s="16" t="n"/>
      <c r="U70" s="16" t="n"/>
      <c r="V70" s="16" t="n"/>
      <c r="W70" s="16" t="n"/>
      <c r="X70" s="16" t="n"/>
      <c r="Y70" s="16" t="n"/>
      <c r="Z70" s="16" t="n"/>
      <c r="AA70" s="16" t="n"/>
      <c r="AB70" s="16">
        <f>SUM(S70:AA70)</f>
        <v/>
      </c>
      <c r="AC70" s="16" t="inlineStr">
        <is>
          <t>153.00</t>
        </is>
      </c>
      <c r="AD70" s="16">
        <f>AC70*0.006</f>
        <v/>
      </c>
      <c r="AE70" s="16">
        <f>AC70*0.02</f>
        <v/>
      </c>
      <c r="AF70" s="16">
        <f>AC70-AD70-AE70</f>
        <v/>
      </c>
      <c r="AG70" s="16" t="n"/>
      <c r="AH70" s="16" t="n"/>
      <c r="AI70" s="16">
        <f>SUM(AG70:AH70)</f>
        <v/>
      </c>
      <c r="AJ70" s="16">
        <f>AF70-AB70+AG70+AH70</f>
        <v/>
      </c>
      <c r="AK70" s="16">
        <f>IF(C70="是","杭州","江西工厂")</f>
        <v/>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t="n"/>
      <c r="S71" s="49" t="n"/>
      <c r="T71" s="15" t="n"/>
      <c r="U71" s="15" t="n"/>
      <c r="V71" s="15" t="n"/>
      <c r="W71" s="15" t="n"/>
      <c r="X71" s="15" t="n"/>
      <c r="Y71" s="15" t="n"/>
      <c r="Z71" s="15" t="n"/>
      <c r="AA71" s="15" t="n"/>
      <c r="AB71" s="15">
        <f>SUM(S71:AA71)</f>
        <v/>
      </c>
      <c r="AC71" s="15" t="inlineStr">
        <is>
          <t>154.50</t>
        </is>
      </c>
      <c r="AD71" s="15">
        <f>AC71*0.006</f>
        <v/>
      </c>
      <c r="AE71" s="15">
        <f>AC71*0.02</f>
        <v/>
      </c>
      <c r="AF71" s="15">
        <f>AC71-AD71-AE71</f>
        <v/>
      </c>
      <c r="AG71" s="15" t="n"/>
      <c r="AH71" s="15" t="n"/>
      <c r="AI71" s="15">
        <f>SUM(AG71:AH71)</f>
        <v/>
      </c>
      <c r="AJ71" s="15">
        <f>AF71-AB71+AG71+AH71</f>
        <v/>
      </c>
      <c r="AK71" s="15">
        <f>IF(C71="是","杭州","江西工厂")</f>
        <v/>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t="n"/>
      <c r="S72" s="49" t="n"/>
      <c r="T72" s="16" t="n"/>
      <c r="U72" s="16" t="n"/>
      <c r="V72" s="16" t="n"/>
      <c r="W72" s="16" t="n"/>
      <c r="X72" s="16" t="n"/>
      <c r="Y72" s="16" t="n"/>
      <c r="Z72" s="16" t="n"/>
      <c r="AA72" s="16" t="n"/>
      <c r="AB72" s="16">
        <f>SUM(S72:AA72)</f>
        <v/>
      </c>
      <c r="AC72" s="16" t="inlineStr">
        <is>
          <t>137.00</t>
        </is>
      </c>
      <c r="AD72" s="16">
        <f>AC72*0.006</f>
        <v/>
      </c>
      <c r="AE72" s="16">
        <f>AC72*0.02</f>
        <v/>
      </c>
      <c r="AF72" s="16">
        <f>AC72-AD72-AE72</f>
        <v/>
      </c>
      <c r="AG72" s="16" t="n"/>
      <c r="AH72" s="16" t="n"/>
      <c r="AI72" s="16">
        <f>SUM(AG72:AH72)</f>
        <v/>
      </c>
      <c r="AJ72" s="16">
        <f>AF72-AB72+AG72+AH72</f>
        <v/>
      </c>
      <c r="AK72" s="16">
        <f>IF(C72="是","杭州","江西工厂")</f>
        <v/>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t="n"/>
      <c r="S73" s="49" t="n"/>
      <c r="T73" s="15" t="n"/>
      <c r="U73" s="15" t="n"/>
      <c r="V73" s="15" t="n"/>
      <c r="W73" s="15" t="n"/>
      <c r="X73" s="15" t="n"/>
      <c r="Y73" s="15" t="n"/>
      <c r="Z73" s="15" t="n"/>
      <c r="AA73" s="15" t="n"/>
      <c r="AB73" s="15">
        <f>SUM(S73:AA73)</f>
        <v/>
      </c>
      <c r="AC73" s="15" t="inlineStr">
        <is>
          <t>148.00</t>
        </is>
      </c>
      <c r="AD73" s="15">
        <f>AC73*0.006</f>
        <v/>
      </c>
      <c r="AE73" s="15">
        <f>AC73*0.02</f>
        <v/>
      </c>
      <c r="AF73" s="15">
        <f>AC73-AD73-AE73</f>
        <v/>
      </c>
      <c r="AG73" s="15" t="n"/>
      <c r="AH73" s="15" t="n"/>
      <c r="AI73" s="15">
        <f>SUM(AG73:AH73)</f>
        <v/>
      </c>
      <c r="AJ73" s="15">
        <f>AF73-AB73+AG73+AH73</f>
        <v/>
      </c>
      <c r="AK73" s="15">
        <f>IF(C73="是","杭州","江西工厂")</f>
        <v/>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t="n"/>
      <c r="S74" s="49" t="n"/>
      <c r="T74" s="16" t="n"/>
      <c r="U74" s="16" t="n"/>
      <c r="V74" s="16" t="n"/>
      <c r="W74" s="16" t="n"/>
      <c r="X74" s="16" t="n"/>
      <c r="Y74" s="16" t="n"/>
      <c r="Z74" s="16" t="n"/>
      <c r="AA74" s="16" t="n"/>
      <c r="AB74" s="16">
        <f>SUM(S74:AA74)</f>
        <v/>
      </c>
      <c r="AC74" s="16" t="inlineStr">
        <is>
          <t>145.00</t>
        </is>
      </c>
      <c r="AD74" s="16">
        <f>AC74*0.006</f>
        <v/>
      </c>
      <c r="AE74" s="16">
        <f>AC74*0.02</f>
        <v/>
      </c>
      <c r="AF74" s="16">
        <f>AC74-AD74-AE74</f>
        <v/>
      </c>
      <c r="AG74" s="16" t="n"/>
      <c r="AH74" s="16" t="n"/>
      <c r="AI74" s="16">
        <f>SUM(AG74:AH74)</f>
        <v/>
      </c>
      <c r="AJ74" s="16">
        <f>AF74-AB74+AG74+AH74</f>
        <v/>
      </c>
      <c r="AK74" s="16">
        <f>IF(C74="是","杭州","江西工厂")</f>
        <v/>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t="n"/>
      <c r="S75" s="49" t="n"/>
      <c r="T75" s="15" t="n"/>
      <c r="U75" s="15" t="n"/>
      <c r="V75" s="15" t="n"/>
      <c r="W75" s="15" t="n"/>
      <c r="X75" s="15" t="n"/>
      <c r="Y75" s="15" t="n"/>
      <c r="Z75" s="15" t="n"/>
      <c r="AA75" s="15" t="n"/>
      <c r="AB75" s="15">
        <f>SUM(S75:AA75)</f>
        <v/>
      </c>
      <c r="AC75" s="15" t="inlineStr">
        <is>
          <t>150.00</t>
        </is>
      </c>
      <c r="AD75" s="15">
        <f>AC75*0.006</f>
        <v/>
      </c>
      <c r="AE75" s="15">
        <f>AC75*0.02</f>
        <v/>
      </c>
      <c r="AF75" s="15">
        <f>AC75-AD75-AE75</f>
        <v/>
      </c>
      <c r="AG75" s="15" t="n"/>
      <c r="AH75" s="15" t="n"/>
      <c r="AI75" s="15">
        <f>SUM(AG75:AH75)</f>
        <v/>
      </c>
      <c r="AJ75" s="15">
        <f>AF75-AB75+AG75+AH75</f>
        <v/>
      </c>
      <c r="AK75" s="15">
        <f>IF(C75="是","杭州","江西工厂")</f>
        <v/>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t="n">
        <v>15</v>
      </c>
      <c r="S76" s="90" t="n"/>
      <c r="T76" s="90" t="n"/>
      <c r="U76" s="90" t="n"/>
      <c r="V76" s="90" t="n"/>
      <c r="W76" s="90" t="e">
        <v>#N/A</v>
      </c>
      <c r="X76" s="90" t="e">
        <v>#N/A</v>
      </c>
      <c r="Y76" s="90" t="n"/>
      <c r="Z76" s="90" t="e">
        <v>#N/A</v>
      </c>
      <c r="AA76" s="90" t="e">
        <v>#N/A</v>
      </c>
      <c r="AB76" s="16">
        <f>SUM(S76:AA76)</f>
        <v/>
      </c>
      <c r="AC76" s="16" t="inlineStr">
        <is>
          <t>25.00</t>
        </is>
      </c>
      <c r="AD76" s="16">
        <f>AC76*0.006</f>
        <v/>
      </c>
      <c r="AE76" s="16">
        <f>AC76*0.02</f>
        <v/>
      </c>
      <c r="AF76" s="16">
        <f>AC76-AD76-AE76</f>
        <v/>
      </c>
      <c r="AG76" s="16" t="n"/>
      <c r="AH76" s="16" t="n"/>
      <c r="AI76" s="16">
        <f>SUM(AG76:AH76)</f>
        <v/>
      </c>
      <c r="AJ76" s="16">
        <f>AF76-AB76+AG76+AH76</f>
        <v/>
      </c>
      <c r="AK76" s="16">
        <f>IF(C76="是","杭州","江西工厂")</f>
        <v/>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t="n">
        <v>15</v>
      </c>
      <c r="S77" s="90" t="n"/>
      <c r="T77" s="90" t="n"/>
      <c r="U77" s="90" t="n"/>
      <c r="V77" s="90" t="n"/>
      <c r="W77" s="90" t="e">
        <v>#N/A</v>
      </c>
      <c r="X77" s="90" t="e">
        <v>#N/A</v>
      </c>
      <c r="Y77" s="90" t="n"/>
      <c r="Z77" s="90" t="e">
        <v>#N/A</v>
      </c>
      <c r="AA77" s="90" t="e">
        <v>#N/A</v>
      </c>
      <c r="AB77" s="15">
        <f>SUM(S77:AA77)</f>
        <v/>
      </c>
      <c r="AC77" s="15" t="inlineStr">
        <is>
          <t>25.00</t>
        </is>
      </c>
      <c r="AD77" s="15">
        <f>AC77*0.006</f>
        <v/>
      </c>
      <c r="AE77" s="15">
        <f>AC77*0.02</f>
        <v/>
      </c>
      <c r="AF77" s="15">
        <f>AC77-AD77-AE77</f>
        <v/>
      </c>
      <c r="AG77" s="15" t="n"/>
      <c r="AH77" s="15" t="n"/>
      <c r="AI77" s="15">
        <f>SUM(AG77:AH77)</f>
        <v/>
      </c>
      <c r="AJ77" s="15">
        <f>AF77-AB77+AG77+AH77</f>
        <v/>
      </c>
      <c r="AK77" s="15">
        <f>IF(C77="是","杭州","江西工厂")</f>
        <v/>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t="n"/>
      <c r="S78" s="49" t="n"/>
      <c r="T78" s="16" t="n"/>
      <c r="U78" s="16" t="n"/>
      <c r="V78" s="16" t="n"/>
      <c r="W78" s="16" t="n"/>
      <c r="X78" s="16" t="n"/>
      <c r="Y78" s="16" t="n"/>
      <c r="Z78" s="16" t="n"/>
      <c r="AA78" s="16" t="n"/>
      <c r="AB78" s="16">
        <f>SUM(S78:AA78)</f>
        <v/>
      </c>
      <c r="AC78" s="16" t="inlineStr">
        <is>
          <t>129.31</t>
        </is>
      </c>
      <c r="AD78" s="16">
        <f>AC78*0.006</f>
        <v/>
      </c>
      <c r="AE78" s="16">
        <f>AC78*0.02</f>
        <v/>
      </c>
      <c r="AF78" s="16">
        <f>AC78-AD78-AE78</f>
        <v/>
      </c>
      <c r="AG78" s="16" t="n"/>
      <c r="AH78" s="16" t="n"/>
      <c r="AI78" s="16">
        <f>SUM(AG78:AH78)</f>
        <v/>
      </c>
      <c r="AJ78" s="16">
        <f>AF78-AB78+AG78+AH78</f>
        <v/>
      </c>
      <c r="AK78" s="16">
        <f>IF(C78="是","杭州","江西工厂")</f>
        <v/>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t="n">
        <v>0</v>
      </c>
      <c r="S79" s="90" t="n"/>
      <c r="T79" s="90" t="n"/>
      <c r="U79" s="90" t="n"/>
      <c r="V79" s="90" t="n"/>
      <c r="W79" s="90" t="n"/>
      <c r="X79" s="90" t="n"/>
      <c r="Y79" s="90" t="n"/>
      <c r="Z79" s="90" t="n"/>
      <c r="AA79" s="90" t="n"/>
      <c r="AB79" s="15">
        <f>SUM(S79:AA79)</f>
        <v/>
      </c>
      <c r="AC79" s="15" t="n"/>
      <c r="AD79" s="15">
        <f>AC79*0.006</f>
        <v/>
      </c>
      <c r="AE79" s="15">
        <f>AC79*0.02</f>
        <v/>
      </c>
      <c r="AF79" s="15">
        <f>AC79-AD79-AE79</f>
        <v/>
      </c>
      <c r="AG79" s="15" t="n"/>
      <c r="AH79" s="15" t="n"/>
      <c r="AI79" s="15">
        <f>SUM(AG79:AH79)</f>
        <v/>
      </c>
      <c r="AJ79" s="15">
        <f>AF79-AB79+AG79+AH79</f>
        <v/>
      </c>
      <c r="AK79" s="15">
        <f>IF(C79="是","杭州","江西工厂")</f>
        <v/>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t="n"/>
      <c r="S80" s="49" t="n"/>
      <c r="T80" s="16" t="n"/>
      <c r="U80" s="16" t="n"/>
      <c r="V80" s="16" t="n"/>
      <c r="W80" s="16" t="n"/>
      <c r="X80" s="16" t="n"/>
      <c r="Y80" s="16" t="n"/>
      <c r="Z80" s="16" t="n"/>
      <c r="AA80" s="16" t="n"/>
      <c r="AB80" s="16">
        <f>SUM(S80:AA80)</f>
        <v/>
      </c>
      <c r="AC80" s="16" t="inlineStr">
        <is>
          <t>135.00</t>
        </is>
      </c>
      <c r="AD80" s="16">
        <f>AC80*0.006</f>
        <v/>
      </c>
      <c r="AE80" s="16">
        <f>AC80*0.02</f>
        <v/>
      </c>
      <c r="AF80" s="16">
        <f>AC80-AD80-AE80</f>
        <v/>
      </c>
      <c r="AG80" s="16" t="n"/>
      <c r="AH80" s="16" t="n"/>
      <c r="AI80" s="16">
        <f>SUM(AG80:AH80)</f>
        <v/>
      </c>
      <c r="AJ80" s="16">
        <f>AF80-AB80+AG80+AH80</f>
        <v/>
      </c>
      <c r="AK80" s="16">
        <f>IF(C80="是","杭州","江西工厂")</f>
        <v/>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t="n">
        <v>0</v>
      </c>
      <c r="S81" s="90" t="n"/>
      <c r="T81" s="90" t="n"/>
      <c r="U81" s="90" t="n"/>
      <c r="V81" s="90" t="n"/>
      <c r="W81" s="90" t="n"/>
      <c r="X81" s="90" t="n"/>
      <c r="Y81" s="90" t="n"/>
      <c r="Z81" s="90" t="n"/>
      <c r="AA81" s="90" t="n"/>
      <c r="AB81" s="15">
        <f>SUM(S81:AA81)</f>
        <v/>
      </c>
      <c r="AC81" s="15" t="n"/>
      <c r="AD81" s="15">
        <f>AC81*0.006</f>
        <v/>
      </c>
      <c r="AE81" s="15">
        <f>AC81*0.02</f>
        <v/>
      </c>
      <c r="AF81" s="15">
        <f>AC81-AD81-AE81</f>
        <v/>
      </c>
      <c r="AG81" s="15" t="n"/>
      <c r="AH81" s="15" t="n"/>
      <c r="AI81" s="15">
        <f>SUM(AG81:AH81)</f>
        <v/>
      </c>
      <c r="AJ81" s="15">
        <f>AF81-AB81+AG81+AH81</f>
        <v/>
      </c>
      <c r="AK81" s="15">
        <f>IF(C81="是","杭州","江西工厂")</f>
        <v/>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t="n">
        <v>0</v>
      </c>
      <c r="S82" s="90" t="n"/>
      <c r="T82" s="90" t="n"/>
      <c r="U82" s="90" t="n"/>
      <c r="V82" s="90" t="n"/>
      <c r="W82" s="90" t="n"/>
      <c r="X82" s="90" t="n"/>
      <c r="Y82" s="90" t="n"/>
      <c r="Z82" s="90" t="n"/>
      <c r="AA82" s="90" t="n"/>
      <c r="AB82" s="16">
        <f>SUM(S82:AA82)</f>
        <v/>
      </c>
      <c r="AC82" s="16" t="inlineStr">
        <is>
          <t>2699.74</t>
        </is>
      </c>
      <c r="AD82" s="16">
        <f>AC82*0.006</f>
        <v/>
      </c>
      <c r="AE82" s="16">
        <f>AC82*0.02</f>
        <v/>
      </c>
      <c r="AF82" s="16">
        <f>AC82-AD82-AE82</f>
        <v/>
      </c>
      <c r="AG82" s="16" t="n"/>
      <c r="AH82" s="16" t="n"/>
      <c r="AI82" s="16">
        <f>SUM(AG82:AH82)</f>
        <v/>
      </c>
      <c r="AJ82" s="16">
        <f>AF82-AB82+AG82+AH82</f>
        <v/>
      </c>
      <c r="AK82" s="16">
        <f>IF(C82="是","杭州","江西工厂")</f>
        <v/>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t="n">
        <v>4429.28</v>
      </c>
      <c r="S83" s="15" t="n">
        <v>4429.28</v>
      </c>
      <c r="T83" s="15" t="n">
        <v>350</v>
      </c>
      <c r="U83" s="15" t="n">
        <v>0</v>
      </c>
      <c r="V83" s="15" t="n">
        <v>0</v>
      </c>
      <c r="W83" s="15" t="n">
        <v>0</v>
      </c>
      <c r="X83" s="15" t="n">
        <v>0</v>
      </c>
      <c r="Y83" s="90" t="n"/>
      <c r="Z83" s="15" t="n">
        <v>0</v>
      </c>
      <c r="AA83" s="15" t="n">
        <v>0</v>
      </c>
      <c r="AB83" s="15">
        <f>SUM(S83:AA83)</f>
        <v/>
      </c>
      <c r="AC83" s="15" t="inlineStr">
        <is>
          <t>5858.40</t>
        </is>
      </c>
      <c r="AD83" s="15">
        <f>AC83*0.006</f>
        <v/>
      </c>
      <c r="AE83" s="15">
        <f>AC83*0.02</f>
        <v/>
      </c>
      <c r="AF83" s="15">
        <f>AC83-AD83-AE83</f>
        <v/>
      </c>
      <c r="AG83" s="15" t="n"/>
      <c r="AH83" s="15" t="n"/>
      <c r="AI83" s="15">
        <f>SUM(AG83:AH83)</f>
        <v/>
      </c>
      <c r="AJ83" s="15">
        <f>AF83-AB83+AG83+AH83</f>
        <v/>
      </c>
      <c r="AK83" s="15">
        <f>IF(C83="是","杭州","江西工厂")</f>
        <v/>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t="n"/>
      <c r="S84" s="49" t="n"/>
      <c r="T84" s="16" t="n"/>
      <c r="U84" s="16" t="n"/>
      <c r="V84" s="16" t="n"/>
      <c r="W84" s="16" t="n"/>
      <c r="X84" s="16" t="n"/>
      <c r="Y84" s="16" t="n"/>
      <c r="Z84" s="16" t="n"/>
      <c r="AA84" s="16" t="n"/>
      <c r="AB84" s="16">
        <f>SUM(S84:AA84)</f>
        <v/>
      </c>
      <c r="AC84" s="16" t="inlineStr">
        <is>
          <t>147.00</t>
        </is>
      </c>
      <c r="AD84" s="16">
        <f>AC84*0.006</f>
        <v/>
      </c>
      <c r="AE84" s="16">
        <f>AC84*0.02</f>
        <v/>
      </c>
      <c r="AF84" s="16">
        <f>AC84-AD84-AE84</f>
        <v/>
      </c>
      <c r="AG84" s="16" t="n"/>
      <c r="AH84" s="16" t="n"/>
      <c r="AI84" s="16">
        <f>SUM(AG84:AH84)</f>
        <v/>
      </c>
      <c r="AJ84" s="16">
        <f>AF84-AB84+AG84+AH84</f>
        <v/>
      </c>
      <c r="AK84" s="16">
        <f>IF(C84="是","杭州","江西工厂")</f>
        <v/>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t="n"/>
      <c r="S85" s="49" t="n"/>
      <c r="T85" s="15" t="n"/>
      <c r="U85" s="15" t="n"/>
      <c r="V85" s="15" t="n"/>
      <c r="W85" s="15" t="n"/>
      <c r="X85" s="15" t="n"/>
      <c r="Y85" s="15" t="n"/>
      <c r="Z85" s="15" t="n"/>
      <c r="AA85" s="15" t="n"/>
      <c r="AB85" s="15">
        <f>SUM(S85:AA85)</f>
        <v/>
      </c>
      <c r="AC85" s="15" t="inlineStr">
        <is>
          <t>123.00</t>
        </is>
      </c>
      <c r="AD85" s="15">
        <f>AC85*0.006</f>
        <v/>
      </c>
      <c r="AE85" s="15">
        <f>AC85*0.02</f>
        <v/>
      </c>
      <c r="AF85" s="15">
        <f>AC85-AD85-AE85</f>
        <v/>
      </c>
      <c r="AG85" s="15" t="n"/>
      <c r="AH85" s="15" t="n"/>
      <c r="AI85" s="15">
        <f>SUM(AG85:AH85)</f>
        <v/>
      </c>
      <c r="AJ85" s="15">
        <f>AF85-AB85+AG85+AH85</f>
        <v/>
      </c>
      <c r="AK85" s="15">
        <f>IF(C85="是","杭州","江西工厂")</f>
        <v/>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t="n">
        <v>6156</v>
      </c>
      <c r="S86" s="16" t="n">
        <v>6156</v>
      </c>
      <c r="T86" s="16" t="n">
        <v>580</v>
      </c>
      <c r="U86" s="16" t="n">
        <v>0</v>
      </c>
      <c r="V86" s="16" t="n">
        <v>0</v>
      </c>
      <c r="W86" s="16" t="n">
        <v>0</v>
      </c>
      <c r="X86" s="16" t="n">
        <v>0</v>
      </c>
      <c r="Y86" s="90" t="n"/>
      <c r="Z86" s="16" t="n">
        <v>0</v>
      </c>
      <c r="AA86" s="16" t="n">
        <v>0</v>
      </c>
      <c r="AB86" s="16">
        <f>SUM(S86:AA86)</f>
        <v/>
      </c>
      <c r="AC86" s="16" t="inlineStr">
        <is>
          <t>8138.45</t>
        </is>
      </c>
      <c r="AD86" s="16">
        <f>AC86*0.006</f>
        <v/>
      </c>
      <c r="AE86" s="16">
        <f>AC86*0.02</f>
        <v/>
      </c>
      <c r="AF86" s="16">
        <f>AC86-AD86-AE86</f>
        <v/>
      </c>
      <c r="AG86" s="16" t="n"/>
      <c r="AH86" s="16" t="n"/>
      <c r="AI86" s="16">
        <f>SUM(AG86:AH86)</f>
        <v/>
      </c>
      <c r="AJ86" s="16">
        <f>AF86-AB86+AG86+AH86</f>
        <v/>
      </c>
      <c r="AK86" s="16">
        <f>IF(C86="是","杭州","江西工厂")</f>
        <v/>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t="n">
        <v>130</v>
      </c>
      <c r="S87" s="15" t="n">
        <v>130</v>
      </c>
      <c r="T87" s="15" t="n">
        <v>10</v>
      </c>
      <c r="U87" s="15" t="n">
        <v>0</v>
      </c>
      <c r="V87" s="15" t="n">
        <v>0</v>
      </c>
      <c r="W87" s="15" t="n">
        <v>0</v>
      </c>
      <c r="X87" s="15" t="n">
        <v>0</v>
      </c>
      <c r="Y87" s="90" t="n"/>
      <c r="Z87" s="15" t="n">
        <v>0</v>
      </c>
      <c r="AA87" s="15" t="n">
        <v>0</v>
      </c>
      <c r="AB87" s="15">
        <f>SUM(S87:AA87)</f>
        <v/>
      </c>
      <c r="AC87" s="15" t="inlineStr">
        <is>
          <t>199.76</t>
        </is>
      </c>
      <c r="AD87" s="15">
        <f>AC87*0.006</f>
        <v/>
      </c>
      <c r="AE87" s="15">
        <f>AC87*0.02</f>
        <v/>
      </c>
      <c r="AF87" s="15">
        <f>AC87-AD87-AE87</f>
        <v/>
      </c>
      <c r="AG87" s="15" t="n"/>
      <c r="AH87" s="15" t="n"/>
      <c r="AI87" s="15">
        <f>SUM(AG87:AH87)</f>
        <v/>
      </c>
      <c r="AJ87" s="15">
        <f>AF87-AB87+AG87+AH87</f>
        <v/>
      </c>
      <c r="AK87" s="15">
        <f>IF(C87="是","杭州","江西工厂")</f>
        <v/>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t="n">
        <v>2005</v>
      </c>
      <c r="S88" s="16" t="n">
        <v>2005</v>
      </c>
      <c r="T88" s="16" t="n">
        <v>315</v>
      </c>
      <c r="U88" s="16" t="n">
        <v>0</v>
      </c>
      <c r="V88" s="16" t="n">
        <v>0</v>
      </c>
      <c r="W88" s="16" t="n">
        <v>0</v>
      </c>
      <c r="X88" s="16" t="n">
        <v>0</v>
      </c>
      <c r="Y88" s="90" t="n"/>
      <c r="Z88" s="16" t="n">
        <v>0</v>
      </c>
      <c r="AA88" s="16" t="n">
        <v>0</v>
      </c>
      <c r="AB88" s="16">
        <f>SUM(S88:AA88)</f>
        <v/>
      </c>
      <c r="AC88" s="16" t="inlineStr">
        <is>
          <t>2699.74</t>
        </is>
      </c>
      <c r="AD88" s="16">
        <f>AC88*0.006</f>
        <v/>
      </c>
      <c r="AE88" s="16">
        <f>AC88*0.02</f>
        <v/>
      </c>
      <c r="AF88" s="16">
        <f>AC88-AD88-AE88</f>
        <v/>
      </c>
      <c r="AG88" s="16" t="n"/>
      <c r="AH88" s="16" t="n"/>
      <c r="AI88" s="16">
        <f>SUM(AG88:AH88)</f>
        <v/>
      </c>
      <c r="AJ88" s="16">
        <f>AF88-AB88+AG88+AH88</f>
        <v/>
      </c>
      <c r="AK88" s="16">
        <f>IF(C88="是","杭州","江西工厂")</f>
        <v/>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t="n"/>
      <c r="S89" s="49" t="n"/>
      <c r="T89" s="15" t="n"/>
      <c r="U89" s="15" t="n"/>
      <c r="V89" s="15" t="n"/>
      <c r="W89" s="15" t="n"/>
      <c r="X89" s="15" t="n"/>
      <c r="Y89" s="15" t="n"/>
      <c r="Z89" s="15" t="n"/>
      <c r="AA89" s="15" t="n"/>
      <c r="AB89" s="15">
        <f>SUM(S89:AA89)</f>
        <v/>
      </c>
      <c r="AC89" s="15" t="inlineStr">
        <is>
          <t>135.00</t>
        </is>
      </c>
      <c r="AD89" s="15">
        <f>AC89*0.006</f>
        <v/>
      </c>
      <c r="AE89" s="15">
        <f>AC89*0.02</f>
        <v/>
      </c>
      <c r="AF89" s="15">
        <f>AC89-AD89-AE89</f>
        <v/>
      </c>
      <c r="AG89" s="15" t="n"/>
      <c r="AH89" s="15" t="n"/>
      <c r="AI89" s="15">
        <f>SUM(AG89:AH89)</f>
        <v/>
      </c>
      <c r="AJ89" s="15">
        <f>AF89-AB89+AG89+AH89</f>
        <v/>
      </c>
      <c r="AK89" s="15">
        <f>IF(C89="是","杭州","江西工厂")</f>
        <v/>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t="n">
        <v>0</v>
      </c>
      <c r="S90" s="90" t="n"/>
      <c r="T90" s="90" t="n"/>
      <c r="U90" s="90" t="n"/>
      <c r="V90" s="90" t="n"/>
      <c r="W90" s="90" t="n"/>
      <c r="X90" s="90" t="n"/>
      <c r="Y90" s="90" t="n"/>
      <c r="Z90" s="90" t="n"/>
      <c r="AA90" s="90" t="n"/>
      <c r="AB90" s="16">
        <f>SUM(S90:AA90)</f>
        <v/>
      </c>
      <c r="AC90" s="16" t="n"/>
      <c r="AD90" s="16">
        <f>AC90*0.006</f>
        <v/>
      </c>
      <c r="AE90" s="16">
        <f>AC90*0.02</f>
        <v/>
      </c>
      <c r="AF90" s="16">
        <f>AC90-AD90-AE90</f>
        <v/>
      </c>
      <c r="AG90" s="16" t="n"/>
      <c r="AH90" s="16" t="n"/>
      <c r="AI90" s="16">
        <f>SUM(AG90:AH90)</f>
        <v/>
      </c>
      <c r="AJ90" s="16">
        <f>AF90-AB90+AG90+AH90</f>
        <v/>
      </c>
      <c r="AK90" s="16">
        <f>IF(C90="是","杭州","江西工厂")</f>
        <v/>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t="n">
        <v>15</v>
      </c>
      <c r="S91" s="90" t="n"/>
      <c r="T91" s="90" t="n"/>
      <c r="U91" s="90" t="n"/>
      <c r="V91" s="90" t="n"/>
      <c r="W91" s="90" t="e">
        <v>#N/A</v>
      </c>
      <c r="X91" s="90" t="e">
        <v>#N/A</v>
      </c>
      <c r="Y91" s="90" t="n"/>
      <c r="Z91" s="90" t="e">
        <v>#N/A</v>
      </c>
      <c r="AA91" s="90" t="e">
        <v>#N/A</v>
      </c>
      <c r="AB91" s="15">
        <f>SUM(S91:AA91)</f>
        <v/>
      </c>
      <c r="AC91" s="15" t="inlineStr">
        <is>
          <t>17.00</t>
        </is>
      </c>
      <c r="AD91" s="15">
        <f>AC91*0.006</f>
        <v/>
      </c>
      <c r="AE91" s="15">
        <f>AC91*0.02</f>
        <v/>
      </c>
      <c r="AF91" s="15">
        <f>AC91-AD91-AE91</f>
        <v/>
      </c>
      <c r="AG91" s="15" t="n"/>
      <c r="AH91" s="15" t="n"/>
      <c r="AI91" s="15">
        <f>SUM(AG91:AH91)</f>
        <v/>
      </c>
      <c r="AJ91" s="15">
        <f>AF91-AB91+AG91+AH91</f>
        <v/>
      </c>
      <c r="AK91" s="15">
        <f>IF(C91="是","杭州","江西工厂")</f>
        <v/>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t="n"/>
      <c r="S92" s="49" t="n"/>
      <c r="T92" s="16" t="n"/>
      <c r="U92" s="16" t="n"/>
      <c r="V92" s="16" t="n"/>
      <c r="W92" s="16" t="n"/>
      <c r="X92" s="16" t="n"/>
      <c r="Y92" s="16" t="n"/>
      <c r="Z92" s="16" t="n"/>
      <c r="AA92" s="16" t="n"/>
      <c r="AB92" s="16">
        <f>SUM(S92:AA92)</f>
        <v/>
      </c>
      <c r="AC92" s="16" t="inlineStr">
        <is>
          <t>125.00</t>
        </is>
      </c>
      <c r="AD92" s="16">
        <f>AC92*0.006</f>
        <v/>
      </c>
      <c r="AE92" s="16">
        <f>AC92*0.02</f>
        <v/>
      </c>
      <c r="AF92" s="16">
        <f>AC92-AD92-AE92</f>
        <v/>
      </c>
      <c r="AG92" s="16" t="n"/>
      <c r="AH92" s="16" t="n"/>
      <c r="AI92" s="16">
        <f>SUM(AG92:AH92)</f>
        <v/>
      </c>
      <c r="AJ92" s="16">
        <f>AF92-AB92+AG92+AH92</f>
        <v/>
      </c>
      <c r="AK92" s="16">
        <f>IF(C92="是","杭州","江西工厂")</f>
        <v/>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t="n"/>
      <c r="S93" s="49" t="n"/>
      <c r="T93" s="15" t="n"/>
      <c r="U93" s="15" t="n"/>
      <c r="V93" s="15" t="n"/>
      <c r="W93" s="15" t="n"/>
      <c r="X93" s="15" t="n"/>
      <c r="Y93" s="15" t="n"/>
      <c r="Z93" s="15" t="n"/>
      <c r="AA93" s="15" t="n"/>
      <c r="AB93" s="15">
        <f>SUM(S93:AA93)</f>
        <v/>
      </c>
      <c r="AC93" s="15" t="inlineStr">
        <is>
          <t>125.00</t>
        </is>
      </c>
      <c r="AD93" s="15">
        <f>AC93*0.006</f>
        <v/>
      </c>
      <c r="AE93" s="15">
        <f>AC93*0.02</f>
        <v/>
      </c>
      <c r="AF93" s="15">
        <f>AC93-AD93-AE93</f>
        <v/>
      </c>
      <c r="AG93" s="15" t="n"/>
      <c r="AH93" s="15" t="n"/>
      <c r="AI93" s="15">
        <f>SUM(AG93:AH93)</f>
        <v/>
      </c>
      <c r="AJ93" s="15">
        <f>AF93-AB93+AG93+AH93</f>
        <v/>
      </c>
      <c r="AK93" s="15">
        <f>IF(C93="是","杭州","江西工厂")</f>
        <v/>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t="n"/>
      <c r="S94" s="49" t="n"/>
      <c r="T94" s="16" t="n"/>
      <c r="U94" s="16" t="n"/>
      <c r="V94" s="16" t="n"/>
      <c r="W94" s="16" t="n"/>
      <c r="X94" s="16" t="n"/>
      <c r="Y94" s="16" t="n"/>
      <c r="Z94" s="16" t="n"/>
      <c r="AA94" s="16" t="n"/>
      <c r="AB94" s="16">
        <f>SUM(S94:AA94)</f>
        <v/>
      </c>
      <c r="AC94" s="16" t="inlineStr">
        <is>
          <t>126.00</t>
        </is>
      </c>
      <c r="AD94" s="16">
        <f>AC94*0.006</f>
        <v/>
      </c>
      <c r="AE94" s="16">
        <f>AC94*0.02</f>
        <v/>
      </c>
      <c r="AF94" s="16">
        <f>AC94-AD94-AE94</f>
        <v/>
      </c>
      <c r="AG94" s="16" t="n"/>
      <c r="AH94" s="16" t="n"/>
      <c r="AI94" s="16">
        <f>SUM(AG94:AH94)</f>
        <v/>
      </c>
      <c r="AJ94" s="16">
        <f>AF94-AB94+AG94+AH94</f>
        <v/>
      </c>
      <c r="AK94" s="16">
        <f>IF(C94="是","杭州","江西工厂")</f>
        <v/>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t="n">
        <v>0</v>
      </c>
      <c r="S95" s="90" t="n"/>
      <c r="T95" s="90" t="n"/>
      <c r="U95" s="90" t="n"/>
      <c r="V95" s="90" t="n"/>
      <c r="W95" s="90" t="n"/>
      <c r="X95" s="90" t="n"/>
      <c r="Y95" s="90" t="n"/>
      <c r="Z95" s="90" t="n"/>
      <c r="AA95" s="90" t="n"/>
      <c r="AB95" s="15">
        <f>SUM(S95:AA95)</f>
        <v/>
      </c>
      <c r="AC95" s="15" t="n"/>
      <c r="AD95" s="15">
        <f>AC95*0.006</f>
        <v/>
      </c>
      <c r="AE95" s="15">
        <f>AC95*0.02</f>
        <v/>
      </c>
      <c r="AF95" s="15">
        <f>AC95-AD95-AE95</f>
        <v/>
      </c>
      <c r="AG95" s="15" t="n"/>
      <c r="AH95" s="15" t="n"/>
      <c r="AI95" s="15">
        <f>SUM(AG95:AH95)</f>
        <v/>
      </c>
      <c r="AJ95" s="15">
        <f>AF95-AB95+AG95+AH95</f>
        <v/>
      </c>
      <c r="AK95" s="15">
        <f>IF(C95="是","杭州","江西工厂")</f>
        <v/>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t="n">
        <v>0</v>
      </c>
      <c r="S96" s="90" t="n"/>
      <c r="T96" s="90" t="n"/>
      <c r="U96" s="90" t="n"/>
      <c r="V96" s="90" t="n"/>
      <c r="W96" s="90" t="n"/>
      <c r="X96" s="90" t="n"/>
      <c r="Y96" s="90" t="n"/>
      <c r="Z96" s="90" t="n"/>
      <c r="AA96" s="90" t="n"/>
      <c r="AB96" s="16">
        <f>SUM(S96:AA96)</f>
        <v/>
      </c>
      <c r="AC96" s="16" t="n"/>
      <c r="AD96" s="16">
        <f>AC96*0.006</f>
        <v/>
      </c>
      <c r="AE96" s="16">
        <f>AC96*0.02</f>
        <v/>
      </c>
      <c r="AF96" s="16">
        <f>AC96-AD96-AE96</f>
        <v/>
      </c>
      <c r="AG96" s="16" t="n"/>
      <c r="AH96" s="16" t="n"/>
      <c r="AI96" s="16">
        <f>SUM(AG96:AH96)</f>
        <v/>
      </c>
      <c r="AJ96" s="16">
        <f>AF96-AB96+AG96+AH96</f>
        <v/>
      </c>
      <c r="AK96" s="16">
        <f>IF(C96="是","杭州","江西工厂")</f>
        <v/>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t="n"/>
      <c r="S97" s="49" t="n"/>
      <c r="T97" s="15" t="n"/>
      <c r="U97" s="15" t="n"/>
      <c r="V97" s="15" t="n"/>
      <c r="W97" s="15" t="n"/>
      <c r="X97" s="15" t="n"/>
      <c r="Y97" s="15" t="n"/>
      <c r="Z97" s="15" t="n"/>
      <c r="AA97" s="15" t="n"/>
      <c r="AB97" s="15">
        <f>SUM(S97:AA97)</f>
        <v/>
      </c>
      <c r="AC97" s="15" t="inlineStr">
        <is>
          <t>119.38</t>
        </is>
      </c>
      <c r="AD97" s="15">
        <f>AC97*0.006</f>
        <v/>
      </c>
      <c r="AE97" s="15">
        <f>AC97*0.02</f>
        <v/>
      </c>
      <c r="AF97" s="15">
        <f>AC97-AD97-AE97</f>
        <v/>
      </c>
      <c r="AG97" s="15" t="n"/>
      <c r="AH97" s="15" t="n"/>
      <c r="AI97" s="15">
        <f>SUM(AG97:AH97)</f>
        <v/>
      </c>
      <c r="AJ97" s="15">
        <f>AF97-AB97+AG97+AH97</f>
        <v/>
      </c>
      <c r="AK97" s="15">
        <f>IF(C97="是","杭州","江西工厂")</f>
        <v/>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t="n"/>
      <c r="S98" s="49" t="n"/>
      <c r="T98" s="16" t="n"/>
      <c r="U98" s="16" t="n"/>
      <c r="V98" s="16" t="n"/>
      <c r="W98" s="16" t="n"/>
      <c r="X98" s="16" t="n"/>
      <c r="Y98" s="16" t="n"/>
      <c r="Z98" s="16" t="n"/>
      <c r="AA98" s="16" t="n"/>
      <c r="AB98" s="16">
        <f>SUM(S98:AA98)</f>
        <v/>
      </c>
      <c r="AC98" s="16" t="inlineStr">
        <is>
          <t>127.00</t>
        </is>
      </c>
      <c r="AD98" s="16">
        <f>AC98*0.006</f>
        <v/>
      </c>
      <c r="AE98" s="16">
        <f>AC98*0.02</f>
        <v/>
      </c>
      <c r="AF98" s="16">
        <f>AC98-AD98-AE98</f>
        <v/>
      </c>
      <c r="AG98" s="16" t="n"/>
      <c r="AH98" s="16" t="n"/>
      <c r="AI98" s="16">
        <f>SUM(AG98:AH98)</f>
        <v/>
      </c>
      <c r="AJ98" s="16">
        <f>AF98-AB98+AG98+AH98</f>
        <v/>
      </c>
      <c r="AK98" s="16">
        <f>IF(C98="是","杭州","江西工厂")</f>
        <v/>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t="n"/>
      <c r="S99" s="49" t="n"/>
      <c r="T99" s="15" t="n"/>
      <c r="U99" s="15" t="n"/>
      <c r="V99" s="15" t="n"/>
      <c r="W99" s="15" t="n"/>
      <c r="X99" s="15" t="n"/>
      <c r="Y99" s="15" t="n"/>
      <c r="Z99" s="15" t="n"/>
      <c r="AA99" s="15" t="n"/>
      <c r="AB99" s="15">
        <f>SUM(S99:AA99)</f>
        <v/>
      </c>
      <c r="AC99" s="15" t="inlineStr">
        <is>
          <t>145.00</t>
        </is>
      </c>
      <c r="AD99" s="15">
        <f>AC99*0.006</f>
        <v/>
      </c>
      <c r="AE99" s="15">
        <f>AC99*0.02</f>
        <v/>
      </c>
      <c r="AF99" s="15">
        <f>AC99-AD99-AE99</f>
        <v/>
      </c>
      <c r="AG99" s="15" t="n"/>
      <c r="AH99" s="15" t="n"/>
      <c r="AI99" s="15">
        <f>SUM(AG99:AH99)</f>
        <v/>
      </c>
      <c r="AJ99" s="15">
        <f>AF99-AB99+AG99+AH99</f>
        <v/>
      </c>
      <c r="AK99" s="15">
        <f>IF(C99="是","杭州","江西工厂")</f>
        <v/>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t="n">
        <v>15</v>
      </c>
      <c r="S100" s="90" t="n"/>
      <c r="T100" s="90" t="n"/>
      <c r="U100" s="90" t="n"/>
      <c r="V100" s="90" t="n"/>
      <c r="W100" s="90" t="e">
        <v>#N/A</v>
      </c>
      <c r="X100" s="90" t="e">
        <v>#N/A</v>
      </c>
      <c r="Y100" s="90" t="n"/>
      <c r="Z100" s="90" t="e">
        <v>#N/A</v>
      </c>
      <c r="AA100" s="90" t="e">
        <v>#N/A</v>
      </c>
      <c r="AB100" s="16">
        <f>SUM(S100:AA100)</f>
        <v/>
      </c>
      <c r="AC100" s="16" t="inlineStr">
        <is>
          <t>16.50</t>
        </is>
      </c>
      <c r="AD100" s="16">
        <f>AC100*0.006</f>
        <v/>
      </c>
      <c r="AE100" s="16">
        <f>AC100*0.02</f>
        <v/>
      </c>
      <c r="AF100" s="16">
        <f>AC100-AD100-AE100</f>
        <v/>
      </c>
      <c r="AG100" s="16" t="n"/>
      <c r="AH100" s="16" t="n"/>
      <c r="AI100" s="16">
        <f>SUM(AG100:AH100)</f>
        <v/>
      </c>
      <c r="AJ100" s="16">
        <f>AF100-AB100+AG100+AH100</f>
        <v/>
      </c>
      <c r="AK100" s="16">
        <f>IF(C100="是","杭州","江西工厂")</f>
        <v/>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t="n"/>
      <c r="S101" s="49" t="n"/>
      <c r="T101" s="15" t="n"/>
      <c r="U101" s="15" t="n"/>
      <c r="V101" s="15" t="n"/>
      <c r="W101" s="15" t="n"/>
      <c r="X101" s="15" t="n"/>
      <c r="Y101" s="15" t="n"/>
      <c r="Z101" s="15" t="n"/>
      <c r="AA101" s="15" t="n"/>
      <c r="AB101" s="15">
        <f>SUM(S101:AA101)</f>
        <v/>
      </c>
      <c r="AC101" s="15" t="inlineStr">
        <is>
          <t>123.00</t>
        </is>
      </c>
      <c r="AD101" s="15">
        <f>AC101*0.006</f>
        <v/>
      </c>
      <c r="AE101" s="15">
        <f>AC101*0.02</f>
        <v/>
      </c>
      <c r="AF101" s="15">
        <f>AC101-AD101-AE101</f>
        <v/>
      </c>
      <c r="AG101" s="15" t="n"/>
      <c r="AH101" s="15" t="n"/>
      <c r="AI101" s="15">
        <f>SUM(AG101:AH101)</f>
        <v/>
      </c>
      <c r="AJ101" s="15">
        <f>AF101-AB101+AG101+AH101</f>
        <v/>
      </c>
      <c r="AK101" s="15">
        <f>IF(C101="是","杭州","江西工厂")</f>
        <v/>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t="n"/>
      <c r="S102" s="49" t="n"/>
      <c r="T102" s="16" t="n"/>
      <c r="U102" s="16" t="n"/>
      <c r="V102" s="16" t="n"/>
      <c r="W102" s="16" t="n"/>
      <c r="X102" s="16" t="n"/>
      <c r="Y102" s="16" t="n"/>
      <c r="Z102" s="16" t="n"/>
      <c r="AA102" s="16" t="n"/>
      <c r="AB102" s="16">
        <f>SUM(S102:AA102)</f>
        <v/>
      </c>
      <c r="AC102" s="16" t="inlineStr">
        <is>
          <t>138.50</t>
        </is>
      </c>
      <c r="AD102" s="16">
        <f>AC102*0.006</f>
        <v/>
      </c>
      <c r="AE102" s="16">
        <f>AC102*0.02</f>
        <v/>
      </c>
      <c r="AF102" s="16">
        <f>AC102-AD102-AE102</f>
        <v/>
      </c>
      <c r="AG102" s="16" t="n"/>
      <c r="AH102" s="16" t="n"/>
      <c r="AI102" s="16">
        <f>SUM(AG102:AH102)</f>
        <v/>
      </c>
      <c r="AJ102" s="16">
        <f>AF102-AB102+AG102+AH102</f>
        <v/>
      </c>
      <c r="AK102" s="16">
        <f>IF(C102="是","杭州","江西工厂")</f>
        <v/>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t="n"/>
      <c r="S103" s="49" t="n"/>
      <c r="T103" s="15" t="n"/>
      <c r="U103" s="15" t="n"/>
      <c r="V103" s="15" t="n"/>
      <c r="W103" s="15" t="n"/>
      <c r="X103" s="15" t="n"/>
      <c r="Y103" s="15" t="n"/>
      <c r="Z103" s="15" t="n"/>
      <c r="AA103" s="15" t="n"/>
      <c r="AB103" s="15">
        <f>SUM(S103:AA103)</f>
        <v/>
      </c>
      <c r="AC103" s="15" t="inlineStr">
        <is>
          <t>147.00</t>
        </is>
      </c>
      <c r="AD103" s="15">
        <f>AC103*0.006</f>
        <v/>
      </c>
      <c r="AE103" s="15">
        <f>AC103*0.02</f>
        <v/>
      </c>
      <c r="AF103" s="15">
        <f>AC103-AD103-AE103</f>
        <v/>
      </c>
      <c r="AG103" s="15" t="n"/>
      <c r="AH103" s="15" t="n"/>
      <c r="AI103" s="15">
        <f>SUM(AG103:AH103)</f>
        <v/>
      </c>
      <c r="AJ103" s="15">
        <f>AF103-AB103+AG103+AH103</f>
        <v/>
      </c>
      <c r="AK103" s="15">
        <f>IF(C103="是","杭州","江西工厂")</f>
        <v/>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t="n">
        <v>0</v>
      </c>
      <c r="S104" s="90" t="n"/>
      <c r="T104" s="90" t="n"/>
      <c r="U104" s="90" t="n"/>
      <c r="V104" s="90" t="n"/>
      <c r="W104" s="90" t="n"/>
      <c r="X104" s="90" t="n"/>
      <c r="Y104" s="90" t="n"/>
      <c r="Z104" s="90" t="n"/>
      <c r="AA104" s="90" t="n"/>
      <c r="AB104" s="16">
        <f>SUM(S104:AA104)</f>
        <v/>
      </c>
      <c r="AC104" s="16" t="n"/>
      <c r="AD104" s="16">
        <f>AC104*0.006</f>
        <v/>
      </c>
      <c r="AE104" s="16">
        <f>AC104*0.02</f>
        <v/>
      </c>
      <c r="AF104" s="16">
        <f>AC104-AD104-AE104</f>
        <v/>
      </c>
      <c r="AG104" s="16" t="n"/>
      <c r="AH104" s="16" t="n"/>
      <c r="AI104" s="16">
        <f>SUM(AG104:AH104)</f>
        <v/>
      </c>
      <c r="AJ104" s="16">
        <f>AF104-AB104+AG104+AH104</f>
        <v/>
      </c>
      <c r="AK104" s="16">
        <f>IF(C104="是","杭州","江西工厂")</f>
        <v/>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t="n"/>
      <c r="S105" s="49" t="n"/>
      <c r="T105" s="15" t="n"/>
      <c r="U105" s="15" t="n"/>
      <c r="V105" s="15" t="n"/>
      <c r="W105" s="15" t="n"/>
      <c r="X105" s="15" t="n"/>
      <c r="Y105" s="15" t="n"/>
      <c r="Z105" s="15" t="n"/>
      <c r="AA105" s="15" t="n"/>
      <c r="AB105" s="15">
        <f>SUM(S105:AA105)</f>
        <v/>
      </c>
      <c r="AC105" s="15" t="inlineStr">
        <is>
          <t>135.00</t>
        </is>
      </c>
      <c r="AD105" s="15">
        <f>AC105*0.006</f>
        <v/>
      </c>
      <c r="AE105" s="15">
        <f>AC105*0.02</f>
        <v/>
      </c>
      <c r="AF105" s="15">
        <f>AC105-AD105-AE105</f>
        <v/>
      </c>
      <c r="AG105" s="15" t="n"/>
      <c r="AH105" s="15" t="n"/>
      <c r="AI105" s="15">
        <f>SUM(AG105:AH105)</f>
        <v/>
      </c>
      <c r="AJ105" s="15">
        <f>AF105-AB105+AG105+AH105</f>
        <v/>
      </c>
      <c r="AK105" s="15">
        <f>IF(C105="是","杭州","江西工厂")</f>
        <v/>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t="n"/>
      <c r="S106" s="49" t="n"/>
      <c r="T106" s="16" t="n"/>
      <c r="U106" s="16" t="n"/>
      <c r="V106" s="16" t="n"/>
      <c r="W106" s="16" t="n"/>
      <c r="X106" s="16" t="n"/>
      <c r="Y106" s="16" t="n"/>
      <c r="Z106" s="16" t="n"/>
      <c r="AA106" s="16" t="n"/>
      <c r="AB106" s="16">
        <f>SUM(S106:AA106)</f>
        <v/>
      </c>
      <c r="AC106" s="16" t="inlineStr">
        <is>
          <t>135.00</t>
        </is>
      </c>
      <c r="AD106" s="16">
        <f>AC106*0.006</f>
        <v/>
      </c>
      <c r="AE106" s="16">
        <f>AC106*0.02</f>
        <v/>
      </c>
      <c r="AF106" s="16">
        <f>AC106-AD106-AE106</f>
        <v/>
      </c>
      <c r="AG106" s="16" t="n"/>
      <c r="AH106" s="16" t="n"/>
      <c r="AI106" s="16">
        <f>SUM(AG106:AH106)</f>
        <v/>
      </c>
      <c r="AJ106" s="16">
        <f>AF106-AB106+AG106+AH106</f>
        <v/>
      </c>
      <c r="AK106" s="16">
        <f>IF(C106="是","杭州","江西工厂")</f>
        <v/>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t="n">
        <v>15</v>
      </c>
      <c r="S107" s="90" t="n"/>
      <c r="T107" s="90" t="n"/>
      <c r="U107" s="90" t="n"/>
      <c r="V107" s="90" t="n"/>
      <c r="W107" s="90" t="e">
        <v>#N/A</v>
      </c>
      <c r="X107" s="90" t="e">
        <v>#N/A</v>
      </c>
      <c r="Y107" s="90" t="n"/>
      <c r="Z107" s="90" t="e">
        <v>#N/A</v>
      </c>
      <c r="AA107" s="90" t="e">
        <v>#N/A</v>
      </c>
      <c r="AB107" s="15">
        <f>SUM(S107:AA107)</f>
        <v/>
      </c>
      <c r="AC107" s="15" t="inlineStr">
        <is>
          <t>22.00</t>
        </is>
      </c>
      <c r="AD107" s="15">
        <f>AC107*0.006</f>
        <v/>
      </c>
      <c r="AE107" s="15">
        <f>AC107*0.02</f>
        <v/>
      </c>
      <c r="AF107" s="15">
        <f>AC107-AD107-AE107</f>
        <v/>
      </c>
      <c r="AG107" s="15" t="n"/>
      <c r="AH107" s="15" t="n"/>
      <c r="AI107" s="15">
        <f>SUM(AG107:AH107)</f>
        <v/>
      </c>
      <c r="AJ107" s="15">
        <f>AF107-AB107+AG107+AH107</f>
        <v/>
      </c>
      <c r="AK107" s="15">
        <f>IF(C107="是","杭州","江西工厂")</f>
        <v/>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t="n">
        <v>2595</v>
      </c>
      <c r="S108" s="16" t="n">
        <v>2595</v>
      </c>
      <c r="T108" s="16" t="n">
        <v>315</v>
      </c>
      <c r="U108" s="16" t="n">
        <v>0</v>
      </c>
      <c r="V108" s="16" t="n">
        <v>0</v>
      </c>
      <c r="W108" s="16" t="n">
        <v>0</v>
      </c>
      <c r="X108" s="16" t="n">
        <v>0</v>
      </c>
      <c r="Y108" s="90" t="n"/>
      <c r="Z108" s="16" t="n">
        <v>0</v>
      </c>
      <c r="AA108" s="16" t="n">
        <v>0</v>
      </c>
      <c r="AB108" s="16">
        <f>SUM(S108:AA108)</f>
        <v/>
      </c>
      <c r="AC108" s="16" t="inlineStr">
        <is>
          <t>3420.00</t>
        </is>
      </c>
      <c r="AD108" s="16">
        <f>AC108*0.006</f>
        <v/>
      </c>
      <c r="AE108" s="16">
        <f>AC108*0.02</f>
        <v/>
      </c>
      <c r="AF108" s="16">
        <f>AC108-AD108-AE108</f>
        <v/>
      </c>
      <c r="AG108" s="16" t="n"/>
      <c r="AH108" s="16" t="n"/>
      <c r="AI108" s="16">
        <f>SUM(AG108:AH108)</f>
        <v/>
      </c>
      <c r="AJ108" s="16">
        <f>AF108-AB108+AG108+AH108</f>
        <v/>
      </c>
      <c r="AK108" s="16">
        <f>IF(C108="是","杭州","江西工厂")</f>
        <v/>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t="n"/>
      <c r="S109" s="49" t="n"/>
      <c r="T109" s="15" t="n"/>
      <c r="U109" s="15" t="n"/>
      <c r="V109" s="15" t="n"/>
      <c r="W109" s="15" t="n"/>
      <c r="X109" s="15" t="n"/>
      <c r="Y109" s="15" t="n"/>
      <c r="Z109" s="15" t="n"/>
      <c r="AA109" s="15" t="n"/>
      <c r="AB109" s="15">
        <f>SUM(S109:AA109)</f>
        <v/>
      </c>
      <c r="AC109" s="15" t="inlineStr">
        <is>
          <t>132.00</t>
        </is>
      </c>
      <c r="AD109" s="15">
        <f>AC109*0.006</f>
        <v/>
      </c>
      <c r="AE109" s="15">
        <f>AC109*0.02</f>
        <v/>
      </c>
      <c r="AF109" s="15">
        <f>AC109-AD109-AE109</f>
        <v/>
      </c>
      <c r="AG109" s="15" t="n"/>
      <c r="AH109" s="15" t="n"/>
      <c r="AI109" s="15">
        <f>SUM(AG109:AH109)</f>
        <v/>
      </c>
      <c r="AJ109" s="15">
        <f>AF109-AB109+AG109+AH109</f>
        <v/>
      </c>
      <c r="AK109" s="15">
        <f>IF(C109="是","杭州","江西工厂")</f>
        <v/>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t="n"/>
      <c r="S110" s="49" t="n"/>
      <c r="T110" s="16" t="n"/>
      <c r="U110" s="16" t="n"/>
      <c r="V110" s="16" t="n"/>
      <c r="W110" s="16" t="n"/>
      <c r="X110" s="16" t="n"/>
      <c r="Y110" s="16" t="n"/>
      <c r="Z110" s="16" t="n"/>
      <c r="AA110" s="16" t="n"/>
      <c r="AB110" s="16">
        <f>SUM(S110:AA110)</f>
        <v/>
      </c>
      <c r="AC110" s="16" t="inlineStr">
        <is>
          <t>118.00</t>
        </is>
      </c>
      <c r="AD110" s="16">
        <f>AC110*0.006</f>
        <v/>
      </c>
      <c r="AE110" s="16">
        <f>AC110*0.02</f>
        <v/>
      </c>
      <c r="AF110" s="16">
        <f>AC110-AD110-AE110</f>
        <v/>
      </c>
      <c r="AG110" s="16" t="n"/>
      <c r="AH110" s="16" t="n"/>
      <c r="AI110" s="16">
        <f>SUM(AG110:AH110)</f>
        <v/>
      </c>
      <c r="AJ110" s="16">
        <f>AF110-AB110+AG110+AH110</f>
        <v/>
      </c>
      <c r="AK110" s="16">
        <f>IF(C110="是","杭州","江西工厂")</f>
        <v/>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t="n"/>
      <c r="S111" s="49" t="n"/>
      <c r="T111" s="15" t="n"/>
      <c r="U111" s="15" t="n"/>
      <c r="V111" s="15" t="n"/>
      <c r="W111" s="15" t="n"/>
      <c r="X111" s="15" t="n"/>
      <c r="Y111" s="15" t="n"/>
      <c r="Z111" s="15" t="n"/>
      <c r="AA111" s="15" t="n"/>
      <c r="AB111" s="15">
        <f>SUM(S111:AA111)</f>
        <v/>
      </c>
      <c r="AC111" s="15" t="inlineStr">
        <is>
          <t>132.00</t>
        </is>
      </c>
      <c r="AD111" s="15">
        <f>AC111*0.006</f>
        <v/>
      </c>
      <c r="AE111" s="15">
        <f>AC111*0.02</f>
        <v/>
      </c>
      <c r="AF111" s="15">
        <f>AC111-AD111-AE111</f>
        <v/>
      </c>
      <c r="AG111" s="15" t="n"/>
      <c r="AH111" s="15" t="n"/>
      <c r="AI111" s="15">
        <f>SUM(AG111:AH111)</f>
        <v/>
      </c>
      <c r="AJ111" s="15">
        <f>AF111-AB111+AG111+AH111</f>
        <v/>
      </c>
      <c r="AK111" s="15">
        <f>IF(C111="是","杭州","江西工厂")</f>
        <v/>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t="n"/>
      <c r="S112" s="49" t="n"/>
      <c r="T112" s="16" t="n"/>
      <c r="U112" s="16" t="n"/>
      <c r="V112" s="16" t="n"/>
      <c r="W112" s="16" t="n"/>
      <c r="X112" s="16" t="n"/>
      <c r="Y112" s="16" t="n"/>
      <c r="Z112" s="16" t="n"/>
      <c r="AA112" s="16" t="n"/>
      <c r="AB112" s="16">
        <f>SUM(S112:AA112)</f>
        <v/>
      </c>
      <c r="AC112" s="16" t="inlineStr">
        <is>
          <t>148.00</t>
        </is>
      </c>
      <c r="AD112" s="16">
        <f>AC112*0.006</f>
        <v/>
      </c>
      <c r="AE112" s="16">
        <f>AC112*0.02</f>
        <v/>
      </c>
      <c r="AF112" s="16">
        <f>AC112-AD112-AE112</f>
        <v/>
      </c>
      <c r="AG112" s="16" t="n"/>
      <c r="AH112" s="16" t="n"/>
      <c r="AI112" s="16">
        <f>SUM(AG112:AH112)</f>
        <v/>
      </c>
      <c r="AJ112" s="16">
        <f>AF112-AB112+AG112+AH112</f>
        <v/>
      </c>
      <c r="AK112" s="16">
        <f>IF(C112="是","杭州","江西工厂")</f>
        <v/>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t="n">
        <v>4187.78</v>
      </c>
      <c r="S113" s="15" t="n">
        <v>4187.78</v>
      </c>
      <c r="T113" s="15" t="n">
        <v>350</v>
      </c>
      <c r="U113" s="15" t="n">
        <v>0</v>
      </c>
      <c r="V113" s="15" t="n">
        <v>0</v>
      </c>
      <c r="W113" s="15" t="n">
        <v>0</v>
      </c>
      <c r="X113" s="15" t="n">
        <v>0</v>
      </c>
      <c r="Y113" s="90" t="n"/>
      <c r="Z113" s="15" t="n">
        <v>0</v>
      </c>
      <c r="AA113" s="15" t="n">
        <v>0</v>
      </c>
      <c r="AB113" s="15">
        <f>SUM(S113:AA113)</f>
        <v/>
      </c>
      <c r="AC113" s="15" t="inlineStr">
        <is>
          <t>5620.60</t>
        </is>
      </c>
      <c r="AD113" s="15">
        <f>AC113*0.006</f>
        <v/>
      </c>
      <c r="AE113" s="15">
        <f>AC113*0.02</f>
        <v/>
      </c>
      <c r="AF113" s="15">
        <f>AC113-AD113-AE113</f>
        <v/>
      </c>
      <c r="AG113" s="15" t="n"/>
      <c r="AH113" s="15" t="n"/>
      <c r="AI113" s="15">
        <f>SUM(AG113:AH113)</f>
        <v/>
      </c>
      <c r="AJ113" s="15">
        <f>AF113-AB113+AG113+AH113</f>
        <v/>
      </c>
      <c r="AK113" s="15">
        <f>IF(C113="是","杭州","江西工厂")</f>
        <v/>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t="n"/>
      <c r="S114" s="49" t="n"/>
      <c r="T114" s="16" t="n"/>
      <c r="U114" s="16" t="n"/>
      <c r="V114" s="16" t="n"/>
      <c r="W114" s="16" t="n"/>
      <c r="X114" s="16" t="n"/>
      <c r="Y114" s="16" t="n"/>
      <c r="Z114" s="16" t="n"/>
      <c r="AA114" s="16" t="n"/>
      <c r="AB114" s="16">
        <f>SUM(S114:AA114)</f>
        <v/>
      </c>
      <c r="AC114" s="16" t="inlineStr">
        <is>
          <t>124.38</t>
        </is>
      </c>
      <c r="AD114" s="16">
        <f>AC114*0.006</f>
        <v/>
      </c>
      <c r="AE114" s="16">
        <f>AC114*0.02</f>
        <v/>
      </c>
      <c r="AF114" s="16">
        <f>AC114-AD114-AE114</f>
        <v/>
      </c>
      <c r="AG114" s="16" t="n"/>
      <c r="AH114" s="16" t="n"/>
      <c r="AI114" s="16">
        <f>SUM(AG114:AH114)</f>
        <v/>
      </c>
      <c r="AJ114" s="16">
        <f>AF114-AB114+AG114+AH114</f>
        <v/>
      </c>
      <c r="AK114" s="16">
        <f>IF(C114="是","杭州","江西工厂")</f>
        <v/>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t="n"/>
      <c r="S115" s="49" t="n"/>
      <c r="T115" s="15" t="n"/>
      <c r="U115" s="15" t="n"/>
      <c r="V115" s="15" t="n"/>
      <c r="W115" s="15" t="n"/>
      <c r="X115" s="15" t="n"/>
      <c r="Y115" s="15" t="n"/>
      <c r="Z115" s="15" t="n"/>
      <c r="AA115" s="15" t="n"/>
      <c r="AB115" s="15">
        <f>SUM(S115:AA115)</f>
        <v/>
      </c>
      <c r="AC115" s="15" t="inlineStr">
        <is>
          <t>145.00</t>
        </is>
      </c>
      <c r="AD115" s="15">
        <f>AC115*0.006</f>
        <v/>
      </c>
      <c r="AE115" s="15">
        <f>AC115*0.02</f>
        <v/>
      </c>
      <c r="AF115" s="15">
        <f>AC115-AD115-AE115</f>
        <v/>
      </c>
      <c r="AG115" s="15" t="n"/>
      <c r="AH115" s="15" t="n"/>
      <c r="AI115" s="15">
        <f>SUM(AG115:AH115)</f>
        <v/>
      </c>
      <c r="AJ115" s="15">
        <f>AF115-AB115+AG115+AH115</f>
        <v/>
      </c>
      <c r="AK115" s="15">
        <f>IF(C115="是","杭州","江西工厂")</f>
        <v/>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t="n"/>
      <c r="S116" s="49" t="n"/>
      <c r="T116" s="16" t="n"/>
      <c r="U116" s="16" t="n"/>
      <c r="V116" s="16" t="n"/>
      <c r="W116" s="16" t="n"/>
      <c r="X116" s="16" t="n"/>
      <c r="Y116" s="16" t="n"/>
      <c r="Z116" s="16" t="n"/>
      <c r="AA116" s="16" t="n"/>
      <c r="AB116" s="16">
        <f>SUM(S116:AA116)</f>
        <v/>
      </c>
      <c r="AC116" s="16" t="inlineStr">
        <is>
          <t>130.00</t>
        </is>
      </c>
      <c r="AD116" s="16">
        <f>AC116*0.006</f>
        <v/>
      </c>
      <c r="AE116" s="16">
        <f>AC116*0.02</f>
        <v/>
      </c>
      <c r="AF116" s="16">
        <f>AC116-AD116-AE116</f>
        <v/>
      </c>
      <c r="AG116" s="16" t="n"/>
      <c r="AH116" s="16" t="n"/>
      <c r="AI116" s="16">
        <f>SUM(AG116:AH116)</f>
        <v/>
      </c>
      <c r="AJ116" s="16">
        <f>AF116-AB116+AG116+AH116</f>
        <v/>
      </c>
      <c r="AK116" s="16">
        <f>IF(C116="是","杭州","江西工厂")</f>
        <v/>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t="n">
        <v>15</v>
      </c>
      <c r="S117" s="90" t="n"/>
      <c r="T117" s="90" t="n"/>
      <c r="U117" s="90" t="n"/>
      <c r="V117" s="90" t="n"/>
      <c r="W117" s="90" t="e">
        <v>#N/A</v>
      </c>
      <c r="X117" s="90" t="e">
        <v>#N/A</v>
      </c>
      <c r="Y117" s="90" t="n"/>
      <c r="Z117" s="90" t="e">
        <v>#N/A</v>
      </c>
      <c r="AA117" s="90" t="e">
        <v>#N/A</v>
      </c>
      <c r="AB117" s="15">
        <f>SUM(S117:AA117)</f>
        <v/>
      </c>
      <c r="AC117" s="15" t="inlineStr">
        <is>
          <t>22.00</t>
        </is>
      </c>
      <c r="AD117" s="15">
        <f>AC117*0.006</f>
        <v/>
      </c>
      <c r="AE117" s="15">
        <f>AC117*0.02</f>
        <v/>
      </c>
      <c r="AF117" s="15">
        <f>AC117-AD117-AE117</f>
        <v/>
      </c>
      <c r="AG117" s="15" t="n"/>
      <c r="AH117" s="15" t="n"/>
      <c r="AI117" s="15">
        <f>SUM(AG117:AH117)</f>
        <v/>
      </c>
      <c r="AJ117" s="15">
        <f>AF117-AB117+AG117+AH117</f>
        <v/>
      </c>
      <c r="AK117" s="15">
        <f>IF(C117="是","杭州","江西工厂")</f>
        <v/>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t="n">
        <v>0</v>
      </c>
      <c r="S118" s="90" t="n"/>
      <c r="T118" s="90" t="n"/>
      <c r="U118" s="90" t="n"/>
      <c r="V118" s="90" t="n"/>
      <c r="W118" s="90" t="n"/>
      <c r="X118" s="90" t="n"/>
      <c r="Y118" s="90" t="n"/>
      <c r="Z118" s="90" t="n"/>
      <c r="AA118" s="90" t="n"/>
      <c r="AB118" s="16">
        <f>SUM(S118:AA118)</f>
        <v/>
      </c>
      <c r="AC118" s="16" t="inlineStr">
        <is>
          <t>8205.86</t>
        </is>
      </c>
      <c r="AD118" s="16">
        <f>AC118*0.006</f>
        <v/>
      </c>
      <c r="AE118" s="16">
        <f>AC118*0.02</f>
        <v/>
      </c>
      <c r="AF118" s="16">
        <f>AC118-AD118-AE118</f>
        <v/>
      </c>
      <c r="AG118" s="16" t="n"/>
      <c r="AH118" s="16" t="n"/>
      <c r="AI118" s="16">
        <f>SUM(AG118:AH118)</f>
        <v/>
      </c>
      <c r="AJ118" s="16">
        <f>AF118-AB118+AG118+AH118</f>
        <v/>
      </c>
      <c r="AK118" s="16">
        <f>IF(C118="是","杭州","江西工厂")</f>
        <v/>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t="n">
        <v>4782.552878598248</v>
      </c>
      <c r="S119" s="90" t="e">
        <v>#N/A</v>
      </c>
      <c r="T119" s="90" t="e">
        <v>#N/A</v>
      </c>
      <c r="U119" s="90" t="e">
        <v>#N/A</v>
      </c>
      <c r="V119" s="90" t="e">
        <v>#N/A</v>
      </c>
      <c r="W119" s="90" t="e">
        <v>#N/A</v>
      </c>
      <c r="X119" s="90" t="e">
        <v>#N/A</v>
      </c>
      <c r="Y119" s="90" t="n"/>
      <c r="Z119" s="90" t="e">
        <v>#N/A</v>
      </c>
      <c r="AA119" s="90" t="e">
        <v>#N/A</v>
      </c>
      <c r="AB119" s="15">
        <f>SUM(S119:AA119)</f>
        <v/>
      </c>
      <c r="AC119" s="15" t="inlineStr">
        <is>
          <t>5422.95</t>
        </is>
      </c>
      <c r="AD119" s="15">
        <f>AC119*0.006</f>
        <v/>
      </c>
      <c r="AE119" s="15">
        <f>AC119*0.02</f>
        <v/>
      </c>
      <c r="AF119" s="15">
        <f>AC119-AD119-AE119</f>
        <v/>
      </c>
      <c r="AG119" s="15" t="n"/>
      <c r="AH119" s="15" t="n"/>
      <c r="AI119" s="15">
        <f>SUM(AG119:AH119)</f>
        <v/>
      </c>
      <c r="AJ119" s="15">
        <f>AF119-AB119+AG119+AH119</f>
        <v/>
      </c>
      <c r="AK119" s="15">
        <f>IF(C119="是","杭州","江西工厂")</f>
        <v/>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t="n"/>
      <c r="S120" s="49" t="n"/>
      <c r="T120" s="16" t="n"/>
      <c r="U120" s="16" t="n"/>
      <c r="V120" s="16" t="n"/>
      <c r="W120" s="16" t="n"/>
      <c r="X120" s="16" t="n"/>
      <c r="Y120" s="16" t="n"/>
      <c r="Z120" s="16" t="n"/>
      <c r="AA120" s="16" t="n"/>
      <c r="AB120" s="16">
        <f>SUM(S120:AA120)</f>
        <v/>
      </c>
      <c r="AC120" s="16" t="inlineStr">
        <is>
          <t>130.00</t>
        </is>
      </c>
      <c r="AD120" s="16">
        <f>AC120*0.006</f>
        <v/>
      </c>
      <c r="AE120" s="16">
        <f>AC120*0.02</f>
        <v/>
      </c>
      <c r="AF120" s="16">
        <f>AC120-AD120-AE120</f>
        <v/>
      </c>
      <c r="AG120" s="16" t="n"/>
      <c r="AH120" s="16" t="n"/>
      <c r="AI120" s="16">
        <f>SUM(AG120:AH120)</f>
        <v/>
      </c>
      <c r="AJ120" s="16">
        <f>AF120-AB120+AG120+AH120</f>
        <v/>
      </c>
      <c r="AK120" s="16">
        <f>IF(C120="是","杭州","江西工厂")</f>
        <v/>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t="n">
        <v>2225</v>
      </c>
      <c r="S121" s="15" t="n">
        <v>2225</v>
      </c>
      <c r="T121" s="15" t="n">
        <v>315</v>
      </c>
      <c r="U121" s="15" t="n">
        <v>0</v>
      </c>
      <c r="V121" s="15" t="n">
        <v>50</v>
      </c>
      <c r="W121" s="15" t="n">
        <v>0</v>
      </c>
      <c r="X121" s="15" t="n">
        <v>0</v>
      </c>
      <c r="Y121" s="90" t="n"/>
      <c r="Z121" s="15" t="n">
        <v>0</v>
      </c>
      <c r="AA121" s="15" t="n">
        <v>0</v>
      </c>
      <c r="AB121" s="15">
        <f>SUM(S121:AA121)</f>
        <v/>
      </c>
      <c r="AC121" s="15" t="inlineStr">
        <is>
          <t>2620.77</t>
        </is>
      </c>
      <c r="AD121" s="15">
        <f>AC121*0.006</f>
        <v/>
      </c>
      <c r="AE121" s="15">
        <f>AC121*0.02</f>
        <v/>
      </c>
      <c r="AF121" s="15">
        <f>AC121-AD121-AE121</f>
        <v/>
      </c>
      <c r="AG121" s="15" t="n"/>
      <c r="AH121" s="15" t="n"/>
      <c r="AI121" s="15">
        <f>SUM(AG121:AH121)</f>
        <v/>
      </c>
      <c r="AJ121" s="15">
        <f>AF121-AB121+AG121+AH121</f>
        <v/>
      </c>
      <c r="AK121" s="15">
        <f>IF(C121="是","杭州","江西工厂")</f>
        <v/>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t="n"/>
      <c r="S122" s="49" t="n"/>
      <c r="T122" s="16" t="n"/>
      <c r="U122" s="16" t="n"/>
      <c r="V122" s="16" t="n"/>
      <c r="W122" s="16" t="n"/>
      <c r="X122" s="16" t="n"/>
      <c r="Y122" s="16" t="n"/>
      <c r="Z122" s="16" t="n"/>
      <c r="AA122" s="16" t="n"/>
      <c r="AB122" s="16">
        <f>SUM(S122:AA122)</f>
        <v/>
      </c>
      <c r="AC122" s="16" t="inlineStr">
        <is>
          <t>140.00</t>
        </is>
      </c>
      <c r="AD122" s="16">
        <f>AC122*0.006</f>
        <v/>
      </c>
      <c r="AE122" s="16">
        <f>AC122*0.02</f>
        <v/>
      </c>
      <c r="AF122" s="16">
        <f>AC122-AD122-AE122</f>
        <v/>
      </c>
      <c r="AG122" s="16" t="n"/>
      <c r="AH122" s="16" t="n"/>
      <c r="AI122" s="16">
        <f>SUM(AG122:AH122)</f>
        <v/>
      </c>
      <c r="AJ122" s="16">
        <f>AF122-AB122+AG122+AH122</f>
        <v/>
      </c>
      <c r="AK122" s="16">
        <f>IF(C122="是","杭州","江西工厂")</f>
        <v/>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t="e">
        <v>#N/A</v>
      </c>
      <c r="S123" s="90" t="e">
        <v>#N/A</v>
      </c>
      <c r="T123" s="90" t="e">
        <v>#N/A</v>
      </c>
      <c r="U123" s="90" t="e">
        <v>#N/A</v>
      </c>
      <c r="V123" s="90" t="e">
        <v>#N/A</v>
      </c>
      <c r="W123" s="90" t="e">
        <v>#N/A</v>
      </c>
      <c r="X123" s="90" t="e">
        <v>#N/A</v>
      </c>
      <c r="Y123" s="90" t="n"/>
      <c r="Z123" s="90" t="e">
        <v>#N/A</v>
      </c>
      <c r="AA123" s="90" t="e">
        <v>#N/A</v>
      </c>
      <c r="AB123" s="15">
        <f>SUM(S123:AA123)</f>
        <v/>
      </c>
      <c r="AC123" s="15" t="inlineStr">
        <is>
          <t>319.44</t>
        </is>
      </c>
      <c r="AD123" s="15">
        <f>AC123*0.006</f>
        <v/>
      </c>
      <c r="AE123" s="15">
        <f>AC123*0.02</f>
        <v/>
      </c>
      <c r="AF123" s="15">
        <f>AC123-AD123-AE123</f>
        <v/>
      </c>
      <c r="AG123" s="15" t="n"/>
      <c r="AH123" s="15" t="n"/>
      <c r="AI123" s="15">
        <f>SUM(AG123:AH123)</f>
        <v/>
      </c>
      <c r="AJ123" s="15">
        <f>AF123-AB123+AG123+AH123</f>
        <v/>
      </c>
      <c r="AK123" s="15">
        <f>IF(C123="是","杭州","江西工厂")</f>
        <v/>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t="n"/>
      <c r="S124" s="49" t="n"/>
      <c r="T124" s="16" t="n"/>
      <c r="U124" s="16" t="n"/>
      <c r="V124" s="16" t="n"/>
      <c r="W124" s="16" t="n"/>
      <c r="X124" s="16" t="n"/>
      <c r="Y124" s="16" t="n"/>
      <c r="Z124" s="16" t="n"/>
      <c r="AA124" s="16" t="n"/>
      <c r="AB124" s="16">
        <f>SUM(S124:AA124)</f>
        <v/>
      </c>
      <c r="AC124" s="16" t="inlineStr">
        <is>
          <t>124.38</t>
        </is>
      </c>
      <c r="AD124" s="16">
        <f>AC124*0.006</f>
        <v/>
      </c>
      <c r="AE124" s="16">
        <f>AC124*0.02</f>
        <v/>
      </c>
      <c r="AF124" s="16">
        <f>AC124-AD124-AE124</f>
        <v/>
      </c>
      <c r="AG124" s="16" t="n"/>
      <c r="AH124" s="16" t="n"/>
      <c r="AI124" s="16">
        <f>SUM(AG124:AH124)</f>
        <v/>
      </c>
      <c r="AJ124" s="16">
        <f>AF124-AB124+AG124+AH124</f>
        <v/>
      </c>
      <c r="AK124" s="16">
        <f>IF(C124="是","杭州","江西工厂")</f>
        <v/>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t="n">
        <v>0</v>
      </c>
      <c r="S125" s="90" t="n"/>
      <c r="T125" s="90" t="n"/>
      <c r="U125" s="90" t="n"/>
      <c r="V125" s="90" t="n"/>
      <c r="W125" s="90" t="n"/>
      <c r="X125" s="90" t="n"/>
      <c r="Y125" s="90" t="n"/>
      <c r="Z125" s="90" t="n"/>
      <c r="AA125" s="90" t="n"/>
      <c r="AB125" s="15">
        <f>SUM(S125:AA125)</f>
        <v/>
      </c>
      <c r="AC125" s="15" t="n"/>
      <c r="AD125" s="15">
        <f>AC125*0.006</f>
        <v/>
      </c>
      <c r="AE125" s="15">
        <f>AC125*0.02</f>
        <v/>
      </c>
      <c r="AF125" s="15">
        <f>AC125-AD125-AE125</f>
        <v/>
      </c>
      <c r="AG125" s="15" t="n"/>
      <c r="AH125" s="15" t="n"/>
      <c r="AI125" s="15">
        <f>SUM(AG125:AH125)</f>
        <v/>
      </c>
      <c r="AJ125" s="15">
        <f>AF125-AB125+AG125+AH125</f>
        <v/>
      </c>
      <c r="AK125" s="15">
        <f>IF(C125="是","杭州","江西工厂")</f>
        <v/>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t="n">
        <v>0</v>
      </c>
      <c r="S126" s="90" t="n"/>
      <c r="T126" s="90" t="n"/>
      <c r="U126" s="90" t="n"/>
      <c r="V126" s="90" t="n"/>
      <c r="W126" s="90" t="n"/>
      <c r="X126" s="90" t="n"/>
      <c r="Y126" s="90" t="n"/>
      <c r="Z126" s="90" t="n"/>
      <c r="AA126" s="90" t="n"/>
      <c r="AB126" s="16">
        <f>SUM(S126:AA126)</f>
        <v/>
      </c>
      <c r="AC126" s="16" t="n"/>
      <c r="AD126" s="16">
        <f>AC126*0.006</f>
        <v/>
      </c>
      <c r="AE126" s="16">
        <f>AC126*0.02</f>
        <v/>
      </c>
      <c r="AF126" s="16">
        <f>AC126-AD126-AE126</f>
        <v/>
      </c>
      <c r="AG126" s="16" t="n"/>
      <c r="AH126" s="16" t="n"/>
      <c r="AI126" s="16">
        <f>SUM(AG126:AH126)</f>
        <v/>
      </c>
      <c r="AJ126" s="16">
        <f>AF126-AB126+AG126+AH126</f>
        <v/>
      </c>
      <c r="AK126" s="16">
        <f>IF(C126="是","杭州","江西工厂")</f>
        <v/>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t="n">
        <v>2044</v>
      </c>
      <c r="S127" s="15" t="n">
        <v>2044</v>
      </c>
      <c r="T127" s="15" t="n">
        <v>315</v>
      </c>
      <c r="U127" s="15" t="n">
        <v>0</v>
      </c>
      <c r="V127" s="15" t="n">
        <v>69</v>
      </c>
      <c r="W127" s="15" t="n">
        <v>0</v>
      </c>
      <c r="X127" s="15" t="n">
        <v>0</v>
      </c>
      <c r="Y127" s="90" t="n"/>
      <c r="Z127" s="15" t="n">
        <v>0</v>
      </c>
      <c r="AA127" s="15" t="n">
        <v>0</v>
      </c>
      <c r="AB127" s="15">
        <f>SUM(S127:AA127)</f>
        <v/>
      </c>
      <c r="AC127" s="15" t="inlineStr">
        <is>
          <t>2699.74</t>
        </is>
      </c>
      <c r="AD127" s="15">
        <f>AC127*0.006</f>
        <v/>
      </c>
      <c r="AE127" s="15">
        <f>AC127*0.02</f>
        <v/>
      </c>
      <c r="AF127" s="15">
        <f>AC127-AD127-AE127</f>
        <v/>
      </c>
      <c r="AG127" s="15" t="n"/>
      <c r="AH127" s="15" t="n"/>
      <c r="AI127" s="15">
        <f>SUM(AG127:AH127)</f>
        <v/>
      </c>
      <c r="AJ127" s="15">
        <f>AF127-AB127+AG127+AH127</f>
        <v/>
      </c>
      <c r="AK127" s="15">
        <f>IF(C127="是","杭州","江西工厂")</f>
        <v/>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t="n"/>
      <c r="S128" s="49" t="n"/>
      <c r="T128" s="16" t="n"/>
      <c r="U128" s="16" t="n"/>
      <c r="V128" s="16" t="n"/>
      <c r="W128" s="16" t="n"/>
      <c r="X128" s="16" t="n"/>
      <c r="Y128" s="16" t="n"/>
      <c r="Z128" s="16" t="n"/>
      <c r="AA128" s="16" t="n"/>
      <c r="AB128" s="16">
        <f>SUM(S128:AA128)</f>
        <v/>
      </c>
      <c r="AC128" s="16" t="inlineStr">
        <is>
          <t>124.38</t>
        </is>
      </c>
      <c r="AD128" s="16">
        <f>AC128*0.006</f>
        <v/>
      </c>
      <c r="AE128" s="16">
        <f>AC128*0.02</f>
        <v/>
      </c>
      <c r="AF128" s="16">
        <f>AC128-AD128-AE128</f>
        <v/>
      </c>
      <c r="AG128" s="16" t="n"/>
      <c r="AH128" s="16" t="n"/>
      <c r="AI128" s="16">
        <f>SUM(AG128:AH128)</f>
        <v/>
      </c>
      <c r="AJ128" s="16">
        <f>AF128-AB128+AG128+AH128</f>
        <v/>
      </c>
      <c r="AK128" s="16">
        <f>IF(C128="是","杭州","江西工厂")</f>
        <v/>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t="n"/>
      <c r="S129" s="49" t="n"/>
      <c r="T129" s="15" t="n"/>
      <c r="U129" s="15" t="n"/>
      <c r="V129" s="15" t="n"/>
      <c r="W129" s="15" t="n"/>
      <c r="X129" s="15" t="n"/>
      <c r="Y129" s="15" t="n"/>
      <c r="Z129" s="15" t="n"/>
      <c r="AA129" s="15" t="n"/>
      <c r="AB129" s="15">
        <f>SUM(S129:AA129)</f>
        <v/>
      </c>
      <c r="AC129" s="15" t="inlineStr">
        <is>
          <t>119.38</t>
        </is>
      </c>
      <c r="AD129" s="15">
        <f>AC129*0.006</f>
        <v/>
      </c>
      <c r="AE129" s="15">
        <f>AC129*0.02</f>
        <v/>
      </c>
      <c r="AF129" s="15">
        <f>AC129-AD129-AE129</f>
        <v/>
      </c>
      <c r="AG129" s="15" t="n"/>
      <c r="AH129" s="15" t="n"/>
      <c r="AI129" s="15">
        <f>SUM(AG129:AH129)</f>
        <v/>
      </c>
      <c r="AJ129" s="15">
        <f>AF129-AB129+AG129+AH129</f>
        <v/>
      </c>
      <c r="AK129" s="15">
        <f>IF(C129="是","杭州","江西工厂")</f>
        <v/>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t="n"/>
      <c r="S130" s="49" t="n"/>
      <c r="T130" s="16" t="n"/>
      <c r="U130" s="16" t="n"/>
      <c r="V130" s="16" t="n"/>
      <c r="W130" s="16" t="n"/>
      <c r="X130" s="16" t="n"/>
      <c r="Y130" s="16" t="n"/>
      <c r="Z130" s="16" t="n"/>
      <c r="AA130" s="16" t="n"/>
      <c r="AB130" s="16">
        <f>SUM(S130:AA130)</f>
        <v/>
      </c>
      <c r="AC130" s="16" t="inlineStr">
        <is>
          <t>124.38</t>
        </is>
      </c>
      <c r="AD130" s="16">
        <f>AC130*0.006</f>
        <v/>
      </c>
      <c r="AE130" s="16">
        <f>AC130*0.02</f>
        <v/>
      </c>
      <c r="AF130" s="16">
        <f>AC130-AD130-AE130</f>
        <v/>
      </c>
      <c r="AG130" s="16" t="n"/>
      <c r="AH130" s="16" t="n"/>
      <c r="AI130" s="16">
        <f>SUM(AG130:AH130)</f>
        <v/>
      </c>
      <c r="AJ130" s="16">
        <f>AF130-AB130+AG130+AH130</f>
        <v/>
      </c>
      <c r="AK130" s="16">
        <f>IF(C130="是","杭州","江西工厂")</f>
        <v/>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t="n"/>
      <c r="S131" s="49" t="n"/>
      <c r="T131" s="15" t="n"/>
      <c r="U131" s="15" t="n"/>
      <c r="V131" s="15" t="n"/>
      <c r="W131" s="15" t="n"/>
      <c r="X131" s="15" t="n"/>
      <c r="Y131" s="15" t="n"/>
      <c r="Z131" s="15" t="n"/>
      <c r="AA131" s="15" t="n"/>
      <c r="AB131" s="15">
        <f>SUM(S131:AA131)</f>
        <v/>
      </c>
      <c r="AC131" s="15" t="inlineStr">
        <is>
          <t>127.00</t>
        </is>
      </c>
      <c r="AD131" s="15">
        <f>AC131*0.006</f>
        <v/>
      </c>
      <c r="AE131" s="15">
        <f>AC131*0.02</f>
        <v/>
      </c>
      <c r="AF131" s="15">
        <f>AC131-AD131-AE131</f>
        <v/>
      </c>
      <c r="AG131" s="15" t="n"/>
      <c r="AH131" s="15" t="n"/>
      <c r="AI131" s="15">
        <f>SUM(AG131:AH131)</f>
        <v/>
      </c>
      <c r="AJ131" s="15">
        <f>AF131-AB131+AG131+AH131</f>
        <v/>
      </c>
      <c r="AK131" s="15">
        <f>IF(C131="是","杭州","江西工厂")</f>
        <v/>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t="n"/>
      <c r="S132" s="49" t="n"/>
      <c r="T132" s="16" t="n"/>
      <c r="U132" s="16" t="n"/>
      <c r="V132" s="16" t="n"/>
      <c r="W132" s="16" t="n"/>
      <c r="X132" s="16" t="n"/>
      <c r="Y132" s="16" t="n"/>
      <c r="Z132" s="16" t="n"/>
      <c r="AA132" s="16" t="n"/>
      <c r="AB132" s="16">
        <f>SUM(S132:AA132)</f>
        <v/>
      </c>
      <c r="AC132" s="16" t="inlineStr">
        <is>
          <t>124.38</t>
        </is>
      </c>
      <c r="AD132" s="16">
        <f>AC132*0.006</f>
        <v/>
      </c>
      <c r="AE132" s="16">
        <f>AC132*0.02</f>
        <v/>
      </c>
      <c r="AF132" s="16">
        <f>AC132-AD132-AE132</f>
        <v/>
      </c>
      <c r="AG132" s="16" t="n"/>
      <c r="AH132" s="16" t="n"/>
      <c r="AI132" s="16">
        <f>SUM(AG132:AH132)</f>
        <v/>
      </c>
      <c r="AJ132" s="16">
        <f>AF132-AB132+AG132+AH132</f>
        <v/>
      </c>
      <c r="AK132" s="16">
        <f>IF(C132="是","杭州","江西工厂")</f>
        <v/>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t="n">
        <v>2045</v>
      </c>
      <c r="S133" s="15" t="n">
        <v>2045</v>
      </c>
      <c r="T133" s="15" t="n">
        <v>315</v>
      </c>
      <c r="U133" s="15" t="n">
        <v>0</v>
      </c>
      <c r="V133" s="15" t="n">
        <v>70</v>
      </c>
      <c r="W133" s="15" t="n">
        <v>0</v>
      </c>
      <c r="X133" s="15" t="n">
        <v>0</v>
      </c>
      <c r="Y133" s="90" t="n"/>
      <c r="Z133" s="15" t="n">
        <v>0</v>
      </c>
      <c r="AA133" s="15" t="n">
        <v>0</v>
      </c>
      <c r="AB133" s="15">
        <f>SUM(S133:AA133)</f>
        <v/>
      </c>
      <c r="AC133" s="15" t="inlineStr">
        <is>
          <t>3343.07</t>
        </is>
      </c>
      <c r="AD133" s="15">
        <f>AC133*0.006</f>
        <v/>
      </c>
      <c r="AE133" s="15">
        <f>AC133*0.02</f>
        <v/>
      </c>
      <c r="AF133" s="15">
        <f>AC133-AD133-AE133</f>
        <v/>
      </c>
      <c r="AG133" s="15" t="n"/>
      <c r="AH133" s="15" t="n"/>
      <c r="AI133" s="15">
        <f>SUM(AG133:AH133)</f>
        <v/>
      </c>
      <c r="AJ133" s="15">
        <f>AF133-AB133+AG133+AH133</f>
        <v/>
      </c>
      <c r="AK133" s="15">
        <f>IF(C133="是","杭州","江西工厂")</f>
        <v/>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t="n">
        <v>0</v>
      </c>
      <c r="S134" s="90" t="n"/>
      <c r="T134" s="90" t="n"/>
      <c r="U134" s="90" t="n"/>
      <c r="V134" s="90" t="n"/>
      <c r="W134" s="90" t="n"/>
      <c r="X134" s="90" t="n"/>
      <c r="Y134" s="90" t="n"/>
      <c r="Z134" s="90" t="n"/>
      <c r="AA134" s="90" t="n"/>
      <c r="AB134" s="16">
        <f>SUM(S134:AA134)</f>
        <v/>
      </c>
      <c r="AC134" s="16" t="n"/>
      <c r="AD134" s="16">
        <f>AC134*0.006</f>
        <v/>
      </c>
      <c r="AE134" s="16">
        <f>AC134*0.02</f>
        <v/>
      </c>
      <c r="AF134" s="16">
        <f>AC134-AD134-AE134</f>
        <v/>
      </c>
      <c r="AG134" s="16" t="n"/>
      <c r="AH134" s="16" t="n"/>
      <c r="AI134" s="16">
        <f>SUM(AG134:AH134)</f>
        <v/>
      </c>
      <c r="AJ134" s="16">
        <f>AF134-AB134+AG134+AH134</f>
        <v/>
      </c>
      <c r="AK134" s="16">
        <f>IF(C134="是","杭州","江西工厂")</f>
        <v/>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t="n">
        <v>0</v>
      </c>
      <c r="S135" s="90" t="n"/>
      <c r="T135" s="90" t="n"/>
      <c r="U135" s="90" t="n"/>
      <c r="V135" s="90" t="n"/>
      <c r="W135" s="90" t="n"/>
      <c r="X135" s="90" t="n"/>
      <c r="Y135" s="90" t="n"/>
      <c r="Z135" s="90" t="n"/>
      <c r="AA135" s="90" t="n"/>
      <c r="AB135" s="15">
        <f>SUM(S135:AA135)</f>
        <v/>
      </c>
      <c r="AC135" s="15" t="n"/>
      <c r="AD135" s="15">
        <f>AC135*0.006</f>
        <v/>
      </c>
      <c r="AE135" s="15">
        <f>AC135*0.02</f>
        <v/>
      </c>
      <c r="AF135" s="15">
        <f>AC135-AD135-AE135</f>
        <v/>
      </c>
      <c r="AG135" s="15" t="n"/>
      <c r="AH135" s="15" t="n"/>
      <c r="AI135" s="15">
        <f>SUM(AG135:AH135)</f>
        <v/>
      </c>
      <c r="AJ135" s="15">
        <f>AF135-AB135+AG135+AH135</f>
        <v/>
      </c>
      <c r="AK135" s="15">
        <f>IF(C135="是","杭州","江西工厂")</f>
        <v/>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t="n"/>
      <c r="S136" s="49" t="n"/>
      <c r="T136" s="16" t="n"/>
      <c r="U136" s="16" t="n"/>
      <c r="V136" s="16" t="n"/>
      <c r="W136" s="16" t="n"/>
      <c r="X136" s="16" t="n"/>
      <c r="Y136" s="16" t="n"/>
      <c r="Z136" s="16" t="n"/>
      <c r="AA136" s="16" t="n"/>
      <c r="AB136" s="16">
        <f>SUM(S136:AA136)</f>
        <v/>
      </c>
      <c r="AC136" s="16" t="inlineStr">
        <is>
          <t>121.88</t>
        </is>
      </c>
      <c r="AD136" s="16">
        <f>AC136*0.006</f>
        <v/>
      </c>
      <c r="AE136" s="16">
        <f>AC136*0.02</f>
        <v/>
      </c>
      <c r="AF136" s="16">
        <f>AC136-AD136-AE136</f>
        <v/>
      </c>
      <c r="AG136" s="16" t="n"/>
      <c r="AH136" s="16" t="n"/>
      <c r="AI136" s="16">
        <f>SUM(AG136:AH136)</f>
        <v/>
      </c>
      <c r="AJ136" s="16">
        <f>AF136-AB136+AG136+AH136</f>
        <v/>
      </c>
      <c r="AK136" s="16">
        <f>IF(C136="是","杭州","江西工厂")</f>
        <v/>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t="n"/>
      <c r="S137" s="49" t="n"/>
      <c r="T137" s="15" t="n"/>
      <c r="U137" s="15" t="n"/>
      <c r="V137" s="15" t="n"/>
      <c r="W137" s="15" t="n"/>
      <c r="X137" s="15" t="n"/>
      <c r="Y137" s="15" t="n"/>
      <c r="Z137" s="15" t="n"/>
      <c r="AA137" s="15" t="n"/>
      <c r="AB137" s="15">
        <f>SUM(S137:AA137)</f>
        <v/>
      </c>
      <c r="AC137" s="15" t="inlineStr">
        <is>
          <t>124.50</t>
        </is>
      </c>
      <c r="AD137" s="15">
        <f>AC137*0.006</f>
        <v/>
      </c>
      <c r="AE137" s="15">
        <f>AC137*0.02</f>
        <v/>
      </c>
      <c r="AF137" s="15">
        <f>AC137-AD137-AE137</f>
        <v/>
      </c>
      <c r="AG137" s="15" t="n"/>
      <c r="AH137" s="15" t="n"/>
      <c r="AI137" s="15">
        <f>SUM(AG137:AH137)</f>
        <v/>
      </c>
      <c r="AJ137" s="15">
        <f>AF137-AB137+AG137+AH137</f>
        <v/>
      </c>
      <c r="AK137" s="15">
        <f>IF(C137="是","杭州","江西工厂")</f>
        <v/>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t="n"/>
      <c r="S138" s="49" t="n"/>
      <c r="T138" s="16" t="n"/>
      <c r="U138" s="16" t="n"/>
      <c r="V138" s="16" t="n"/>
      <c r="W138" s="16" t="n"/>
      <c r="X138" s="16" t="n"/>
      <c r="Y138" s="16" t="n"/>
      <c r="Z138" s="16" t="n"/>
      <c r="AA138" s="16" t="n"/>
      <c r="AB138" s="16">
        <f>SUM(S138:AA138)</f>
        <v/>
      </c>
      <c r="AC138" s="16" t="inlineStr">
        <is>
          <t>124.38</t>
        </is>
      </c>
      <c r="AD138" s="16">
        <f>AC138*0.006</f>
        <v/>
      </c>
      <c r="AE138" s="16">
        <f>AC138*0.02</f>
        <v/>
      </c>
      <c r="AF138" s="16">
        <f>AC138-AD138-AE138</f>
        <v/>
      </c>
      <c r="AG138" s="16" t="n"/>
      <c r="AH138" s="16" t="n"/>
      <c r="AI138" s="16">
        <f>SUM(AG138:AH138)</f>
        <v/>
      </c>
      <c r="AJ138" s="16">
        <f>AF138-AB138+AG138+AH138</f>
        <v/>
      </c>
      <c r="AK138" s="16">
        <f>IF(C138="是","杭州","江西工厂")</f>
        <v/>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t="n">
        <v>1990</v>
      </c>
      <c r="S139" s="15" t="n">
        <v>1990</v>
      </c>
      <c r="T139" s="15" t="n">
        <v>315</v>
      </c>
      <c r="U139" s="15" t="n">
        <v>0</v>
      </c>
      <c r="V139" s="15" t="n">
        <v>85</v>
      </c>
      <c r="W139" s="15" t="n">
        <v>0</v>
      </c>
      <c r="X139" s="15" t="n">
        <v>0</v>
      </c>
      <c r="Y139" s="90" t="n"/>
      <c r="Z139" s="15" t="n">
        <v>0</v>
      </c>
      <c r="AA139" s="15" t="n">
        <v>0</v>
      </c>
      <c r="AB139" s="15">
        <f>SUM(S139:AA139)</f>
        <v/>
      </c>
      <c r="AC139" s="15" t="inlineStr">
        <is>
          <t>2739.00</t>
        </is>
      </c>
      <c r="AD139" s="15">
        <f>AC139*0.006</f>
        <v/>
      </c>
      <c r="AE139" s="15">
        <f>AC139*0.02</f>
        <v/>
      </c>
      <c r="AF139" s="15">
        <f>AC139-AD139-AE139</f>
        <v/>
      </c>
      <c r="AG139" s="15" t="n"/>
      <c r="AH139" s="15" t="n"/>
      <c r="AI139" s="15">
        <f>SUM(AG139:AH139)</f>
        <v/>
      </c>
      <c r="AJ139" s="15">
        <f>AF139-AB139+AG139+AH139</f>
        <v/>
      </c>
      <c r="AK139" s="15">
        <f>IF(C139="是","杭州","江西工厂")</f>
        <v/>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t="n">
        <v>0</v>
      </c>
      <c r="S140" s="90" t="n"/>
      <c r="T140" s="90" t="n"/>
      <c r="U140" s="90" t="n"/>
      <c r="V140" s="90" t="n"/>
      <c r="W140" s="90" t="n"/>
      <c r="X140" s="90" t="n"/>
      <c r="Y140" s="90" t="n"/>
      <c r="Z140" s="90" t="n"/>
      <c r="AA140" s="90" t="n"/>
      <c r="AB140" s="16">
        <f>SUM(S140:AA140)</f>
        <v/>
      </c>
      <c r="AC140" s="16" t="n"/>
      <c r="AD140" s="16">
        <f>AC140*0.006</f>
        <v/>
      </c>
      <c r="AE140" s="16">
        <f>AC140*0.02</f>
        <v/>
      </c>
      <c r="AF140" s="16">
        <f>AC140-AD140-AE140</f>
        <v/>
      </c>
      <c r="AG140" s="16" t="n"/>
      <c r="AH140" s="16" t="n"/>
      <c r="AI140" s="16">
        <f>SUM(AG140:AH140)</f>
        <v/>
      </c>
      <c r="AJ140" s="16">
        <f>AF140-AB140+AG140+AH140</f>
        <v/>
      </c>
      <c r="AK140" s="16">
        <f>IF(C140="是","杭州","江西工厂")</f>
        <v/>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t="n">
        <v>0</v>
      </c>
      <c r="S141" s="90" t="n"/>
      <c r="T141" s="90" t="n"/>
      <c r="U141" s="90" t="n"/>
      <c r="V141" s="90" t="n"/>
      <c r="W141" s="90" t="n"/>
      <c r="X141" s="90" t="n"/>
      <c r="Y141" s="90" t="n"/>
      <c r="Z141" s="90" t="n"/>
      <c r="AA141" s="90" t="n"/>
      <c r="AB141" s="15">
        <f>SUM(S141:AA141)</f>
        <v/>
      </c>
      <c r="AC141" s="15" t="inlineStr">
        <is>
          <t>12363.53</t>
        </is>
      </c>
      <c r="AD141" s="15">
        <f>AC141*0.006</f>
        <v/>
      </c>
      <c r="AE141" s="15">
        <f>AC141*0.02</f>
        <v/>
      </c>
      <c r="AF141" s="15">
        <f>AC141-AD141-AE141</f>
        <v/>
      </c>
      <c r="AG141" s="15" t="n"/>
      <c r="AH141" s="15" t="n"/>
      <c r="AI141" s="15">
        <f>SUM(AG141:AH141)</f>
        <v/>
      </c>
      <c r="AJ141" s="15">
        <f>AF141-AB141+AG141+AH141</f>
        <v/>
      </c>
      <c r="AK141" s="15">
        <f>IF(C141="是","杭州","江西工厂")</f>
        <v/>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t="n"/>
      <c r="S142" s="49" t="n"/>
      <c r="T142" s="16" t="n"/>
      <c r="U142" s="16" t="n"/>
      <c r="V142" s="16" t="n"/>
      <c r="W142" s="16" t="n"/>
      <c r="X142" s="16" t="n"/>
      <c r="Y142" s="16" t="n"/>
      <c r="Z142" s="16" t="n"/>
      <c r="AA142" s="16" t="n"/>
      <c r="AB142" s="16">
        <f>SUM(S142:AA142)</f>
        <v/>
      </c>
      <c r="AC142" s="16" t="inlineStr">
        <is>
          <t>127.00</t>
        </is>
      </c>
      <c r="AD142" s="16">
        <f>AC142*0.006</f>
        <v/>
      </c>
      <c r="AE142" s="16">
        <f>AC142*0.02</f>
        <v/>
      </c>
      <c r="AF142" s="16">
        <f>AC142-AD142-AE142</f>
        <v/>
      </c>
      <c r="AG142" s="16" t="n"/>
      <c r="AH142" s="16" t="n"/>
      <c r="AI142" s="16">
        <f>SUM(AG142:AH142)</f>
        <v/>
      </c>
      <c r="AJ142" s="16">
        <f>AF142-AB142+AG142+AH142</f>
        <v/>
      </c>
      <c r="AK142" s="16">
        <f>IF(C142="是","杭州","江西工厂")</f>
        <v/>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t="n"/>
      <c r="S143" s="49" t="n"/>
      <c r="T143" s="15" t="n"/>
      <c r="U143" s="15" t="n"/>
      <c r="V143" s="15" t="n"/>
      <c r="W143" s="15" t="n"/>
      <c r="X143" s="15" t="n"/>
      <c r="Y143" s="15" t="n"/>
      <c r="Z143" s="15" t="n"/>
      <c r="AA143" s="15" t="n"/>
      <c r="AB143" s="15">
        <f>SUM(S143:AA143)</f>
        <v/>
      </c>
      <c r="AC143" s="15" t="inlineStr">
        <is>
          <t>150.00</t>
        </is>
      </c>
      <c r="AD143" s="15">
        <f>AC143*0.006</f>
        <v/>
      </c>
      <c r="AE143" s="15">
        <f>AC143*0.02</f>
        <v/>
      </c>
      <c r="AF143" s="15">
        <f>AC143-AD143-AE143</f>
        <v/>
      </c>
      <c r="AG143" s="15" t="n"/>
      <c r="AH143" s="15" t="n"/>
      <c r="AI143" s="15">
        <f>SUM(AG143:AH143)</f>
        <v/>
      </c>
      <c r="AJ143" s="15">
        <f>AF143-AB143+AG143+AH143</f>
        <v/>
      </c>
      <c r="AK143" s="15">
        <f>IF(C143="是","杭州","江西工厂")</f>
        <v/>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t="n">
        <v>4187.78</v>
      </c>
      <c r="S144" s="16" t="n">
        <v>4187.78</v>
      </c>
      <c r="T144" s="16" t="n">
        <v>350</v>
      </c>
      <c r="U144" s="16" t="n">
        <v>0</v>
      </c>
      <c r="V144" s="16" t="n">
        <v>0</v>
      </c>
      <c r="W144" s="16" t="n">
        <v>0</v>
      </c>
      <c r="X144" s="16" t="n">
        <v>0</v>
      </c>
      <c r="Y144" s="90" t="n"/>
      <c r="Z144" s="16" t="n">
        <v>0</v>
      </c>
      <c r="AA144" s="16" t="n">
        <v>0</v>
      </c>
      <c r="AB144" s="16">
        <f>SUM(S144:AA144)</f>
        <v/>
      </c>
      <c r="AC144" s="16" t="inlineStr">
        <is>
          <t>5620.60</t>
        </is>
      </c>
      <c r="AD144" s="16">
        <f>AC144*0.006</f>
        <v/>
      </c>
      <c r="AE144" s="16">
        <f>AC144*0.02</f>
        <v/>
      </c>
      <c r="AF144" s="16">
        <f>AC144-AD144-AE144</f>
        <v/>
      </c>
      <c r="AG144" s="16" t="n"/>
      <c r="AH144" s="16" t="n"/>
      <c r="AI144" s="16">
        <f>SUM(AG144:AH144)</f>
        <v/>
      </c>
      <c r="AJ144" s="16">
        <f>AF144-AB144+AG144+AH144</f>
        <v/>
      </c>
      <c r="AK144" s="16">
        <f>IF(C144="是","杭州","江西工厂")</f>
        <v/>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t="n"/>
      <c r="S145" s="49" t="n"/>
      <c r="T145" s="15" t="n"/>
      <c r="U145" s="15" t="n"/>
      <c r="V145" s="15" t="n"/>
      <c r="W145" s="15" t="n"/>
      <c r="X145" s="15" t="n"/>
      <c r="Y145" s="15" t="n"/>
      <c r="Z145" s="15" t="n"/>
      <c r="AA145" s="15" t="n"/>
      <c r="AB145" s="15">
        <f>SUM(S145:AA145)</f>
        <v/>
      </c>
      <c r="AC145" s="15" t="inlineStr">
        <is>
          <t>127.00</t>
        </is>
      </c>
      <c r="AD145" s="15">
        <f>AC145*0.006</f>
        <v/>
      </c>
      <c r="AE145" s="15">
        <f>AC145*0.02</f>
        <v/>
      </c>
      <c r="AF145" s="15">
        <f>AC145-AD145-AE145</f>
        <v/>
      </c>
      <c r="AG145" s="15" t="n"/>
      <c r="AH145" s="15" t="n"/>
      <c r="AI145" s="15">
        <f>SUM(AG145:AH145)</f>
        <v/>
      </c>
      <c r="AJ145" s="15">
        <f>AF145-AB145+AG145+AH145</f>
        <v/>
      </c>
      <c r="AK145" s="15">
        <f>IF(C145="是","杭州","江西工厂")</f>
        <v/>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t="n"/>
      <c r="S146" s="49" t="n"/>
      <c r="T146" s="16" t="n"/>
      <c r="U146" s="16" t="n"/>
      <c r="V146" s="16" t="n"/>
      <c r="W146" s="16" t="n"/>
      <c r="X146" s="16" t="n"/>
      <c r="Y146" s="16" t="n"/>
      <c r="Z146" s="16" t="n"/>
      <c r="AA146" s="16" t="n"/>
      <c r="AB146" s="16">
        <f>SUM(S146:AA146)</f>
        <v/>
      </c>
      <c r="AC146" s="16" t="inlineStr">
        <is>
          <t>142.00</t>
        </is>
      </c>
      <c r="AD146" s="16">
        <f>AC146*0.006</f>
        <v/>
      </c>
      <c r="AE146" s="16">
        <f>AC146*0.02</f>
        <v/>
      </c>
      <c r="AF146" s="16">
        <f>AC146-AD146-AE146</f>
        <v/>
      </c>
      <c r="AG146" s="16" t="n"/>
      <c r="AH146" s="16" t="n"/>
      <c r="AI146" s="16">
        <f>SUM(AG146:AH146)</f>
        <v/>
      </c>
      <c r="AJ146" s="16">
        <f>AF146-AB146+AG146+AH146</f>
        <v/>
      </c>
      <c r="AK146" s="16">
        <f>IF(C146="是","杭州","江西工厂")</f>
        <v/>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t="n"/>
      <c r="S147" s="49" t="n"/>
      <c r="T147" s="15" t="n"/>
      <c r="U147" s="15" t="n"/>
      <c r="V147" s="15" t="n"/>
      <c r="W147" s="15" t="n"/>
      <c r="X147" s="15" t="n"/>
      <c r="Y147" s="15" t="n"/>
      <c r="Z147" s="15" t="n"/>
      <c r="AA147" s="15" t="n"/>
      <c r="AB147" s="15">
        <f>SUM(S147:AA147)</f>
        <v/>
      </c>
      <c r="AC147" s="15" t="inlineStr">
        <is>
          <t>150.00</t>
        </is>
      </c>
      <c r="AD147" s="15">
        <f>AC147*0.006</f>
        <v/>
      </c>
      <c r="AE147" s="15">
        <f>AC147*0.02</f>
        <v/>
      </c>
      <c r="AF147" s="15">
        <f>AC147-AD147-AE147</f>
        <v/>
      </c>
      <c r="AG147" s="15" t="n"/>
      <c r="AH147" s="15" t="n"/>
      <c r="AI147" s="15">
        <f>SUM(AG147:AH147)</f>
        <v/>
      </c>
      <c r="AJ147" s="15">
        <f>AF147-AB147+AG147+AH147</f>
        <v/>
      </c>
      <c r="AK147" s="15">
        <f>IF(C147="是","杭州","江西工厂")</f>
        <v/>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t="n"/>
      <c r="S148" s="49" t="n"/>
      <c r="T148" s="16" t="n"/>
      <c r="U148" s="16" t="n"/>
      <c r="V148" s="16" t="n"/>
      <c r="W148" s="16" t="n"/>
      <c r="X148" s="16" t="n"/>
      <c r="Y148" s="16" t="n"/>
      <c r="Z148" s="16" t="n"/>
      <c r="AA148" s="16" t="n"/>
      <c r="AB148" s="16">
        <f>SUM(S148:AA148)</f>
        <v/>
      </c>
      <c r="AC148" s="16" t="inlineStr">
        <is>
          <t>135.00</t>
        </is>
      </c>
      <c r="AD148" s="16">
        <f>AC148*0.006</f>
        <v/>
      </c>
      <c r="AE148" s="16">
        <f>AC148*0.02</f>
        <v/>
      </c>
      <c r="AF148" s="16">
        <f>AC148-AD148-AE148</f>
        <v/>
      </c>
      <c r="AG148" s="16" t="n"/>
      <c r="AH148" s="16" t="n"/>
      <c r="AI148" s="16">
        <f>SUM(AG148:AH148)</f>
        <v/>
      </c>
      <c r="AJ148" s="16">
        <f>AF148-AB148+AG148+AH148</f>
        <v/>
      </c>
      <c r="AK148" s="16">
        <f>IF(C148="是","杭州","江西工厂")</f>
        <v/>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t="n"/>
      <c r="S149" s="49" t="n"/>
      <c r="T149" s="15" t="n"/>
      <c r="U149" s="15" t="n"/>
      <c r="V149" s="15" t="n"/>
      <c r="W149" s="15" t="n"/>
      <c r="X149" s="15" t="n"/>
      <c r="Y149" s="15" t="n"/>
      <c r="Z149" s="15" t="n"/>
      <c r="AA149" s="15" t="n"/>
      <c r="AB149" s="15">
        <f>SUM(S149:AA149)</f>
        <v/>
      </c>
      <c r="AC149" s="15" t="inlineStr">
        <is>
          <t>146.00</t>
        </is>
      </c>
      <c r="AD149" s="15">
        <f>AC149*0.006</f>
        <v/>
      </c>
      <c r="AE149" s="15">
        <f>AC149*0.02</f>
        <v/>
      </c>
      <c r="AF149" s="15">
        <f>AC149-AD149-AE149</f>
        <v/>
      </c>
      <c r="AG149" s="15" t="n"/>
      <c r="AH149" s="15" t="n"/>
      <c r="AI149" s="15">
        <f>SUM(AG149:AH149)</f>
        <v/>
      </c>
      <c r="AJ149" s="15">
        <f>AF149-AB149+AG149+AH149</f>
        <v/>
      </c>
      <c r="AK149" s="15">
        <f>IF(C149="是","杭州","江西工厂")</f>
        <v/>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t="n"/>
      <c r="S150" s="49" t="n"/>
      <c r="T150" s="16" t="n"/>
      <c r="U150" s="16" t="n"/>
      <c r="V150" s="16" t="n"/>
      <c r="W150" s="16" t="n"/>
      <c r="X150" s="16" t="n"/>
      <c r="Y150" s="16" t="n"/>
      <c r="Z150" s="16" t="n"/>
      <c r="AA150" s="16" t="n"/>
      <c r="AB150" s="16">
        <f>SUM(S150:AA150)</f>
        <v/>
      </c>
      <c r="AC150" s="16" t="inlineStr">
        <is>
          <t>135.00</t>
        </is>
      </c>
      <c r="AD150" s="16">
        <f>AC150*0.006</f>
        <v/>
      </c>
      <c r="AE150" s="16">
        <f>AC150*0.02</f>
        <v/>
      </c>
      <c r="AF150" s="16">
        <f>AC150-AD150-AE150</f>
        <v/>
      </c>
      <c r="AG150" s="16" t="n"/>
      <c r="AH150" s="16" t="n"/>
      <c r="AI150" s="16">
        <f>SUM(AG150:AH150)</f>
        <v/>
      </c>
      <c r="AJ150" s="16">
        <f>AF150-AB150+AG150+AH150</f>
        <v/>
      </c>
      <c r="AK150" s="16">
        <f>IF(C150="是","杭州","江西工厂")</f>
        <v/>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t="n"/>
      <c r="S151" s="49" t="n"/>
      <c r="T151" s="15" t="n"/>
      <c r="U151" s="15" t="n"/>
      <c r="V151" s="15" t="n"/>
      <c r="W151" s="15" t="n"/>
      <c r="X151" s="15" t="n"/>
      <c r="Y151" s="15" t="n"/>
      <c r="Z151" s="15" t="n"/>
      <c r="AA151" s="15" t="n"/>
      <c r="AB151" s="15">
        <f>SUM(S151:AA151)</f>
        <v/>
      </c>
      <c r="AC151" s="15" t="inlineStr">
        <is>
          <t>168.50</t>
        </is>
      </c>
      <c r="AD151" s="15">
        <f>AC151*0.006</f>
        <v/>
      </c>
      <c r="AE151" s="15">
        <f>AC151*0.02</f>
        <v/>
      </c>
      <c r="AF151" s="15">
        <f>AC151-AD151-AE151</f>
        <v/>
      </c>
      <c r="AG151" s="15" t="n"/>
      <c r="AH151" s="15" t="n"/>
      <c r="AI151" s="15">
        <f>SUM(AG151:AH151)</f>
        <v/>
      </c>
      <c r="AJ151" s="15">
        <f>AF151-AB151+AG151+AH151</f>
        <v/>
      </c>
      <c r="AK151" s="15">
        <f>IF(C151="是","杭州","江西工厂")</f>
        <v/>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t="n"/>
      <c r="S152" s="49" t="n"/>
      <c r="T152" s="16" t="n"/>
      <c r="U152" s="16" t="n"/>
      <c r="V152" s="16" t="n"/>
      <c r="W152" s="16" t="n"/>
      <c r="X152" s="16" t="n"/>
      <c r="Y152" s="16" t="n"/>
      <c r="Z152" s="16" t="n"/>
      <c r="AA152" s="16" t="n"/>
      <c r="AB152" s="16">
        <f>SUM(S152:AA152)</f>
        <v/>
      </c>
      <c r="AC152" s="16" t="inlineStr">
        <is>
          <t>132.00</t>
        </is>
      </c>
      <c r="AD152" s="16">
        <f>AC152*0.006</f>
        <v/>
      </c>
      <c r="AE152" s="16">
        <f>AC152*0.02</f>
        <v/>
      </c>
      <c r="AF152" s="16">
        <f>AC152-AD152-AE152</f>
        <v/>
      </c>
      <c r="AG152" s="16" t="n"/>
      <c r="AH152" s="16" t="n"/>
      <c r="AI152" s="16">
        <f>SUM(AG152:AH152)</f>
        <v/>
      </c>
      <c r="AJ152" s="16">
        <f>AF152-AB152+AG152+AH152</f>
        <v/>
      </c>
      <c r="AK152" s="16">
        <f>IF(C152="是","杭州","江西工厂")</f>
        <v/>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t="n"/>
      <c r="S153" s="49" t="n"/>
      <c r="T153" s="15" t="n"/>
      <c r="U153" s="15" t="n"/>
      <c r="V153" s="15" t="n"/>
      <c r="W153" s="15" t="n"/>
      <c r="X153" s="15" t="n"/>
      <c r="Y153" s="15" t="n"/>
      <c r="Z153" s="15" t="n"/>
      <c r="AA153" s="15" t="n"/>
      <c r="AB153" s="15">
        <f>SUM(S153:AA153)</f>
        <v/>
      </c>
      <c r="AC153" s="15" t="inlineStr">
        <is>
          <t>150.00</t>
        </is>
      </c>
      <c r="AD153" s="15">
        <f>AC153*0.006</f>
        <v/>
      </c>
      <c r="AE153" s="15">
        <f>AC153*0.02</f>
        <v/>
      </c>
      <c r="AF153" s="15">
        <f>AC153-AD153-AE153</f>
        <v/>
      </c>
      <c r="AG153" s="15" t="n"/>
      <c r="AH153" s="15" t="n"/>
      <c r="AI153" s="15">
        <f>SUM(AG153:AH153)</f>
        <v/>
      </c>
      <c r="AJ153" s="15">
        <f>AF153-AB153+AG153+AH153</f>
        <v/>
      </c>
      <c r="AK153" s="15">
        <f>IF(C153="是","杭州","江西工厂")</f>
        <v/>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t="n"/>
      <c r="S154" s="49" t="n"/>
      <c r="T154" s="16" t="n"/>
      <c r="U154" s="16" t="n"/>
      <c r="V154" s="16" t="n"/>
      <c r="W154" s="16" t="n"/>
      <c r="X154" s="16" t="n"/>
      <c r="Y154" s="16" t="n"/>
      <c r="Z154" s="16" t="n"/>
      <c r="AA154" s="16" t="n"/>
      <c r="AB154" s="16">
        <f>SUM(S154:AA154)</f>
        <v/>
      </c>
      <c r="AC154" s="16" t="inlineStr">
        <is>
          <t>140.00</t>
        </is>
      </c>
      <c r="AD154" s="16">
        <f>AC154*0.006</f>
        <v/>
      </c>
      <c r="AE154" s="16">
        <f>AC154*0.02</f>
        <v/>
      </c>
      <c r="AF154" s="16">
        <f>AC154-AD154-AE154</f>
        <v/>
      </c>
      <c r="AG154" s="16" t="n"/>
      <c r="AH154" s="16" t="n"/>
      <c r="AI154" s="16">
        <f>SUM(AG154:AH154)</f>
        <v/>
      </c>
      <c r="AJ154" s="16">
        <f>AF154-AB154+AG154+AH154</f>
        <v/>
      </c>
      <c r="AK154" s="16">
        <f>IF(C154="是","杭州","江西工厂")</f>
        <v/>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t="n">
        <v>0</v>
      </c>
      <c r="S155" s="90" t="n"/>
      <c r="T155" s="90" t="n"/>
      <c r="U155" s="90" t="n"/>
      <c r="V155" s="90" t="n"/>
      <c r="W155" s="90" t="n"/>
      <c r="X155" s="90" t="n"/>
      <c r="Y155" s="90" t="n"/>
      <c r="Z155" s="90" t="n"/>
      <c r="AA155" s="90" t="n"/>
      <c r="AB155" s="15">
        <f>SUM(S155:AA155)</f>
        <v/>
      </c>
      <c r="AC155" s="15" t="inlineStr">
        <is>
          <t>5678.67</t>
        </is>
      </c>
      <c r="AD155" s="15">
        <f>AC155*0.006</f>
        <v/>
      </c>
      <c r="AE155" s="15">
        <f>AC155*0.02</f>
        <v/>
      </c>
      <c r="AF155" s="15">
        <f>AC155-AD155-AE155</f>
        <v/>
      </c>
      <c r="AG155" s="15" t="n"/>
      <c r="AH155" s="15" t="n"/>
      <c r="AI155" s="15">
        <f>SUM(AG155:AH155)</f>
        <v/>
      </c>
      <c r="AJ155" s="15">
        <f>AF155-AB155+AG155+AH155</f>
        <v/>
      </c>
      <c r="AK155" s="15">
        <f>IF(C155="是","杭州","江西工厂")</f>
        <v/>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t="n">
        <v>0</v>
      </c>
      <c r="S156" s="90" t="n"/>
      <c r="T156" s="90" t="n"/>
      <c r="U156" s="90" t="n"/>
      <c r="V156" s="90" t="n"/>
      <c r="W156" s="90" t="n"/>
      <c r="X156" s="90" t="n"/>
      <c r="Y156" s="90" t="n"/>
      <c r="Z156" s="90" t="n"/>
      <c r="AA156" s="90" t="n"/>
      <c r="AB156" s="16">
        <f>SUM(S156:AA156)</f>
        <v/>
      </c>
      <c r="AC156" s="16" t="inlineStr">
        <is>
          <t>8598.54</t>
        </is>
      </c>
      <c r="AD156" s="16">
        <f>AC156*0.006</f>
        <v/>
      </c>
      <c r="AE156" s="16">
        <f>AC156*0.02</f>
        <v/>
      </c>
      <c r="AF156" s="16">
        <f>AC156-AD156-AE156</f>
        <v/>
      </c>
      <c r="AG156" s="16" t="n"/>
      <c r="AH156" s="16" t="n"/>
      <c r="AI156" s="16">
        <f>SUM(AG156:AH156)</f>
        <v/>
      </c>
      <c r="AJ156" s="16">
        <f>AF156-AB156+AG156+AH156</f>
        <v/>
      </c>
      <c r="AK156" s="16">
        <f>IF(C156="是","杭州","江西工厂")</f>
        <v/>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t="n"/>
      <c r="S157" s="49" t="n"/>
      <c r="T157" s="15" t="n"/>
      <c r="U157" s="15" t="n"/>
      <c r="V157" s="15" t="n"/>
      <c r="W157" s="15" t="n"/>
      <c r="X157" s="15" t="n"/>
      <c r="Y157" s="15" t="n"/>
      <c r="Z157" s="15" t="n"/>
      <c r="AA157" s="15" t="n"/>
      <c r="AB157" s="15">
        <f>SUM(S157:AA157)</f>
        <v/>
      </c>
      <c r="AC157" s="15" t="inlineStr">
        <is>
          <t>125.00</t>
        </is>
      </c>
      <c r="AD157" s="15">
        <f>AC157*0.006</f>
        <v/>
      </c>
      <c r="AE157" s="15">
        <f>AC157*0.02</f>
        <v/>
      </c>
      <c r="AF157" s="15">
        <f>AC157-AD157-AE157</f>
        <v/>
      </c>
      <c r="AG157" s="15" t="n"/>
      <c r="AH157" s="15" t="n"/>
      <c r="AI157" s="15">
        <f>SUM(AG157:AH157)</f>
        <v/>
      </c>
      <c r="AJ157" s="15">
        <f>AF157-AB157+AG157+AH157</f>
        <v/>
      </c>
      <c r="AK157" s="15">
        <f>IF(C157="是","杭州","江西工厂")</f>
        <v/>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t="n"/>
      <c r="S158" s="49" t="n"/>
      <c r="T158" s="16" t="n"/>
      <c r="U158" s="16" t="n"/>
      <c r="V158" s="16" t="n"/>
      <c r="W158" s="16" t="n"/>
      <c r="X158" s="16" t="n"/>
      <c r="Y158" s="16" t="n"/>
      <c r="Z158" s="16" t="n"/>
      <c r="AA158" s="16" t="n"/>
      <c r="AB158" s="16">
        <f>SUM(S158:AA158)</f>
        <v/>
      </c>
      <c r="AC158" s="16" t="inlineStr">
        <is>
          <t>128.00</t>
        </is>
      </c>
      <c r="AD158" s="16">
        <f>AC158*0.006</f>
        <v/>
      </c>
      <c r="AE158" s="16">
        <f>AC158*0.02</f>
        <v/>
      </c>
      <c r="AF158" s="16">
        <f>AC158-AD158-AE158</f>
        <v/>
      </c>
      <c r="AG158" s="16" t="n"/>
      <c r="AH158" s="16" t="n"/>
      <c r="AI158" s="16">
        <f>SUM(AG158:AH158)</f>
        <v/>
      </c>
      <c r="AJ158" s="16">
        <f>AF158-AB158+AG158+AH158</f>
        <v/>
      </c>
      <c r="AK158" s="16">
        <f>IF(C158="是","杭州","江西工厂")</f>
        <v/>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t="n"/>
      <c r="S159" s="49" t="n"/>
      <c r="T159" s="15" t="n"/>
      <c r="U159" s="15" t="n"/>
      <c r="V159" s="15" t="n"/>
      <c r="W159" s="15" t="n"/>
      <c r="X159" s="15" t="n"/>
      <c r="Y159" s="15" t="n"/>
      <c r="Z159" s="15" t="n"/>
      <c r="AA159" s="15" t="n"/>
      <c r="AB159" s="15">
        <f>SUM(S159:AA159)</f>
        <v/>
      </c>
      <c r="AC159" s="15" t="inlineStr">
        <is>
          <t>130.00</t>
        </is>
      </c>
      <c r="AD159" s="15">
        <f>AC159*0.006</f>
        <v/>
      </c>
      <c r="AE159" s="15">
        <f>AC159*0.02</f>
        <v/>
      </c>
      <c r="AF159" s="15">
        <f>AC159-AD159-AE159</f>
        <v/>
      </c>
      <c r="AG159" s="15" t="n"/>
      <c r="AH159" s="15" t="n"/>
      <c r="AI159" s="15">
        <f>SUM(AG159:AH159)</f>
        <v/>
      </c>
      <c r="AJ159" s="15">
        <f>AF159-AB159+AG159+AH159</f>
        <v/>
      </c>
      <c r="AK159" s="15">
        <f>IF(C159="是","杭州","江西工厂")</f>
        <v/>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t="n"/>
      <c r="S160" s="49" t="n"/>
      <c r="T160" s="16" t="n"/>
      <c r="U160" s="16" t="n"/>
      <c r="V160" s="16" t="n"/>
      <c r="W160" s="16" t="n"/>
      <c r="X160" s="16" t="n"/>
      <c r="Y160" s="16" t="n"/>
      <c r="Z160" s="16" t="n"/>
      <c r="AA160" s="16" t="n"/>
      <c r="AB160" s="16">
        <f>SUM(S160:AA160)</f>
        <v/>
      </c>
      <c r="AC160" s="16" t="inlineStr">
        <is>
          <t>150.00</t>
        </is>
      </c>
      <c r="AD160" s="16">
        <f>AC160*0.006</f>
        <v/>
      </c>
      <c r="AE160" s="16">
        <f>AC160*0.02</f>
        <v/>
      </c>
      <c r="AF160" s="16">
        <f>AC160-AD160-AE160</f>
        <v/>
      </c>
      <c r="AG160" s="16" t="n"/>
      <c r="AH160" s="16" t="n"/>
      <c r="AI160" s="16">
        <f>SUM(AG160:AH160)</f>
        <v/>
      </c>
      <c r="AJ160" s="16">
        <f>AF160-AB160+AG160+AH160</f>
        <v/>
      </c>
      <c r="AK160" s="16">
        <f>IF(C160="是","杭州","江西工厂")</f>
        <v/>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t="n"/>
      <c r="S161" s="49" t="n"/>
      <c r="T161" s="15" t="n"/>
      <c r="U161" s="15" t="n"/>
      <c r="V161" s="15" t="n"/>
      <c r="W161" s="15" t="n"/>
      <c r="X161" s="15" t="n"/>
      <c r="Y161" s="15" t="n"/>
      <c r="Z161" s="15" t="n"/>
      <c r="AA161" s="15" t="n"/>
      <c r="AB161" s="15">
        <f>SUM(S161:AA161)</f>
        <v/>
      </c>
      <c r="AC161" s="15" t="inlineStr">
        <is>
          <t>140.00</t>
        </is>
      </c>
      <c r="AD161" s="15">
        <f>AC161*0.006</f>
        <v/>
      </c>
      <c r="AE161" s="15">
        <f>AC161*0.02</f>
        <v/>
      </c>
      <c r="AF161" s="15">
        <f>AC161-AD161-AE161</f>
        <v/>
      </c>
      <c r="AG161" s="15" t="n"/>
      <c r="AH161" s="15" t="n"/>
      <c r="AI161" s="15">
        <f>SUM(AG161:AH161)</f>
        <v/>
      </c>
      <c r="AJ161" s="15">
        <f>AF161-AB161+AG161+AH161</f>
        <v/>
      </c>
      <c r="AK161" s="15">
        <f>IF(C161="是","杭州","江西工厂")</f>
        <v/>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t="n"/>
      <c r="S162" s="49" t="n"/>
      <c r="T162" s="16" t="n"/>
      <c r="U162" s="16" t="n"/>
      <c r="V162" s="16" t="n"/>
      <c r="W162" s="16" t="n"/>
      <c r="X162" s="16" t="n"/>
      <c r="Y162" s="16" t="n"/>
      <c r="Z162" s="16" t="n"/>
      <c r="AA162" s="16" t="n"/>
      <c r="AB162" s="16">
        <f>SUM(S162:AA162)</f>
        <v/>
      </c>
      <c r="AC162" s="16" t="inlineStr">
        <is>
          <t>130.00</t>
        </is>
      </c>
      <c r="AD162" s="16">
        <f>AC162*0.006</f>
        <v/>
      </c>
      <c r="AE162" s="16">
        <f>AC162*0.02</f>
        <v/>
      </c>
      <c r="AF162" s="16">
        <f>AC162-AD162-AE162</f>
        <v/>
      </c>
      <c r="AG162" s="16" t="n"/>
      <c r="AH162" s="16" t="n"/>
      <c r="AI162" s="16">
        <f>SUM(AG162:AH162)</f>
        <v/>
      </c>
      <c r="AJ162" s="16">
        <f>AF162-AB162+AG162+AH162</f>
        <v/>
      </c>
      <c r="AK162" s="16">
        <f>IF(C162="是","杭州","江西工厂")</f>
        <v/>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t="n"/>
      <c r="S163" s="49" t="n"/>
      <c r="T163" s="15" t="n"/>
      <c r="U163" s="15" t="n"/>
      <c r="V163" s="15" t="n"/>
      <c r="W163" s="15" t="n"/>
      <c r="X163" s="15" t="n"/>
      <c r="Y163" s="15" t="n"/>
      <c r="Z163" s="15" t="n"/>
      <c r="AA163" s="15" t="n"/>
      <c r="AB163" s="15">
        <f>SUM(S163:AA163)</f>
        <v/>
      </c>
      <c r="AC163" s="15" t="inlineStr">
        <is>
          <t>150.00</t>
        </is>
      </c>
      <c r="AD163" s="15">
        <f>AC163*0.006</f>
        <v/>
      </c>
      <c r="AE163" s="15">
        <f>AC163*0.02</f>
        <v/>
      </c>
      <c r="AF163" s="15">
        <f>AC163-AD163-AE163</f>
        <v/>
      </c>
      <c r="AG163" s="15" t="n"/>
      <c r="AH163" s="15" t="n"/>
      <c r="AI163" s="15">
        <f>SUM(AG163:AH163)</f>
        <v/>
      </c>
      <c r="AJ163" s="15">
        <f>AF163-AB163+AG163+AH163</f>
        <v/>
      </c>
      <c r="AK163" s="15">
        <f>IF(C163="是","杭州","江西工厂")</f>
        <v/>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t="n">
        <v>160</v>
      </c>
      <c r="S164" s="16" t="n">
        <v>160</v>
      </c>
      <c r="T164" s="16" t="n">
        <v>55</v>
      </c>
      <c r="U164" s="16" t="n">
        <v>0</v>
      </c>
      <c r="V164" s="16" t="n">
        <v>0</v>
      </c>
      <c r="W164" s="16" t="n">
        <v>0</v>
      </c>
      <c r="X164" s="16" t="n">
        <v>0</v>
      </c>
      <c r="Y164" s="90" t="n"/>
      <c r="Z164" s="16" t="n">
        <v>0</v>
      </c>
      <c r="AA164" s="16" t="n">
        <v>0</v>
      </c>
      <c r="AB164" s="16">
        <f>SUM(S164:AA164)</f>
        <v/>
      </c>
      <c r="AC164" s="16" t="inlineStr">
        <is>
          <t>139.55</t>
        </is>
      </c>
      <c r="AD164" s="16">
        <f>AC164*0.006</f>
        <v/>
      </c>
      <c r="AE164" s="16">
        <f>AC164*0.02</f>
        <v/>
      </c>
      <c r="AF164" s="16">
        <f>AC164-AD164-AE164</f>
        <v/>
      </c>
      <c r="AG164" s="16" t="n"/>
      <c r="AH164" s="16" t="n"/>
      <c r="AI164" s="16">
        <f>SUM(AG164:AH164)</f>
        <v/>
      </c>
      <c r="AJ164" s="16">
        <f>AF164-AB164+AG164+AH164</f>
        <v/>
      </c>
      <c r="AK164" s="16">
        <f>IF(C164="是","杭州","江西工厂")</f>
        <v/>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t="n"/>
      <c r="S165" s="49" t="n"/>
      <c r="T165" s="15" t="n"/>
      <c r="U165" s="15" t="n"/>
      <c r="V165" s="15" t="n"/>
      <c r="W165" s="15" t="n"/>
      <c r="X165" s="15" t="n"/>
      <c r="Y165" s="15" t="n"/>
      <c r="Z165" s="15" t="n"/>
      <c r="AA165" s="15" t="n"/>
      <c r="AB165" s="15">
        <f>SUM(S165:AA165)</f>
        <v/>
      </c>
      <c r="AC165" s="15" t="inlineStr">
        <is>
          <t>120.00</t>
        </is>
      </c>
      <c r="AD165" s="15">
        <f>AC165*0.006</f>
        <v/>
      </c>
      <c r="AE165" s="15">
        <f>AC165*0.02</f>
        <v/>
      </c>
      <c r="AF165" s="15">
        <f>AC165-AD165-AE165</f>
        <v/>
      </c>
      <c r="AG165" s="15" t="n"/>
      <c r="AH165" s="15" t="n"/>
      <c r="AI165" s="15">
        <f>SUM(AG165:AH165)</f>
        <v/>
      </c>
      <c r="AJ165" s="15">
        <f>AF165-AB165+AG165+AH165</f>
        <v/>
      </c>
      <c r="AK165" s="15">
        <f>IF(C165="是","杭州","江西工厂")</f>
        <v/>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t="n"/>
      <c r="S166" s="49" t="n"/>
      <c r="T166" s="16" t="n"/>
      <c r="U166" s="16" t="n"/>
      <c r="V166" s="16" t="n"/>
      <c r="W166" s="16" t="n"/>
      <c r="X166" s="16" t="n"/>
      <c r="Y166" s="16" t="n"/>
      <c r="Z166" s="16" t="n"/>
      <c r="AA166" s="16" t="n"/>
      <c r="AB166" s="16">
        <f>SUM(S166:AA166)</f>
        <v/>
      </c>
      <c r="AC166" s="16" t="inlineStr">
        <is>
          <t>150.00</t>
        </is>
      </c>
      <c r="AD166" s="16">
        <f>AC166*0.006</f>
        <v/>
      </c>
      <c r="AE166" s="16">
        <f>AC166*0.02</f>
        <v/>
      </c>
      <c r="AF166" s="16">
        <f>AC166-AD166-AE166</f>
        <v/>
      </c>
      <c r="AG166" s="16" t="n"/>
      <c r="AH166" s="16" t="n"/>
      <c r="AI166" s="16">
        <f>SUM(AG166:AH166)</f>
        <v/>
      </c>
      <c r="AJ166" s="16">
        <f>AF166-AB166+AG166+AH166</f>
        <v/>
      </c>
      <c r="AK166" s="16">
        <f>IF(C166="是","杭州","江西工厂")</f>
        <v/>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t="n"/>
      <c r="S167" s="49" t="n"/>
      <c r="T167" s="15" t="n"/>
      <c r="U167" s="15" t="n"/>
      <c r="V167" s="15" t="n"/>
      <c r="W167" s="15" t="n"/>
      <c r="X167" s="15" t="n"/>
      <c r="Y167" s="15" t="n"/>
      <c r="Z167" s="15" t="n"/>
      <c r="AA167" s="15" t="n"/>
      <c r="AB167" s="15">
        <f>SUM(S167:AA167)</f>
        <v/>
      </c>
      <c r="AC167" s="15" t="inlineStr">
        <is>
          <t>140.00</t>
        </is>
      </c>
      <c r="AD167" s="15">
        <f>AC167*0.006</f>
        <v/>
      </c>
      <c r="AE167" s="15">
        <f>AC167*0.02</f>
        <v/>
      </c>
      <c r="AF167" s="15">
        <f>AC167-AD167-AE167</f>
        <v/>
      </c>
      <c r="AG167" s="15" t="n"/>
      <c r="AH167" s="15" t="n"/>
      <c r="AI167" s="15">
        <f>SUM(AG167:AH167)</f>
        <v/>
      </c>
      <c r="AJ167" s="15">
        <f>AF167-AB167+AG167+AH167</f>
        <v/>
      </c>
      <c r="AK167" s="15">
        <f>IF(C167="是","杭州","江西工厂")</f>
        <v/>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t="n">
        <v>0</v>
      </c>
      <c r="S168" s="90" t="n"/>
      <c r="T168" s="90" t="n"/>
      <c r="U168" s="90" t="n"/>
      <c r="V168" s="90" t="n"/>
      <c r="W168" s="90" t="n"/>
      <c r="X168" s="90" t="n"/>
      <c r="Y168" s="90" t="n"/>
      <c r="Z168" s="90" t="n"/>
      <c r="AA168" s="90" t="n"/>
      <c r="AB168" s="16">
        <f>SUM(S168:AA168)</f>
        <v/>
      </c>
      <c r="AC168" s="16" t="inlineStr">
        <is>
          <t>1012.00</t>
        </is>
      </c>
      <c r="AD168" s="16">
        <f>AC168*0.006</f>
        <v/>
      </c>
      <c r="AE168" s="16">
        <f>AC168*0.02</f>
        <v/>
      </c>
      <c r="AF168" s="16">
        <f>AC168-AD168-AE168</f>
        <v/>
      </c>
      <c r="AG168" s="16" t="n"/>
      <c r="AH168" s="16" t="n"/>
      <c r="AI168" s="16">
        <f>SUM(AG168:AH168)</f>
        <v/>
      </c>
      <c r="AJ168" s="16">
        <f>AF168-AB168+AG168+AH168</f>
        <v/>
      </c>
      <c r="AK168" s="16">
        <f>IF(C168="是","杭州","江西工厂")</f>
        <v/>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t="n"/>
      <c r="S169" s="49" t="n"/>
      <c r="T169" s="15" t="n"/>
      <c r="U169" s="15" t="n"/>
      <c r="V169" s="15" t="n"/>
      <c r="W169" s="15" t="n"/>
      <c r="X169" s="15" t="n"/>
      <c r="Y169" s="15" t="n"/>
      <c r="Z169" s="15" t="n"/>
      <c r="AA169" s="15" t="n"/>
      <c r="AB169" s="15">
        <f>SUM(S169:AA169)</f>
        <v/>
      </c>
      <c r="AC169" s="15" t="inlineStr">
        <is>
          <t>140.00</t>
        </is>
      </c>
      <c r="AD169" s="15">
        <f>AC169*0.006</f>
        <v/>
      </c>
      <c r="AE169" s="15">
        <f>AC169*0.02</f>
        <v/>
      </c>
      <c r="AF169" s="15">
        <f>AC169-AD169-AE169</f>
        <v/>
      </c>
      <c r="AG169" s="15" t="n"/>
      <c r="AH169" s="15" t="n"/>
      <c r="AI169" s="15">
        <f>SUM(AG169:AH169)</f>
        <v/>
      </c>
      <c r="AJ169" s="15">
        <f>AF169-AB169+AG169+AH169</f>
        <v/>
      </c>
      <c r="AK169" s="15">
        <f>IF(C169="是","杭州","江西工厂")</f>
        <v/>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t="n"/>
      <c r="S170" s="49" t="n"/>
      <c r="T170" s="16" t="n"/>
      <c r="U170" s="16" t="n"/>
      <c r="V170" s="16" t="n"/>
      <c r="W170" s="16" t="n"/>
      <c r="X170" s="16" t="n"/>
      <c r="Y170" s="16" t="n"/>
      <c r="Z170" s="16" t="n"/>
      <c r="AA170" s="16" t="n"/>
      <c r="AB170" s="16">
        <f>SUM(S170:AA170)</f>
        <v/>
      </c>
      <c r="AC170" s="16" t="inlineStr">
        <is>
          <t>150.00</t>
        </is>
      </c>
      <c r="AD170" s="16">
        <f>AC170*0.006</f>
        <v/>
      </c>
      <c r="AE170" s="16">
        <f>AC170*0.02</f>
        <v/>
      </c>
      <c r="AF170" s="16">
        <f>AC170-AD170-AE170</f>
        <v/>
      </c>
      <c r="AG170" s="16" t="n"/>
      <c r="AH170" s="16" t="n"/>
      <c r="AI170" s="16">
        <f>SUM(AG170:AH170)</f>
        <v/>
      </c>
      <c r="AJ170" s="16">
        <f>AF170-AB170+AG170+AH170</f>
        <v/>
      </c>
      <c r="AK170" s="16">
        <f>IF(C170="是","杭州","江西工厂")</f>
        <v/>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t="n"/>
      <c r="S171" s="49" t="n"/>
      <c r="T171" s="15" t="n"/>
      <c r="U171" s="15" t="n"/>
      <c r="V171" s="15" t="n"/>
      <c r="W171" s="15" t="n"/>
      <c r="X171" s="15" t="n"/>
      <c r="Y171" s="15" t="n"/>
      <c r="Z171" s="15" t="n"/>
      <c r="AA171" s="15" t="n"/>
      <c r="AB171" s="15">
        <f>SUM(S171:AA171)</f>
        <v/>
      </c>
      <c r="AC171" s="15" t="inlineStr">
        <is>
          <t>130.00</t>
        </is>
      </c>
      <c r="AD171" s="15">
        <f>AC171*0.006</f>
        <v/>
      </c>
      <c r="AE171" s="15">
        <f>AC171*0.02</f>
        <v/>
      </c>
      <c r="AF171" s="15">
        <f>AC171-AD171-AE171</f>
        <v/>
      </c>
      <c r="AG171" s="15" t="n"/>
      <c r="AH171" s="15" t="n"/>
      <c r="AI171" s="15">
        <f>SUM(AG171:AH171)</f>
        <v/>
      </c>
      <c r="AJ171" s="15">
        <f>AF171-AB171+AG171+AH171</f>
        <v/>
      </c>
      <c r="AK171" s="15">
        <f>IF(C171="是","杭州","江西工厂")</f>
        <v/>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t="n"/>
      <c r="S172" s="49" t="n"/>
      <c r="T172" s="16" t="n"/>
      <c r="U172" s="16" t="n"/>
      <c r="V172" s="16" t="n"/>
      <c r="W172" s="16" t="n"/>
      <c r="X172" s="16" t="n"/>
      <c r="Y172" s="16" t="n"/>
      <c r="Z172" s="16" t="n"/>
      <c r="AA172" s="16" t="n"/>
      <c r="AB172" s="16">
        <f>SUM(S172:AA172)</f>
        <v/>
      </c>
      <c r="AC172" s="16" t="inlineStr">
        <is>
          <t>120.00</t>
        </is>
      </c>
      <c r="AD172" s="16">
        <f>AC172*0.006</f>
        <v/>
      </c>
      <c r="AE172" s="16">
        <f>AC172*0.02</f>
        <v/>
      </c>
      <c r="AF172" s="16">
        <f>AC172-AD172-AE172</f>
        <v/>
      </c>
      <c r="AG172" s="16" t="n"/>
      <c r="AH172" s="16" t="n"/>
      <c r="AI172" s="16">
        <f>SUM(AG172:AH172)</f>
        <v/>
      </c>
      <c r="AJ172" s="16">
        <f>AF172-AB172+AG172+AH172</f>
        <v/>
      </c>
      <c r="AK172" s="16">
        <f>IF(C172="是","杭州","江西工厂")</f>
        <v/>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t="n"/>
      <c r="S173" s="49" t="n"/>
      <c r="T173" s="15" t="n"/>
      <c r="U173" s="15" t="n"/>
      <c r="V173" s="15" t="n"/>
      <c r="W173" s="15" t="n"/>
      <c r="X173" s="15" t="n"/>
      <c r="Y173" s="15" t="n"/>
      <c r="Z173" s="15" t="n"/>
      <c r="AA173" s="15" t="n"/>
      <c r="AB173" s="15">
        <f>SUM(S173:AA173)</f>
        <v/>
      </c>
      <c r="AC173" s="15" t="inlineStr">
        <is>
          <t>130.00</t>
        </is>
      </c>
      <c r="AD173" s="15">
        <f>AC173*0.006</f>
        <v/>
      </c>
      <c r="AE173" s="15">
        <f>AC173*0.02</f>
        <v/>
      </c>
      <c r="AF173" s="15">
        <f>AC173-AD173-AE173</f>
        <v/>
      </c>
      <c r="AG173" s="15" t="n"/>
      <c r="AH173" s="15" t="n"/>
      <c r="AI173" s="15">
        <f>SUM(AG173:AH173)</f>
        <v/>
      </c>
      <c r="AJ173" s="15">
        <f>AF173-AB173+AG173+AH173</f>
        <v/>
      </c>
      <c r="AK173" s="15">
        <f>IF(C173="是","杭州","江西工厂")</f>
        <v/>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t="n"/>
      <c r="S174" s="49" t="n"/>
      <c r="T174" s="16" t="n"/>
      <c r="U174" s="16" t="n"/>
      <c r="V174" s="16" t="n"/>
      <c r="W174" s="16" t="n"/>
      <c r="X174" s="16" t="n"/>
      <c r="Y174" s="16" t="n"/>
      <c r="Z174" s="16" t="n"/>
      <c r="AA174" s="16" t="n"/>
      <c r="AB174" s="16">
        <f>SUM(S174:AA174)</f>
        <v/>
      </c>
      <c r="AC174" s="16" t="inlineStr">
        <is>
          <t>130.00</t>
        </is>
      </c>
      <c r="AD174" s="16">
        <f>AC174*0.006</f>
        <v/>
      </c>
      <c r="AE174" s="16">
        <f>AC174*0.02</f>
        <v/>
      </c>
      <c r="AF174" s="16">
        <f>AC174-AD174-AE174</f>
        <v/>
      </c>
      <c r="AG174" s="16" t="n"/>
      <c r="AH174" s="16" t="n"/>
      <c r="AI174" s="16">
        <f>SUM(AG174:AH174)</f>
        <v/>
      </c>
      <c r="AJ174" s="16">
        <f>AF174-AB174+AG174+AH174</f>
        <v/>
      </c>
      <c r="AK174" s="16">
        <f>IF(C174="是","杭州","江西工厂")</f>
        <v/>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t="n"/>
      <c r="S175" s="49" t="n"/>
      <c r="T175" s="15" t="n"/>
      <c r="U175" s="15" t="n"/>
      <c r="V175" s="15" t="n"/>
      <c r="W175" s="15" t="n"/>
      <c r="X175" s="15" t="n"/>
      <c r="Y175" s="15" t="n"/>
      <c r="Z175" s="15" t="n"/>
      <c r="AA175" s="15" t="n"/>
      <c r="AB175" s="15">
        <f>SUM(S175:AA175)</f>
        <v/>
      </c>
      <c r="AC175" s="15" t="inlineStr">
        <is>
          <t>130.00</t>
        </is>
      </c>
      <c r="AD175" s="15">
        <f>AC175*0.006</f>
        <v/>
      </c>
      <c r="AE175" s="15">
        <f>AC175*0.02</f>
        <v/>
      </c>
      <c r="AF175" s="15">
        <f>AC175-AD175-AE175</f>
        <v/>
      </c>
      <c r="AG175" s="15" t="n"/>
      <c r="AH175" s="15" t="n"/>
      <c r="AI175" s="15">
        <f>SUM(AG175:AH175)</f>
        <v/>
      </c>
      <c r="AJ175" s="15">
        <f>AF175-AB175+AG175+AH175</f>
        <v/>
      </c>
      <c r="AK175" s="15">
        <f>IF(C175="是","杭州","江西工厂")</f>
        <v/>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t="n">
        <v>4782.552878598248</v>
      </c>
      <c r="S176" s="90" t="e">
        <v>#N/A</v>
      </c>
      <c r="T176" s="90" t="e">
        <v>#N/A</v>
      </c>
      <c r="U176" s="90" t="e">
        <v>#N/A</v>
      </c>
      <c r="V176" s="90" t="e">
        <v>#N/A</v>
      </c>
      <c r="W176" s="90" t="e">
        <v>#N/A</v>
      </c>
      <c r="X176" s="90" t="e">
        <v>#N/A</v>
      </c>
      <c r="Y176" s="90" t="n"/>
      <c r="Z176" s="90" t="e">
        <v>#N/A</v>
      </c>
      <c r="AA176" s="90" t="e">
        <v>#N/A</v>
      </c>
      <c r="AB176" s="16">
        <f>SUM(S176:AA176)</f>
        <v/>
      </c>
      <c r="AC176" s="16" t="inlineStr">
        <is>
          <t>5858.40</t>
        </is>
      </c>
      <c r="AD176" s="16">
        <f>AC176*0.006</f>
        <v/>
      </c>
      <c r="AE176" s="16">
        <f>AC176*0.02</f>
        <v/>
      </c>
      <c r="AF176" s="16">
        <f>AC176-AD176-AE176</f>
        <v/>
      </c>
      <c r="AG176" s="16" t="n"/>
      <c r="AH176" s="16" t="n"/>
      <c r="AI176" s="16">
        <f>SUM(AG176:AH176)</f>
        <v/>
      </c>
      <c r="AJ176" s="16">
        <f>AF176-AB176+AG176+AH176</f>
        <v/>
      </c>
      <c r="AK176" s="16">
        <f>IF(C176="是","杭州","江西工厂")</f>
        <v/>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t="n"/>
      <c r="S177" s="49" t="n"/>
      <c r="T177" s="15" t="n"/>
      <c r="U177" s="15" t="n"/>
      <c r="V177" s="15" t="n"/>
      <c r="W177" s="15" t="n"/>
      <c r="X177" s="15" t="n"/>
      <c r="Y177" s="15" t="n"/>
      <c r="Z177" s="15" t="n"/>
      <c r="AA177" s="15" t="n"/>
      <c r="AB177" s="15">
        <f>SUM(S177:AA177)</f>
        <v/>
      </c>
      <c r="AC177" s="15" t="inlineStr">
        <is>
          <t>130.00</t>
        </is>
      </c>
      <c r="AD177" s="15">
        <f>AC177*0.006</f>
        <v/>
      </c>
      <c r="AE177" s="15">
        <f>AC177*0.02</f>
        <v/>
      </c>
      <c r="AF177" s="15">
        <f>AC177-AD177-AE177</f>
        <v/>
      </c>
      <c r="AG177" s="15" t="n"/>
      <c r="AH177" s="15" t="n"/>
      <c r="AI177" s="15">
        <f>SUM(AG177:AH177)</f>
        <v/>
      </c>
      <c r="AJ177" s="15">
        <f>AF177-AB177+AG177+AH177</f>
        <v/>
      </c>
      <c r="AK177" s="15">
        <f>IF(C177="是","杭州","江西工厂")</f>
        <v/>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t="n"/>
      <c r="S178" s="49" t="n"/>
      <c r="T178" s="16" t="n"/>
      <c r="U178" s="16" t="n"/>
      <c r="V178" s="16" t="n"/>
      <c r="W178" s="16" t="n"/>
      <c r="X178" s="16" t="n"/>
      <c r="Y178" s="16" t="n"/>
      <c r="Z178" s="16" t="n"/>
      <c r="AA178" s="16" t="n"/>
      <c r="AB178" s="16">
        <f>SUM(S178:AA178)</f>
        <v/>
      </c>
      <c r="AC178" s="16" t="inlineStr">
        <is>
          <t>170.00</t>
        </is>
      </c>
      <c r="AD178" s="16">
        <f>AC178*0.006</f>
        <v/>
      </c>
      <c r="AE178" s="16">
        <f>AC178*0.02</f>
        <v/>
      </c>
      <c r="AF178" s="16">
        <f>AC178-AD178-AE178</f>
        <v/>
      </c>
      <c r="AG178" s="16" t="n"/>
      <c r="AH178" s="16" t="n"/>
      <c r="AI178" s="16">
        <f>SUM(AG178:AH178)</f>
        <v/>
      </c>
      <c r="AJ178" s="16">
        <f>AF178-AB178+AG178+AH178</f>
        <v/>
      </c>
      <c r="AK178" s="16">
        <f>IF(C178="是","杭州","江西工厂")</f>
        <v/>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t="n"/>
      <c r="S179" s="49" t="n"/>
      <c r="T179" s="15" t="n"/>
      <c r="U179" s="15" t="n"/>
      <c r="V179" s="15" t="n"/>
      <c r="W179" s="15" t="n"/>
      <c r="X179" s="15" t="n"/>
      <c r="Y179" s="15" t="n"/>
      <c r="Z179" s="15" t="n"/>
      <c r="AA179" s="15" t="n"/>
      <c r="AB179" s="15">
        <f>SUM(S179:AA179)</f>
        <v/>
      </c>
      <c r="AC179" s="15" t="inlineStr">
        <is>
          <t>130.00</t>
        </is>
      </c>
      <c r="AD179" s="15">
        <f>AC179*0.006</f>
        <v/>
      </c>
      <c r="AE179" s="15">
        <f>AC179*0.02</f>
        <v/>
      </c>
      <c r="AF179" s="15">
        <f>AC179-AD179-AE179</f>
        <v/>
      </c>
      <c r="AG179" s="15" t="n"/>
      <c r="AH179" s="15" t="n"/>
      <c r="AI179" s="15">
        <f>SUM(AG179:AH179)</f>
        <v/>
      </c>
      <c r="AJ179" s="15">
        <f>AF179-AB179+AG179+AH179</f>
        <v/>
      </c>
      <c r="AK179" s="15">
        <f>IF(C179="是","杭州","江西工厂")</f>
        <v/>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t="n"/>
      <c r="S180" s="49" t="n"/>
      <c r="T180" s="16" t="n"/>
      <c r="U180" s="16" t="n"/>
      <c r="V180" s="16" t="n"/>
      <c r="W180" s="16" t="n"/>
      <c r="X180" s="16" t="n"/>
      <c r="Y180" s="16" t="n"/>
      <c r="Z180" s="16" t="n"/>
      <c r="AA180" s="16" t="n"/>
      <c r="AB180" s="16">
        <f>SUM(S180:AA180)</f>
        <v/>
      </c>
      <c r="AC180" s="16" t="inlineStr">
        <is>
          <t>150.00</t>
        </is>
      </c>
      <c r="AD180" s="16">
        <f>AC180*0.006</f>
        <v/>
      </c>
      <c r="AE180" s="16">
        <f>AC180*0.02</f>
        <v/>
      </c>
      <c r="AF180" s="16">
        <f>AC180-AD180-AE180</f>
        <v/>
      </c>
      <c r="AG180" s="16" t="n"/>
      <c r="AH180" s="16" t="n"/>
      <c r="AI180" s="16">
        <f>SUM(AG180:AH180)</f>
        <v/>
      </c>
      <c r="AJ180" s="16">
        <f>AF180-AB180+AG180+AH180</f>
        <v/>
      </c>
      <c r="AK180" s="16">
        <f>IF(C180="是","杭州","江西工厂")</f>
        <v/>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t="n"/>
      <c r="S181" s="49" t="n"/>
      <c r="T181" s="15" t="n"/>
      <c r="U181" s="15" t="n"/>
      <c r="V181" s="15" t="n"/>
      <c r="W181" s="15" t="n"/>
      <c r="X181" s="15" t="n"/>
      <c r="Y181" s="15" t="n"/>
      <c r="Z181" s="15" t="n"/>
      <c r="AA181" s="15" t="n"/>
      <c r="AB181" s="15">
        <f>SUM(S181:AA181)</f>
        <v/>
      </c>
      <c r="AC181" s="15" t="inlineStr">
        <is>
          <t>130.00</t>
        </is>
      </c>
      <c r="AD181" s="15">
        <f>AC181*0.006</f>
        <v/>
      </c>
      <c r="AE181" s="15">
        <f>AC181*0.02</f>
        <v/>
      </c>
      <c r="AF181" s="15">
        <f>AC181-AD181-AE181</f>
        <v/>
      </c>
      <c r="AG181" s="15" t="n"/>
      <c r="AH181" s="15" t="n"/>
      <c r="AI181" s="15">
        <f>SUM(AG181:AH181)</f>
        <v/>
      </c>
      <c r="AJ181" s="15">
        <f>AF181-AB181+AG181+AH181</f>
        <v/>
      </c>
      <c r="AK181" s="15">
        <f>IF(C181="是","杭州","江西工厂")</f>
        <v/>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t="n"/>
      <c r="S182" s="49" t="n"/>
      <c r="T182" s="16" t="n"/>
      <c r="U182" s="16" t="n"/>
      <c r="V182" s="16" t="n"/>
      <c r="W182" s="16" t="n"/>
      <c r="X182" s="16" t="n"/>
      <c r="Y182" s="16" t="n"/>
      <c r="Z182" s="16" t="n"/>
      <c r="AA182" s="16" t="n"/>
      <c r="AB182" s="16">
        <f>SUM(S182:AA182)</f>
        <v/>
      </c>
      <c r="AC182" s="16" t="inlineStr">
        <is>
          <t>160.00</t>
        </is>
      </c>
      <c r="AD182" s="16">
        <f>AC182*0.006</f>
        <v/>
      </c>
      <c r="AE182" s="16">
        <f>AC182*0.02</f>
        <v/>
      </c>
      <c r="AF182" s="16">
        <f>AC182-AD182-AE182</f>
        <v/>
      </c>
      <c r="AG182" s="16" t="n"/>
      <c r="AH182" s="16" t="n"/>
      <c r="AI182" s="16">
        <f>SUM(AG182:AH182)</f>
        <v/>
      </c>
      <c r="AJ182" s="16">
        <f>AF182-AB182+AG182+AH182</f>
        <v/>
      </c>
      <c r="AK182" s="16">
        <f>IF(C182="是","杭州","江西工厂")</f>
        <v/>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t="n">
        <v>0</v>
      </c>
      <c r="S183" s="90" t="n"/>
      <c r="T183" s="90" t="n"/>
      <c r="U183" s="90" t="n"/>
      <c r="V183" s="90" t="n"/>
      <c r="W183" s="90" t="n"/>
      <c r="X183" s="90" t="n"/>
      <c r="Y183" s="90" t="n"/>
      <c r="Z183" s="90" t="n"/>
      <c r="AA183" s="90" t="n"/>
      <c r="AB183" s="15">
        <f>SUM(S183:AA183)</f>
        <v/>
      </c>
      <c r="AC183" s="15" t="n"/>
      <c r="AD183" s="15">
        <f>AC183*0.006</f>
        <v/>
      </c>
      <c r="AE183" s="15">
        <f>AC183*0.02</f>
        <v/>
      </c>
      <c r="AF183" s="15">
        <f>AC183-AD183-AE183</f>
        <v/>
      </c>
      <c r="AG183" s="15" t="n"/>
      <c r="AH183" s="15" t="n"/>
      <c r="AI183" s="15">
        <f>SUM(AG183:AH183)</f>
        <v/>
      </c>
      <c r="AJ183" s="15">
        <f>AF183-AB183+AG183+AH183</f>
        <v/>
      </c>
      <c r="AK183" s="15">
        <f>IF(C183="是","杭州","江西工厂")</f>
        <v/>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t="n"/>
      <c r="S184" s="49" t="n"/>
      <c r="T184" s="16" t="n"/>
      <c r="U184" s="16" t="n"/>
      <c r="V184" s="16" t="n"/>
      <c r="W184" s="16" t="n"/>
      <c r="X184" s="16" t="n"/>
      <c r="Y184" s="16" t="n"/>
      <c r="Z184" s="16" t="n"/>
      <c r="AA184" s="16" t="n"/>
      <c r="AB184" s="16">
        <f>SUM(S184:AA184)</f>
        <v/>
      </c>
      <c r="AC184" s="16" t="inlineStr">
        <is>
          <t>160.00</t>
        </is>
      </c>
      <c r="AD184" s="16">
        <f>AC184*0.006</f>
        <v/>
      </c>
      <c r="AE184" s="16">
        <f>AC184*0.02</f>
        <v/>
      </c>
      <c r="AF184" s="16">
        <f>AC184-AD184-AE184</f>
        <v/>
      </c>
      <c r="AG184" s="16" t="n"/>
      <c r="AH184" s="16" t="n"/>
      <c r="AI184" s="16">
        <f>SUM(AG184:AH184)</f>
        <v/>
      </c>
      <c r="AJ184" s="16">
        <f>AF184-AB184+AG184+AH184</f>
        <v/>
      </c>
      <c r="AK184" s="16">
        <f>IF(C184="是","杭州","江西工厂")</f>
        <v/>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t="n">
        <v>11438.08</v>
      </c>
      <c r="S185" s="15" t="n">
        <v>11438.08</v>
      </c>
      <c r="T185" s="15" t="n">
        <v>780</v>
      </c>
      <c r="U185" s="15" t="n">
        <v>0</v>
      </c>
      <c r="V185" s="15" t="n">
        <v>0</v>
      </c>
      <c r="W185" s="15" t="n">
        <v>0</v>
      </c>
      <c r="X185" s="15" t="n">
        <v>0</v>
      </c>
      <c r="Y185" s="90" t="n"/>
      <c r="Z185" s="15" t="n">
        <v>0</v>
      </c>
      <c r="AA185" s="15" t="n">
        <v>0</v>
      </c>
      <c r="AB185" s="15">
        <f>SUM(S185:AA185)</f>
        <v/>
      </c>
      <c r="AC185" s="15" t="inlineStr">
        <is>
          <t>12235.71</t>
        </is>
      </c>
      <c r="AD185" s="15">
        <f>AC185*0.006</f>
        <v/>
      </c>
      <c r="AE185" s="15">
        <f>AC185*0.02</f>
        <v/>
      </c>
      <c r="AF185" s="15">
        <f>AC185-AD185-AE185</f>
        <v/>
      </c>
      <c r="AG185" s="15" t="n"/>
      <c r="AH185" s="15" t="n"/>
      <c r="AI185" s="15">
        <f>SUM(AG185:AH185)</f>
        <v/>
      </c>
      <c r="AJ185" s="15">
        <f>AF185-AB185+AG185+AH185</f>
        <v/>
      </c>
      <c r="AK185" s="15">
        <f>IF(C185="是","杭州","江西工厂")</f>
        <v/>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t="n">
        <v>0</v>
      </c>
      <c r="S186" s="90" t="n"/>
      <c r="T186" s="90" t="n"/>
      <c r="U186" s="90" t="n"/>
      <c r="V186" s="90" t="n"/>
      <c r="W186" s="90" t="n"/>
      <c r="X186" s="90" t="n"/>
      <c r="Y186" s="90" t="n"/>
      <c r="Z186" s="90" t="n"/>
      <c r="AA186" s="90" t="n"/>
      <c r="AB186" s="16">
        <f>SUM(S186:AA186)</f>
        <v/>
      </c>
      <c r="AC186" s="16" t="inlineStr">
        <is>
          <t>22.00</t>
        </is>
      </c>
      <c r="AD186" s="16">
        <f>AC186*0.006</f>
        <v/>
      </c>
      <c r="AE186" s="16">
        <f>AC186*0.02</f>
        <v/>
      </c>
      <c r="AF186" s="16">
        <f>AC186-AD186-AE186</f>
        <v/>
      </c>
      <c r="AG186" s="16" t="n"/>
      <c r="AH186" s="16" t="n"/>
      <c r="AI186" s="16">
        <f>SUM(AG186:AH186)</f>
        <v/>
      </c>
      <c r="AJ186" s="16">
        <f>AF186-AB186+AG186+AH186</f>
        <v/>
      </c>
      <c r="AK186" s="16">
        <f>IF(C186="是","杭州","江西工厂")</f>
        <v/>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t="n">
        <v>1980</v>
      </c>
      <c r="S187" s="15" t="n">
        <v>1980</v>
      </c>
      <c r="T187" s="15" t="n">
        <v>315</v>
      </c>
      <c r="U187" s="15" t="n">
        <v>0</v>
      </c>
      <c r="V187" s="15" t="n">
        <v>65</v>
      </c>
      <c r="W187" s="15" t="n">
        <v>0</v>
      </c>
      <c r="X187" s="15" t="n">
        <v>0</v>
      </c>
      <c r="Y187" s="90" t="n"/>
      <c r="Z187" s="15" t="n">
        <v>0</v>
      </c>
      <c r="AA187" s="15" t="n">
        <v>0</v>
      </c>
      <c r="AB187" s="15">
        <f>SUM(S187:AA187)</f>
        <v/>
      </c>
      <c r="AC187" s="15" t="inlineStr">
        <is>
          <t>2629.60</t>
        </is>
      </c>
      <c r="AD187" s="15">
        <f>AC187*0.006</f>
        <v/>
      </c>
      <c r="AE187" s="15">
        <f>AC187*0.02</f>
        <v/>
      </c>
      <c r="AF187" s="15">
        <f>AC187-AD187-AE187</f>
        <v/>
      </c>
      <c r="AG187" s="15" t="n"/>
      <c r="AH187" s="15" t="n"/>
      <c r="AI187" s="15">
        <f>SUM(AG187:AH187)</f>
        <v/>
      </c>
      <c r="AJ187" s="15">
        <f>AF187-AB187+AG187+AH187</f>
        <v/>
      </c>
      <c r="AK187" s="15">
        <f>IF(C187="是","杭州","江西工厂")</f>
        <v/>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t="n"/>
      <c r="S188" s="49" t="n"/>
      <c r="T188" s="16" t="n"/>
      <c r="U188" s="16" t="n"/>
      <c r="V188" s="16" t="n"/>
      <c r="W188" s="16" t="n"/>
      <c r="X188" s="16" t="n"/>
      <c r="Y188" s="16" t="n"/>
      <c r="Z188" s="16" t="n"/>
      <c r="AA188" s="16" t="n"/>
      <c r="AB188" s="16">
        <f>SUM(S188:AA188)</f>
        <v/>
      </c>
      <c r="AC188" s="16" t="inlineStr">
        <is>
          <t>150.00</t>
        </is>
      </c>
      <c r="AD188" s="16">
        <f>AC188*0.006</f>
        <v/>
      </c>
      <c r="AE188" s="16">
        <f>AC188*0.02</f>
        <v/>
      </c>
      <c r="AF188" s="16">
        <f>AC188-AD188-AE188</f>
        <v/>
      </c>
      <c r="AG188" s="16" t="n"/>
      <c r="AH188" s="16" t="n"/>
      <c r="AI188" s="16">
        <f>SUM(AG188:AH188)</f>
        <v/>
      </c>
      <c r="AJ188" s="16">
        <f>AF188-AB188+AG188+AH188</f>
        <v/>
      </c>
      <c r="AK188" s="16">
        <f>IF(C188="是","杭州","江西工厂")</f>
        <v/>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t="n">
        <v>0</v>
      </c>
      <c r="S189" s="90" t="n"/>
      <c r="T189" s="90" t="n"/>
      <c r="U189" s="90" t="n"/>
      <c r="V189" s="90" t="n"/>
      <c r="W189" s="90" t="n"/>
      <c r="X189" s="90" t="n"/>
      <c r="Y189" s="90" t="n"/>
      <c r="Z189" s="90" t="n"/>
      <c r="AA189" s="90" t="n"/>
      <c r="AB189" s="15">
        <f>SUM(S189:AA189)</f>
        <v/>
      </c>
      <c r="AC189" s="15" t="n"/>
      <c r="AD189" s="15">
        <f>AC189*0.006</f>
        <v/>
      </c>
      <c r="AE189" s="15">
        <f>AC189*0.02</f>
        <v/>
      </c>
      <c r="AF189" s="15">
        <f>AC189-AD189-AE189</f>
        <v/>
      </c>
      <c r="AG189" s="15" t="n"/>
      <c r="AH189" s="15" t="n"/>
      <c r="AI189" s="15">
        <f>SUM(AG189:AH189)</f>
        <v/>
      </c>
      <c r="AJ189" s="15">
        <f>AF189-AB189+AG189+AH189</f>
        <v/>
      </c>
      <c r="AK189" s="15">
        <f>IF(C189="是","杭州","江西工厂")</f>
        <v/>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t="n">
        <v>0</v>
      </c>
      <c r="S190" s="90" t="n"/>
      <c r="T190" s="90" t="n"/>
      <c r="U190" s="90" t="n"/>
      <c r="V190" s="90" t="n"/>
      <c r="W190" s="90" t="n"/>
      <c r="X190" s="90" t="n"/>
      <c r="Y190" s="90" t="n"/>
      <c r="Z190" s="90" t="n"/>
      <c r="AA190" s="90" t="n"/>
      <c r="AB190" s="16">
        <f>SUM(S190:AA190)</f>
        <v/>
      </c>
      <c r="AC190" s="16" t="n"/>
      <c r="AD190" s="16">
        <f>AC190*0.006</f>
        <v/>
      </c>
      <c r="AE190" s="16">
        <f>AC190*0.02</f>
        <v/>
      </c>
      <c r="AF190" s="16">
        <f>AC190-AD190-AE190</f>
        <v/>
      </c>
      <c r="AG190" s="16" t="n"/>
      <c r="AH190" s="16" t="n"/>
      <c r="AI190" s="16">
        <f>SUM(AG190:AH190)</f>
        <v/>
      </c>
      <c r="AJ190" s="16">
        <f>AF190-AB190+AG190+AH190</f>
        <v/>
      </c>
      <c r="AK190" s="16">
        <f>IF(C190="是","杭州","江西工厂")</f>
        <v/>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t="n"/>
      <c r="S191" s="49" t="n"/>
      <c r="T191" s="15" t="n"/>
      <c r="U191" s="15" t="n"/>
      <c r="V191" s="15" t="n"/>
      <c r="W191" s="15" t="n"/>
      <c r="X191" s="15" t="n"/>
      <c r="Y191" s="15" t="n"/>
      <c r="Z191" s="15" t="n"/>
      <c r="AA191" s="15" t="n"/>
      <c r="AB191" s="15">
        <f>SUM(S191:AA191)</f>
        <v/>
      </c>
      <c r="AC191" s="15" t="inlineStr">
        <is>
          <t>140.00</t>
        </is>
      </c>
      <c r="AD191" s="15">
        <f>AC191*0.006</f>
        <v/>
      </c>
      <c r="AE191" s="15">
        <f>AC191*0.02</f>
        <v/>
      </c>
      <c r="AF191" s="15">
        <f>AC191-AD191-AE191</f>
        <v/>
      </c>
      <c r="AG191" s="15" t="n"/>
      <c r="AH191" s="15" t="n"/>
      <c r="AI191" s="15">
        <f>SUM(AG191:AH191)</f>
        <v/>
      </c>
      <c r="AJ191" s="15">
        <f>AF191-AB191+AG191+AH191</f>
        <v/>
      </c>
      <c r="AK191" s="15">
        <f>IF(C191="是","杭州","江西工厂")</f>
        <v/>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t="n"/>
      <c r="S192" s="49" t="n"/>
      <c r="T192" s="16" t="n"/>
      <c r="U192" s="16" t="n"/>
      <c r="V192" s="16" t="n"/>
      <c r="W192" s="16" t="n"/>
      <c r="X192" s="16" t="n"/>
      <c r="Y192" s="16" t="n"/>
      <c r="Z192" s="16" t="n"/>
      <c r="AA192" s="16" t="n"/>
      <c r="AB192" s="16">
        <f>SUM(S192:AA192)</f>
        <v/>
      </c>
      <c r="AC192" s="16" t="inlineStr">
        <is>
          <t>160.00</t>
        </is>
      </c>
      <c r="AD192" s="16">
        <f>AC192*0.006</f>
        <v/>
      </c>
      <c r="AE192" s="16">
        <f>AC192*0.02</f>
        <v/>
      </c>
      <c r="AF192" s="16">
        <f>AC192-AD192-AE192</f>
        <v/>
      </c>
      <c r="AG192" s="16" t="n"/>
      <c r="AH192" s="16" t="n"/>
      <c r="AI192" s="16">
        <f>SUM(AG192:AH192)</f>
        <v/>
      </c>
      <c r="AJ192" s="16">
        <f>AF192-AB192+AG192+AH192</f>
        <v/>
      </c>
      <c r="AK192" s="16">
        <f>IF(C192="是","杭州","江西工厂")</f>
        <v/>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t="n"/>
      <c r="S193" s="49" t="n"/>
      <c r="T193" s="15" t="n"/>
      <c r="U193" s="15" t="n"/>
      <c r="V193" s="15" t="n"/>
      <c r="W193" s="15" t="n"/>
      <c r="X193" s="15" t="n"/>
      <c r="Y193" s="15" t="n"/>
      <c r="Z193" s="15" t="n"/>
      <c r="AA193" s="15" t="n"/>
      <c r="AB193" s="15">
        <f>SUM(S193:AA193)</f>
        <v/>
      </c>
      <c r="AC193" s="15" t="inlineStr">
        <is>
          <t>150.00</t>
        </is>
      </c>
      <c r="AD193" s="15">
        <f>AC193*0.006</f>
        <v/>
      </c>
      <c r="AE193" s="15">
        <f>AC193*0.02</f>
        <v/>
      </c>
      <c r="AF193" s="15">
        <f>AC193-AD193-AE193</f>
        <v/>
      </c>
      <c r="AG193" s="15" t="n"/>
      <c r="AH193" s="15" t="n"/>
      <c r="AI193" s="15">
        <f>SUM(AG193:AH193)</f>
        <v/>
      </c>
      <c r="AJ193" s="15">
        <f>AF193-AB193+AG193+AH193</f>
        <v/>
      </c>
      <c r="AK193" s="15">
        <f>IF(C193="是","杭州","江西工厂")</f>
        <v/>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t="n"/>
      <c r="S194" s="49" t="n"/>
      <c r="T194" s="16" t="n"/>
      <c r="U194" s="16" t="n"/>
      <c r="V194" s="16" t="n"/>
      <c r="W194" s="16" t="n"/>
      <c r="X194" s="16" t="n"/>
      <c r="Y194" s="16" t="n"/>
      <c r="Z194" s="16" t="n"/>
      <c r="AA194" s="16" t="n"/>
      <c r="AB194" s="16">
        <f>SUM(S194:AA194)</f>
        <v/>
      </c>
      <c r="AC194" s="16" t="inlineStr">
        <is>
          <t>130.00</t>
        </is>
      </c>
      <c r="AD194" s="16">
        <f>AC194*0.006</f>
        <v/>
      </c>
      <c r="AE194" s="16">
        <f>AC194*0.02</f>
        <v/>
      </c>
      <c r="AF194" s="16">
        <f>AC194-AD194-AE194</f>
        <v/>
      </c>
      <c r="AG194" s="16" t="n"/>
      <c r="AH194" s="16" t="n"/>
      <c r="AI194" s="16">
        <f>SUM(AG194:AH194)</f>
        <v/>
      </c>
      <c r="AJ194" s="16">
        <f>AF194-AB194+AG194+AH194</f>
        <v/>
      </c>
      <c r="AK194" s="16">
        <f>IF(C194="是","杭州","江西工厂")</f>
        <v/>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t="n">
        <v>4733.28</v>
      </c>
      <c r="S195" s="15" t="n">
        <v>4733.28</v>
      </c>
      <c r="T195" s="15" t="n">
        <v>454</v>
      </c>
      <c r="U195" s="15" t="n">
        <v>75</v>
      </c>
      <c r="V195" s="15" t="n">
        <v>95</v>
      </c>
      <c r="W195" s="15" t="n">
        <v>0</v>
      </c>
      <c r="X195" s="15" t="n">
        <v>0</v>
      </c>
      <c r="Y195" s="90" t="n"/>
      <c r="Z195" s="15" t="n">
        <v>0</v>
      </c>
      <c r="AA195" s="15" t="n">
        <v>0</v>
      </c>
      <c r="AB195" s="15">
        <f>SUM(S195:AA195)</f>
        <v/>
      </c>
      <c r="AC195" s="15" t="inlineStr">
        <is>
          <t>5858.40</t>
        </is>
      </c>
      <c r="AD195" s="15">
        <f>AC195*0.006</f>
        <v/>
      </c>
      <c r="AE195" s="15">
        <f>AC195*0.02</f>
        <v/>
      </c>
      <c r="AF195" s="15">
        <f>AC195-AD195-AE195</f>
        <v/>
      </c>
      <c r="AG195" s="15" t="n"/>
      <c r="AH195" s="15" t="n"/>
      <c r="AI195" s="15">
        <f>SUM(AG195:AH195)</f>
        <v/>
      </c>
      <c r="AJ195" s="15">
        <f>AF195-AB195+AG195+AH195</f>
        <v/>
      </c>
      <c r="AK195" s="15">
        <f>IF(C195="是","杭州","江西工厂")</f>
        <v/>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t="n"/>
      <c r="S196" s="49" t="n"/>
      <c r="T196" s="16" t="n"/>
      <c r="U196" s="16" t="n"/>
      <c r="V196" s="16" t="n"/>
      <c r="W196" s="16" t="n"/>
      <c r="X196" s="16" t="n"/>
      <c r="Y196" s="16" t="n"/>
      <c r="Z196" s="16" t="n"/>
      <c r="AA196" s="16" t="n"/>
      <c r="AB196" s="16">
        <f>SUM(S196:AA196)</f>
        <v/>
      </c>
      <c r="AC196" s="16" t="inlineStr">
        <is>
          <t>150.00</t>
        </is>
      </c>
      <c r="AD196" s="16">
        <f>AC196*0.006</f>
        <v/>
      </c>
      <c r="AE196" s="16">
        <f>AC196*0.02</f>
        <v/>
      </c>
      <c r="AF196" s="16">
        <f>AC196-AD196-AE196</f>
        <v/>
      </c>
      <c r="AG196" s="16" t="n"/>
      <c r="AH196" s="16" t="n"/>
      <c r="AI196" s="16">
        <f>SUM(AG196:AH196)</f>
        <v/>
      </c>
      <c r="AJ196" s="16">
        <f>AF196-AB196+AG196+AH196</f>
        <v/>
      </c>
      <c r="AK196" s="16">
        <f>IF(C196="是","杭州","江西工厂")</f>
        <v/>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t="n"/>
      <c r="S197" s="49" t="n"/>
      <c r="T197" s="15" t="n"/>
      <c r="U197" s="15" t="n"/>
      <c r="V197" s="15" t="n"/>
      <c r="W197" s="15" t="n"/>
      <c r="X197" s="15" t="n"/>
      <c r="Y197" s="15" t="n"/>
      <c r="Z197" s="15" t="n"/>
      <c r="AA197" s="15" t="n"/>
      <c r="AB197" s="15">
        <f>SUM(S197:AA197)</f>
        <v/>
      </c>
      <c r="AC197" s="15" t="inlineStr">
        <is>
          <t>140.00</t>
        </is>
      </c>
      <c r="AD197" s="15">
        <f>AC197*0.006</f>
        <v/>
      </c>
      <c r="AE197" s="15">
        <f>AC197*0.02</f>
        <v/>
      </c>
      <c r="AF197" s="15">
        <f>AC197-AD197-AE197</f>
        <v/>
      </c>
      <c r="AG197" s="15" t="n"/>
      <c r="AH197" s="15" t="n"/>
      <c r="AI197" s="15">
        <f>SUM(AG197:AH197)</f>
        <v/>
      </c>
      <c r="AJ197" s="15">
        <f>AF197-AB197+AG197+AH197</f>
        <v/>
      </c>
      <c r="AK197" s="15">
        <f>IF(C197="是","杭州","江西工厂")</f>
        <v/>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t="n"/>
      <c r="S198" s="49" t="n"/>
      <c r="T198" s="16" t="n"/>
      <c r="U198" s="16" t="n"/>
      <c r="V198" s="16" t="n"/>
      <c r="W198" s="16" t="n"/>
      <c r="X198" s="16" t="n"/>
      <c r="Y198" s="16" t="n"/>
      <c r="Z198" s="16" t="n"/>
      <c r="AA198" s="16" t="n"/>
      <c r="AB198" s="16">
        <f>SUM(S198:AA198)</f>
        <v/>
      </c>
      <c r="AC198" s="16" t="inlineStr">
        <is>
          <t>130.00</t>
        </is>
      </c>
      <c r="AD198" s="16">
        <f>AC198*0.006</f>
        <v/>
      </c>
      <c r="AE198" s="16">
        <f>AC198*0.02</f>
        <v/>
      </c>
      <c r="AF198" s="16">
        <f>AC198-AD198-AE198</f>
        <v/>
      </c>
      <c r="AG198" s="16" t="n"/>
      <c r="AH198" s="16" t="n"/>
      <c r="AI198" s="16">
        <f>SUM(AG198:AH198)</f>
        <v/>
      </c>
      <c r="AJ198" s="16">
        <f>AF198-AB198+AG198+AH198</f>
        <v/>
      </c>
      <c r="AK198" s="16">
        <f>IF(C198="是","杭州","江西工厂")</f>
        <v/>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t="n">
        <v>835</v>
      </c>
      <c r="S199" s="15" t="n">
        <v>835</v>
      </c>
      <c r="T199" s="15" t="n">
        <v>315</v>
      </c>
      <c r="U199" s="15" t="n">
        <v>0</v>
      </c>
      <c r="V199" s="15" t="n">
        <v>70</v>
      </c>
      <c r="W199" s="15" t="n">
        <v>0</v>
      </c>
      <c r="X199" s="15" t="n">
        <v>0</v>
      </c>
      <c r="Y199" s="90" t="n"/>
      <c r="Z199" s="15" t="n">
        <v>0</v>
      </c>
      <c r="AA199" s="15" t="n">
        <v>0</v>
      </c>
      <c r="AB199" s="15">
        <f>SUM(S199:AA199)</f>
        <v/>
      </c>
      <c r="AC199" s="15" t="inlineStr">
        <is>
          <t>2387.19</t>
        </is>
      </c>
      <c r="AD199" s="15">
        <f>AC199*0.006</f>
        <v/>
      </c>
      <c r="AE199" s="15">
        <f>AC199*0.02</f>
        <v/>
      </c>
      <c r="AF199" s="15">
        <f>AC199-AD199-AE199</f>
        <v/>
      </c>
      <c r="AG199" s="15" t="n"/>
      <c r="AH199" s="15" t="n"/>
      <c r="AI199" s="15">
        <f>SUM(AG199:AH199)</f>
        <v/>
      </c>
      <c r="AJ199" s="15">
        <f>AF199-AB199+AG199+AH199</f>
        <v/>
      </c>
      <c r="AK199" s="15">
        <f>IF(C199="是","杭州","江西工厂")</f>
        <v/>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t="n"/>
      <c r="S200" s="49" t="n"/>
      <c r="T200" s="16" t="n"/>
      <c r="U200" s="16" t="n"/>
      <c r="V200" s="16" t="n"/>
      <c r="W200" s="16" t="n"/>
      <c r="X200" s="16" t="n"/>
      <c r="Y200" s="16" t="n"/>
      <c r="Z200" s="16" t="n"/>
      <c r="AA200" s="16" t="n"/>
      <c r="AB200" s="16">
        <f>SUM(S200:AA200)</f>
        <v/>
      </c>
      <c r="AC200" s="16" t="inlineStr">
        <is>
          <t>120.00</t>
        </is>
      </c>
      <c r="AD200" s="16">
        <f>AC200*0.006</f>
        <v/>
      </c>
      <c r="AE200" s="16">
        <f>AC200*0.02</f>
        <v/>
      </c>
      <c r="AF200" s="16">
        <f>AC200-AD200-AE200</f>
        <v/>
      </c>
      <c r="AG200" s="16" t="n"/>
      <c r="AH200" s="16" t="n"/>
      <c r="AI200" s="16">
        <f>SUM(AG200:AH200)</f>
        <v/>
      </c>
      <c r="AJ200" s="16">
        <f>AF200-AB200+AG200+AH200</f>
        <v/>
      </c>
      <c r="AK200" s="16">
        <f>IF(C200="是","杭州","江西工厂")</f>
        <v/>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t="n"/>
      <c r="S201" s="49" t="n"/>
      <c r="T201" s="15" t="n"/>
      <c r="U201" s="15" t="n"/>
      <c r="V201" s="15" t="n"/>
      <c r="W201" s="15" t="n"/>
      <c r="X201" s="15" t="n"/>
      <c r="Y201" s="15" t="n"/>
      <c r="Z201" s="15" t="n"/>
      <c r="AA201" s="15" t="n"/>
      <c r="AB201" s="15">
        <f>SUM(S201:AA201)</f>
        <v/>
      </c>
      <c r="AC201" s="15" t="inlineStr">
        <is>
          <t>58.00</t>
        </is>
      </c>
      <c r="AD201" s="15">
        <f>AC201*0.006</f>
        <v/>
      </c>
      <c r="AE201" s="15">
        <f>AC201*0.02</f>
        <v/>
      </c>
      <c r="AF201" s="15">
        <f>AC201-AD201-AE201</f>
        <v/>
      </c>
      <c r="AG201" s="15" t="n"/>
      <c r="AH201" s="15" t="n"/>
      <c r="AI201" s="15">
        <f>SUM(AG201:AH201)</f>
        <v/>
      </c>
      <c r="AJ201" s="15">
        <f>AF201-AB201+AG201+AH201</f>
        <v/>
      </c>
      <c r="AK201" s="15">
        <f>IF(C201="是","杭州","江西工厂")</f>
        <v/>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t="n">
        <v>2205</v>
      </c>
      <c r="S202" s="16" t="n">
        <v>2205</v>
      </c>
      <c r="T202" s="16" t="n">
        <v>315</v>
      </c>
      <c r="U202" s="16" t="n">
        <v>0</v>
      </c>
      <c r="V202" s="16" t="n">
        <v>60</v>
      </c>
      <c r="W202" s="16" t="n">
        <v>0</v>
      </c>
      <c r="X202" s="16" t="n">
        <v>0</v>
      </c>
      <c r="Y202" s="90" t="n"/>
      <c r="Z202" s="16" t="n">
        <v>0</v>
      </c>
      <c r="AA202" s="16" t="n">
        <v>0</v>
      </c>
      <c r="AB202" s="16">
        <f>SUM(S202:AA202)</f>
        <v/>
      </c>
      <c r="AC202" s="16" t="inlineStr">
        <is>
          <t>2880.26</t>
        </is>
      </c>
      <c r="AD202" s="16">
        <f>AC202*0.006</f>
        <v/>
      </c>
      <c r="AE202" s="16">
        <f>AC202*0.02</f>
        <v/>
      </c>
      <c r="AF202" s="16">
        <f>AC202-AD202-AE202</f>
        <v/>
      </c>
      <c r="AG202" s="16" t="n"/>
      <c r="AH202" s="16" t="n"/>
      <c r="AI202" s="16">
        <f>SUM(AG202:AH202)</f>
        <v/>
      </c>
      <c r="AJ202" s="16">
        <f>AF202-AB202+AG202+AH202</f>
        <v/>
      </c>
      <c r="AK202" s="16">
        <f>IF(C202="是","杭州","江西工厂")</f>
        <v/>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t="n">
        <v>0</v>
      </c>
      <c r="S203" s="90" t="n"/>
      <c r="T203" s="90" t="n"/>
      <c r="U203" s="90" t="n"/>
      <c r="V203" s="90" t="n"/>
      <c r="W203" s="90" t="n"/>
      <c r="X203" s="90" t="n"/>
      <c r="Y203" s="90" t="n"/>
      <c r="Z203" s="90" t="n"/>
      <c r="AA203" s="90" t="n"/>
      <c r="AB203" s="15">
        <f>SUM(S203:AA203)</f>
        <v/>
      </c>
      <c r="AC203" s="15" t="inlineStr">
        <is>
          <t>12987.51</t>
        </is>
      </c>
      <c r="AD203" s="15">
        <f>AC203*0.006</f>
        <v/>
      </c>
      <c r="AE203" s="15">
        <f>AC203*0.02</f>
        <v/>
      </c>
      <c r="AF203" s="15">
        <f>AC203-AD203-AE203</f>
        <v/>
      </c>
      <c r="AG203" s="15" t="n"/>
      <c r="AH203" s="15" t="n"/>
      <c r="AI203" s="15">
        <f>SUM(AG203:AH203)</f>
        <v/>
      </c>
      <c r="AJ203" s="15">
        <f>AF203-AB203+AG203+AH203</f>
        <v/>
      </c>
      <c r="AK203" s="15">
        <f>IF(C203="是","杭州","江西工厂")</f>
        <v/>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t="n"/>
      <c r="S204" s="49" t="n"/>
      <c r="T204" s="16" t="n"/>
      <c r="U204" s="16" t="n"/>
      <c r="V204" s="16" t="n"/>
      <c r="W204" s="16" t="n"/>
      <c r="X204" s="16" t="n"/>
      <c r="Y204" s="16" t="n"/>
      <c r="Z204" s="16" t="n"/>
      <c r="AA204" s="16" t="n"/>
      <c r="AB204" s="16">
        <f>SUM(S204:AA204)</f>
        <v/>
      </c>
      <c r="AC204" s="16" t="inlineStr">
        <is>
          <t>60.00</t>
        </is>
      </c>
      <c r="AD204" s="16">
        <f>AC204*0.006</f>
        <v/>
      </c>
      <c r="AE204" s="16">
        <f>AC204*0.02</f>
        <v/>
      </c>
      <c r="AF204" s="16">
        <f>AC204-AD204-AE204</f>
        <v/>
      </c>
      <c r="AG204" s="16" t="n"/>
      <c r="AH204" s="16" t="n"/>
      <c r="AI204" s="16">
        <f>SUM(AG204:AH204)</f>
        <v/>
      </c>
      <c r="AJ204" s="16">
        <f>AF204-AB204+AG204+AH204</f>
        <v/>
      </c>
      <c r="AK204" s="16">
        <f>IF(C204="是","杭州","江西工厂")</f>
        <v/>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t="n">
        <v>0</v>
      </c>
      <c r="S205" s="90" t="n"/>
      <c r="T205" s="90" t="n"/>
      <c r="U205" s="90" t="n"/>
      <c r="V205" s="90" t="n"/>
      <c r="W205" s="90" t="n"/>
      <c r="X205" s="90" t="n"/>
      <c r="Y205" s="90" t="n"/>
      <c r="Z205" s="90" t="n"/>
      <c r="AA205" s="90" t="n"/>
      <c r="AB205" s="15">
        <f>SUM(S205:AA205)</f>
        <v/>
      </c>
      <c r="AC205" s="15" t="inlineStr">
        <is>
          <t>1007.00</t>
        </is>
      </c>
      <c r="AD205" s="15">
        <f>AC205*0.006</f>
        <v/>
      </c>
      <c r="AE205" s="15">
        <f>AC205*0.02</f>
        <v/>
      </c>
      <c r="AF205" s="15">
        <f>AC205-AD205-AE205</f>
        <v/>
      </c>
      <c r="AG205" s="15" t="n"/>
      <c r="AH205" s="15" t="n"/>
      <c r="AI205" s="15">
        <f>SUM(AG205:AH205)</f>
        <v/>
      </c>
      <c r="AJ205" s="15">
        <f>AF205-AB205+AG205+AH205</f>
        <v/>
      </c>
      <c r="AK205" s="15">
        <f>IF(C205="是","杭州","江西工厂")</f>
        <v/>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t="n"/>
      <c r="S206" s="49" t="n"/>
      <c r="T206" s="16" t="n"/>
      <c r="U206" s="16" t="n"/>
      <c r="V206" s="16" t="n"/>
      <c r="W206" s="16" t="n"/>
      <c r="X206" s="16" t="n"/>
      <c r="Y206" s="16" t="n"/>
      <c r="Z206" s="16" t="n"/>
      <c r="AA206" s="16" t="n"/>
      <c r="AB206" s="16">
        <f>SUM(S206:AA206)</f>
        <v/>
      </c>
      <c r="AC206" s="16" t="inlineStr">
        <is>
          <t>56.00</t>
        </is>
      </c>
      <c r="AD206" s="16">
        <f>AC206*0.006</f>
        <v/>
      </c>
      <c r="AE206" s="16">
        <f>AC206*0.02</f>
        <v/>
      </c>
      <c r="AF206" s="16">
        <f>AC206-AD206-AE206</f>
        <v/>
      </c>
      <c r="AG206" s="16" t="n"/>
      <c r="AH206" s="16" t="n"/>
      <c r="AI206" s="16">
        <f>SUM(AG206:AH206)</f>
        <v/>
      </c>
      <c r="AJ206" s="16">
        <f>AF206-AB206+AG206+AH206</f>
        <v/>
      </c>
      <c r="AK206" s="16">
        <f>IF(C206="是","杭州","江西工厂")</f>
        <v/>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t="n"/>
      <c r="S207" s="49" t="n"/>
      <c r="T207" s="15" t="n"/>
      <c r="U207" s="15" t="n"/>
      <c r="V207" s="15" t="n"/>
      <c r="W207" s="15" t="n"/>
      <c r="X207" s="15" t="n"/>
      <c r="Y207" s="15" t="n"/>
      <c r="Z207" s="15" t="n"/>
      <c r="AA207" s="15" t="n"/>
      <c r="AB207" s="15">
        <f>SUM(S207:AA207)</f>
        <v/>
      </c>
      <c r="AC207" s="15" t="inlineStr">
        <is>
          <t>60.00</t>
        </is>
      </c>
      <c r="AD207" s="15">
        <f>AC207*0.006</f>
        <v/>
      </c>
      <c r="AE207" s="15">
        <f>AC207*0.02</f>
        <v/>
      </c>
      <c r="AF207" s="15">
        <f>AC207-AD207-AE207</f>
        <v/>
      </c>
      <c r="AG207" s="15" t="n"/>
      <c r="AH207" s="15" t="n"/>
      <c r="AI207" s="15">
        <f>SUM(AG207:AH207)</f>
        <v/>
      </c>
      <c r="AJ207" s="15">
        <f>AF207-AB207+AG207+AH207</f>
        <v/>
      </c>
      <c r="AK207" s="15">
        <f>IF(C207="是","杭州","江西工厂")</f>
        <v/>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t="n">
        <v>0</v>
      </c>
      <c r="S208" s="90" t="n"/>
      <c r="T208" s="90" t="n"/>
      <c r="U208" s="90" t="n"/>
      <c r="V208" s="90" t="n"/>
      <c r="W208" s="90" t="n"/>
      <c r="X208" s="90" t="n"/>
      <c r="Y208" s="90" t="n"/>
      <c r="Z208" s="90" t="n"/>
      <c r="AA208" s="90" t="n"/>
      <c r="AB208" s="16">
        <f>SUM(S208:AA208)</f>
        <v/>
      </c>
      <c r="AC208" s="16" t="inlineStr">
        <is>
          <t>1012.00</t>
        </is>
      </c>
      <c r="AD208" s="16">
        <f>AC208*0.006</f>
        <v/>
      </c>
      <c r="AE208" s="16">
        <f>AC208*0.02</f>
        <v/>
      </c>
      <c r="AF208" s="16">
        <f>AC208-AD208-AE208</f>
        <v/>
      </c>
      <c r="AG208" s="16" t="n"/>
      <c r="AH208" s="16" t="n"/>
      <c r="AI208" s="16">
        <f>SUM(AG208:AH208)</f>
        <v/>
      </c>
      <c r="AJ208" s="16">
        <f>AF208-AB208+AG208+AH208</f>
        <v/>
      </c>
      <c r="AK208" s="16">
        <f>IF(C208="是","杭州","江西工厂")</f>
        <v/>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t="n">
        <v>15</v>
      </c>
      <c r="S209" s="90" t="n"/>
      <c r="T209" s="90" t="n"/>
      <c r="U209" s="90" t="n"/>
      <c r="V209" s="90" t="n"/>
      <c r="W209" s="90" t="e">
        <v>#N/A</v>
      </c>
      <c r="X209" s="90" t="e">
        <v>#N/A</v>
      </c>
      <c r="Y209" s="90" t="n"/>
      <c r="Z209" s="90" t="e">
        <v>#N/A</v>
      </c>
      <c r="AA209" s="90" t="e">
        <v>#N/A</v>
      </c>
      <c r="AB209" s="15">
        <f>SUM(S209:AA209)</f>
        <v/>
      </c>
      <c r="AC209" s="15" t="inlineStr">
        <is>
          <t>25.00</t>
        </is>
      </c>
      <c r="AD209" s="15">
        <f>AC209*0.006</f>
        <v/>
      </c>
      <c r="AE209" s="15">
        <f>AC209*0.02</f>
        <v/>
      </c>
      <c r="AF209" s="15">
        <f>AC209-AD209-AE209</f>
        <v/>
      </c>
      <c r="AG209" s="15" t="n"/>
      <c r="AH209" s="15" t="n"/>
      <c r="AI209" s="15">
        <f>SUM(AG209:AH209)</f>
        <v/>
      </c>
      <c r="AJ209" s="15">
        <f>AF209-AB209+AG209+AH209</f>
        <v/>
      </c>
      <c r="AK209" s="15">
        <f>IF(C209="是","杭州","江西工厂")</f>
        <v/>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t="n">
        <v>7796.27052238806</v>
      </c>
      <c r="S210" s="90" t="e">
        <v>#N/A</v>
      </c>
      <c r="T210" s="90" t="e">
        <v>#N/A</v>
      </c>
      <c r="U210" s="90" t="e">
        <v>#N/A</v>
      </c>
      <c r="V210" s="90" t="e">
        <v>#N/A</v>
      </c>
      <c r="W210" s="90" t="e">
        <v>#N/A</v>
      </c>
      <c r="X210" s="90" t="e">
        <v>#N/A</v>
      </c>
      <c r="Y210" s="90" t="n"/>
      <c r="Z210" s="90" t="e">
        <v>#N/A</v>
      </c>
      <c r="AA210" s="90" t="e">
        <v>#N/A</v>
      </c>
      <c r="AB210" s="16">
        <f>SUM(S210:AA210)</f>
        <v/>
      </c>
      <c r="AC210" s="16" t="inlineStr">
        <is>
          <t>200.00</t>
        </is>
      </c>
      <c r="AD210" s="16">
        <f>AC210*0.006</f>
        <v/>
      </c>
      <c r="AE210" s="16">
        <f>AC210*0.02</f>
        <v/>
      </c>
      <c r="AF210" s="16">
        <f>AC210-AD210-AE210</f>
        <v/>
      </c>
      <c r="AG210" s="16" t="n"/>
      <c r="AH210" s="16" t="n"/>
      <c r="AI210" s="16">
        <f>SUM(AG210:AH210)</f>
        <v/>
      </c>
      <c r="AJ210" s="16">
        <f>AF210-AB210+AG210+AH210</f>
        <v/>
      </c>
      <c r="AK210" s="16">
        <f>IF(C210="是","杭州","江西工厂")</f>
        <v/>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t="n"/>
      <c r="S211" s="49" t="n"/>
      <c r="T211" s="15" t="n"/>
      <c r="U211" s="15" t="n"/>
      <c r="V211" s="15" t="n"/>
      <c r="W211" s="15" t="n"/>
      <c r="X211" s="15" t="n"/>
      <c r="Y211" s="15" t="n"/>
      <c r="Z211" s="15" t="n"/>
      <c r="AA211" s="15" t="n"/>
      <c r="AB211" s="15">
        <f>SUM(S211:AA211)</f>
        <v/>
      </c>
      <c r="AC211" s="15" t="inlineStr">
        <is>
          <t>56.00</t>
        </is>
      </c>
      <c r="AD211" s="15">
        <f>AC211*0.006</f>
        <v/>
      </c>
      <c r="AE211" s="15">
        <f>AC211*0.02</f>
        <v/>
      </c>
      <c r="AF211" s="15">
        <f>AC211-AD211-AE211</f>
        <v/>
      </c>
      <c r="AG211" s="15" t="n"/>
      <c r="AH211" s="15" t="n"/>
      <c r="AI211" s="15">
        <f>SUM(AG211:AH211)</f>
        <v/>
      </c>
      <c r="AJ211" s="15">
        <f>AF211-AB211+AG211+AH211</f>
        <v/>
      </c>
      <c r="AK211" s="15">
        <f>IF(C211="是","杭州","江西工厂")</f>
        <v/>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t="n">
        <v>0</v>
      </c>
      <c r="S212" s="90" t="n"/>
      <c r="T212" s="90" t="n"/>
      <c r="U212" s="90" t="n"/>
      <c r="V212" s="90" t="n"/>
      <c r="W212" s="90" t="n"/>
      <c r="X212" s="90" t="n"/>
      <c r="Y212" s="90" t="n"/>
      <c r="Z212" s="90" t="n"/>
      <c r="AA212" s="90" t="n"/>
      <c r="AB212" s="16">
        <f>SUM(S212:AA212)</f>
        <v/>
      </c>
      <c r="AC212" s="16" t="inlineStr">
        <is>
          <t>1012.00</t>
        </is>
      </c>
      <c r="AD212" s="16">
        <f>AC212*0.006</f>
        <v/>
      </c>
      <c r="AE212" s="16">
        <f>AC212*0.02</f>
        <v/>
      </c>
      <c r="AF212" s="16">
        <f>AC212-AD212-AE212</f>
        <v/>
      </c>
      <c r="AG212" s="16" t="n"/>
      <c r="AH212" s="16" t="n"/>
      <c r="AI212" s="16">
        <f>SUM(AG212:AH212)</f>
        <v/>
      </c>
      <c r="AJ212" s="16">
        <f>AF212-AB212+AG212+AH212</f>
        <v/>
      </c>
      <c r="AK212" s="16">
        <f>IF(C212="是","杭州","江西工厂")</f>
        <v/>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t="n"/>
      <c r="S213" s="49" t="n"/>
      <c r="T213" s="15" t="n"/>
      <c r="U213" s="15" t="n"/>
      <c r="V213" s="15" t="n"/>
      <c r="W213" s="15" t="n"/>
      <c r="X213" s="15" t="n"/>
      <c r="Y213" s="15" t="n"/>
      <c r="Z213" s="15" t="n"/>
      <c r="AA213" s="15" t="n"/>
      <c r="AB213" s="15">
        <f>SUM(S213:AA213)</f>
        <v/>
      </c>
      <c r="AC213" s="15" t="inlineStr">
        <is>
          <t>55.00</t>
        </is>
      </c>
      <c r="AD213" s="15">
        <f>AC213*0.006</f>
        <v/>
      </c>
      <c r="AE213" s="15">
        <f>AC213*0.02</f>
        <v/>
      </c>
      <c r="AF213" s="15">
        <f>AC213-AD213-AE213</f>
        <v/>
      </c>
      <c r="AG213" s="15" t="n"/>
      <c r="AH213" s="15" t="n"/>
      <c r="AI213" s="15">
        <f>SUM(AG213:AH213)</f>
        <v/>
      </c>
      <c r="AJ213" s="15">
        <f>AF213-AB213+AG213+AH213</f>
        <v/>
      </c>
      <c r="AK213" s="15">
        <f>IF(C213="是","杭州","江西工厂")</f>
        <v/>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t="n"/>
      <c r="S214" s="49" t="n"/>
      <c r="T214" s="16" t="n"/>
      <c r="U214" s="16" t="n"/>
      <c r="V214" s="16" t="n"/>
      <c r="W214" s="16" t="n"/>
      <c r="X214" s="16" t="n"/>
      <c r="Y214" s="16" t="n"/>
      <c r="Z214" s="16" t="n"/>
      <c r="AA214" s="16" t="n"/>
      <c r="AB214" s="16">
        <f>SUM(S214:AA214)</f>
        <v/>
      </c>
      <c r="AC214" s="16" t="inlineStr">
        <is>
          <t>55.00</t>
        </is>
      </c>
      <c r="AD214" s="16">
        <f>AC214*0.006</f>
        <v/>
      </c>
      <c r="AE214" s="16">
        <f>AC214*0.02</f>
        <v/>
      </c>
      <c r="AF214" s="16">
        <f>AC214-AD214-AE214</f>
        <v/>
      </c>
      <c r="AG214" s="16" t="n"/>
      <c r="AH214" s="16" t="n"/>
      <c r="AI214" s="16">
        <f>SUM(AG214:AH214)</f>
        <v/>
      </c>
      <c r="AJ214" s="16">
        <f>AF214-AB214+AG214+AH214</f>
        <v/>
      </c>
      <c r="AK214" s="16">
        <f>IF(C214="是","杭州","江西工厂")</f>
        <v/>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t="n"/>
      <c r="S215" s="49" t="n"/>
      <c r="T215" s="15" t="n"/>
      <c r="U215" s="15" t="n"/>
      <c r="V215" s="15" t="n"/>
      <c r="W215" s="15" t="n"/>
      <c r="X215" s="15" t="n"/>
      <c r="Y215" s="15" t="n"/>
      <c r="Z215" s="15" t="n"/>
      <c r="AA215" s="15" t="n"/>
      <c r="AB215" s="15">
        <f>SUM(S215:AA215)</f>
        <v/>
      </c>
      <c r="AC215" s="15" t="inlineStr">
        <is>
          <t>60.00</t>
        </is>
      </c>
      <c r="AD215" s="15">
        <f>AC215*0.006</f>
        <v/>
      </c>
      <c r="AE215" s="15">
        <f>AC215*0.02</f>
        <v/>
      </c>
      <c r="AF215" s="15">
        <f>AC215-AD215-AE215</f>
        <v/>
      </c>
      <c r="AG215" s="15" t="n"/>
      <c r="AH215" s="15" t="n"/>
      <c r="AI215" s="15">
        <f>SUM(AG215:AH215)</f>
        <v/>
      </c>
      <c r="AJ215" s="15">
        <f>AF215-AB215+AG215+AH215</f>
        <v/>
      </c>
      <c r="AK215" s="15">
        <f>IF(C215="是","杭州","江西工厂")</f>
        <v/>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t="n"/>
      <c r="S216" s="49" t="n"/>
      <c r="T216" s="16" t="n"/>
      <c r="U216" s="16" t="n"/>
      <c r="V216" s="16" t="n"/>
      <c r="W216" s="16" t="n"/>
      <c r="X216" s="16" t="n"/>
      <c r="Y216" s="16" t="n"/>
      <c r="Z216" s="16" t="n"/>
      <c r="AA216" s="16" t="n"/>
      <c r="AB216" s="16">
        <f>SUM(S216:AA216)</f>
        <v/>
      </c>
      <c r="AC216" s="16" t="inlineStr">
        <is>
          <t>57.00</t>
        </is>
      </c>
      <c r="AD216" s="16">
        <f>AC216*0.006</f>
        <v/>
      </c>
      <c r="AE216" s="16">
        <f>AC216*0.02</f>
        <v/>
      </c>
      <c r="AF216" s="16">
        <f>AC216-AD216-AE216</f>
        <v/>
      </c>
      <c r="AG216" s="16" t="n"/>
      <c r="AH216" s="16" t="n"/>
      <c r="AI216" s="16">
        <f>SUM(AG216:AH216)</f>
        <v/>
      </c>
      <c r="AJ216" s="16">
        <f>AF216-AB216+AG216+AH216</f>
        <v/>
      </c>
      <c r="AK216" s="16">
        <f>IF(C216="是","杭州","江西工厂")</f>
        <v/>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t="n"/>
      <c r="S217" s="49" t="n"/>
      <c r="T217" s="15" t="n"/>
      <c r="U217" s="15" t="n"/>
      <c r="V217" s="15" t="n"/>
      <c r="W217" s="15" t="n"/>
      <c r="X217" s="15" t="n"/>
      <c r="Y217" s="15" t="n"/>
      <c r="Z217" s="15" t="n"/>
      <c r="AA217" s="15" t="n"/>
      <c r="AB217" s="15">
        <f>SUM(S217:AA217)</f>
        <v/>
      </c>
      <c r="AC217" s="15" t="inlineStr">
        <is>
          <t>65.00</t>
        </is>
      </c>
      <c r="AD217" s="15">
        <f>AC217*0.006</f>
        <v/>
      </c>
      <c r="AE217" s="15">
        <f>AC217*0.02</f>
        <v/>
      </c>
      <c r="AF217" s="15">
        <f>AC217-AD217-AE217</f>
        <v/>
      </c>
      <c r="AG217" s="15" t="n"/>
      <c r="AH217" s="15" t="n"/>
      <c r="AI217" s="15">
        <f>SUM(AG217:AH217)</f>
        <v/>
      </c>
      <c r="AJ217" s="15">
        <f>AF217-AB217+AG217+AH217</f>
        <v/>
      </c>
      <c r="AK217" s="15">
        <f>IF(C217="是","杭州","江西工厂")</f>
        <v/>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t="n"/>
      <c r="S218" s="49" t="n"/>
      <c r="T218" s="16" t="n"/>
      <c r="U218" s="16" t="n"/>
      <c r="V218" s="16" t="n"/>
      <c r="W218" s="16" t="n"/>
      <c r="X218" s="16" t="n"/>
      <c r="Y218" s="16" t="n"/>
      <c r="Z218" s="16" t="n"/>
      <c r="AA218" s="16" t="n"/>
      <c r="AB218" s="16">
        <f>SUM(S218:AA218)</f>
        <v/>
      </c>
      <c r="AC218" s="16" t="inlineStr">
        <is>
          <t>66.00</t>
        </is>
      </c>
      <c r="AD218" s="16">
        <f>AC218*0.006</f>
        <v/>
      </c>
      <c r="AE218" s="16">
        <f>AC218*0.02</f>
        <v/>
      </c>
      <c r="AF218" s="16">
        <f>AC218-AD218-AE218</f>
        <v/>
      </c>
      <c r="AG218" s="16" t="n"/>
      <c r="AH218" s="16" t="n"/>
      <c r="AI218" s="16">
        <f>SUM(AG218:AH218)</f>
        <v/>
      </c>
      <c r="AJ218" s="16">
        <f>AF218-AB218+AG218+AH218</f>
        <v/>
      </c>
      <c r="AK218" s="16">
        <f>IF(C218="是","杭州","江西工厂")</f>
        <v/>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t="n"/>
      <c r="S219" s="49" t="n"/>
      <c r="T219" s="15" t="n"/>
      <c r="U219" s="15" t="n"/>
      <c r="V219" s="15" t="n"/>
      <c r="W219" s="15" t="n"/>
      <c r="X219" s="15" t="n"/>
      <c r="Y219" s="15" t="n"/>
      <c r="Z219" s="15" t="n"/>
      <c r="AA219" s="15" t="n"/>
      <c r="AB219" s="15">
        <f>SUM(S219:AA219)</f>
        <v/>
      </c>
      <c r="AC219" s="15" t="inlineStr">
        <is>
          <t>63.00</t>
        </is>
      </c>
      <c r="AD219" s="15">
        <f>AC219*0.006</f>
        <v/>
      </c>
      <c r="AE219" s="15">
        <f>AC219*0.02</f>
        <v/>
      </c>
      <c r="AF219" s="15">
        <f>AC219-AD219-AE219</f>
        <v/>
      </c>
      <c r="AG219" s="15" t="n"/>
      <c r="AH219" s="15" t="n"/>
      <c r="AI219" s="15">
        <f>SUM(AG219:AH219)</f>
        <v/>
      </c>
      <c r="AJ219" s="15">
        <f>AF219-AB219+AG219+AH219</f>
        <v/>
      </c>
      <c r="AK219" s="15">
        <f>IF(C219="是","杭州","江西工厂")</f>
        <v/>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t="n"/>
      <c r="S220" s="49" t="n"/>
      <c r="T220" s="16" t="n"/>
      <c r="U220" s="16" t="n"/>
      <c r="V220" s="16" t="n"/>
      <c r="W220" s="16" t="n"/>
      <c r="X220" s="16" t="n"/>
      <c r="Y220" s="16" t="n"/>
      <c r="Z220" s="16" t="n"/>
      <c r="AA220" s="16" t="n"/>
      <c r="AB220" s="16">
        <f>SUM(S220:AA220)</f>
        <v/>
      </c>
      <c r="AC220" s="16" t="inlineStr">
        <is>
          <t>72.00</t>
        </is>
      </c>
      <c r="AD220" s="16">
        <f>AC220*0.006</f>
        <v/>
      </c>
      <c r="AE220" s="16">
        <f>AC220*0.02</f>
        <v/>
      </c>
      <c r="AF220" s="16">
        <f>AC220-AD220-AE220</f>
        <v/>
      </c>
      <c r="AG220" s="16" t="n"/>
      <c r="AH220" s="16" t="n"/>
      <c r="AI220" s="16">
        <f>SUM(AG220:AH220)</f>
        <v/>
      </c>
      <c r="AJ220" s="16">
        <f>AF220-AB220+AG220+AH220</f>
        <v/>
      </c>
      <c r="AK220" s="16">
        <f>IF(C220="是","杭州","江西工厂")</f>
        <v/>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t="n"/>
      <c r="S221" s="49" t="n"/>
      <c r="T221" s="15" t="n"/>
      <c r="U221" s="15" t="n"/>
      <c r="V221" s="15" t="n"/>
      <c r="W221" s="15" t="n"/>
      <c r="X221" s="15" t="n"/>
      <c r="Y221" s="15" t="n"/>
      <c r="Z221" s="15" t="n"/>
      <c r="AA221" s="15" t="n"/>
      <c r="AB221" s="15">
        <f>SUM(S221:AA221)</f>
        <v/>
      </c>
      <c r="AC221" s="15" t="inlineStr">
        <is>
          <t>68.00</t>
        </is>
      </c>
      <c r="AD221" s="15">
        <f>AC221*0.006</f>
        <v/>
      </c>
      <c r="AE221" s="15">
        <f>AC221*0.02</f>
        <v/>
      </c>
      <c r="AF221" s="15">
        <f>AC221-AD221-AE221</f>
        <v/>
      </c>
      <c r="AG221" s="15" t="n"/>
      <c r="AH221" s="15" t="n"/>
      <c r="AI221" s="15">
        <f>SUM(AG221:AH221)</f>
        <v/>
      </c>
      <c r="AJ221" s="15">
        <f>AF221-AB221+AG221+AH221</f>
        <v/>
      </c>
      <c r="AK221" s="15">
        <f>IF(C221="是","杭州","江西工厂")</f>
        <v/>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t="n"/>
      <c r="S222" s="49" t="n"/>
      <c r="T222" s="16" t="n"/>
      <c r="U222" s="16" t="n"/>
      <c r="V222" s="16" t="n"/>
      <c r="W222" s="16" t="n"/>
      <c r="X222" s="16" t="n"/>
      <c r="Y222" s="16" t="n"/>
      <c r="Z222" s="16" t="n"/>
      <c r="AA222" s="16" t="n"/>
      <c r="AB222" s="16">
        <f>SUM(S222:AA222)</f>
        <v/>
      </c>
      <c r="AC222" s="16" t="inlineStr">
        <is>
          <t>66.00</t>
        </is>
      </c>
      <c r="AD222" s="16">
        <f>AC222*0.006</f>
        <v/>
      </c>
      <c r="AE222" s="16">
        <f>AC222*0.02</f>
        <v/>
      </c>
      <c r="AF222" s="16">
        <f>AC222-AD222-AE222</f>
        <v/>
      </c>
      <c r="AG222" s="16" t="n"/>
      <c r="AH222" s="16" t="n"/>
      <c r="AI222" s="16">
        <f>SUM(AG222:AH222)</f>
        <v/>
      </c>
      <c r="AJ222" s="16">
        <f>AF222-AB222+AG222+AH222</f>
        <v/>
      </c>
      <c r="AK222" s="16">
        <f>IF(C222="是","杭州","江西工厂")</f>
        <v/>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t="n">
        <v>0</v>
      </c>
      <c r="S223" s="90" t="n"/>
      <c r="T223" s="90" t="n"/>
      <c r="U223" s="90" t="n"/>
      <c r="V223" s="90" t="n"/>
      <c r="W223" s="90" t="n"/>
      <c r="X223" s="90" t="n"/>
      <c r="Y223" s="90" t="n"/>
      <c r="Z223" s="90" t="n"/>
      <c r="AA223" s="90" t="n"/>
      <c r="AB223" s="15">
        <f>SUM(S223:AA223)</f>
        <v/>
      </c>
      <c r="AC223" s="15" t="n"/>
      <c r="AD223" s="15">
        <f>AC223*0.006</f>
        <v/>
      </c>
      <c r="AE223" s="15">
        <f>AC223*0.02</f>
        <v/>
      </c>
      <c r="AF223" s="15">
        <f>AC223-AD223-AE223</f>
        <v/>
      </c>
      <c r="AG223" s="15" t="n"/>
      <c r="AH223" s="15" t="n"/>
      <c r="AI223" s="15">
        <f>SUM(AG223:AH223)</f>
        <v/>
      </c>
      <c r="AJ223" s="15">
        <f>AF223-AB223+AG223+AH223</f>
        <v/>
      </c>
      <c r="AK223" s="15">
        <f>IF(C223="是","杭州","江西工厂")</f>
        <v/>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t="n"/>
      <c r="S224" s="49" t="n"/>
      <c r="T224" s="16" t="n"/>
      <c r="U224" s="16" t="n"/>
      <c r="V224" s="16" t="n"/>
      <c r="W224" s="16" t="n"/>
      <c r="X224" s="16" t="n"/>
      <c r="Y224" s="16" t="n"/>
      <c r="Z224" s="16" t="n"/>
      <c r="AA224" s="16" t="n"/>
      <c r="AB224" s="16">
        <f>SUM(S224:AA224)</f>
        <v/>
      </c>
      <c r="AC224" s="16" t="inlineStr">
        <is>
          <t>59.00</t>
        </is>
      </c>
      <c r="AD224" s="16">
        <f>AC224*0.006</f>
        <v/>
      </c>
      <c r="AE224" s="16">
        <f>AC224*0.02</f>
        <v/>
      </c>
      <c r="AF224" s="16">
        <f>AC224-AD224-AE224</f>
        <v/>
      </c>
      <c r="AG224" s="16" t="n"/>
      <c r="AH224" s="16" t="n"/>
      <c r="AI224" s="16">
        <f>SUM(AG224:AH224)</f>
        <v/>
      </c>
      <c r="AJ224" s="16">
        <f>AF224-AB224+AG224+AH224</f>
        <v/>
      </c>
      <c r="AK224" s="16">
        <f>IF(C224="是","杭州","江西工厂")</f>
        <v/>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t="n"/>
      <c r="S225" s="49" t="n"/>
      <c r="T225" s="15" t="n"/>
      <c r="U225" s="15" t="n"/>
      <c r="V225" s="15" t="n"/>
      <c r="W225" s="15" t="n"/>
      <c r="X225" s="15" t="n"/>
      <c r="Y225" s="15" t="n"/>
      <c r="Z225" s="15" t="n"/>
      <c r="AA225" s="15" t="n"/>
      <c r="AB225" s="15">
        <f>SUM(S225:AA225)</f>
        <v/>
      </c>
      <c r="AC225" s="15" t="inlineStr">
        <is>
          <t>68.00</t>
        </is>
      </c>
      <c r="AD225" s="15">
        <f>AC225*0.006</f>
        <v/>
      </c>
      <c r="AE225" s="15">
        <f>AC225*0.02</f>
        <v/>
      </c>
      <c r="AF225" s="15">
        <f>AC225-AD225-AE225</f>
        <v/>
      </c>
      <c r="AG225" s="15" t="n"/>
      <c r="AH225" s="15" t="n"/>
      <c r="AI225" s="15">
        <f>SUM(AG225:AH225)</f>
        <v/>
      </c>
      <c r="AJ225" s="15">
        <f>AF225-AB225+AG225+AH225</f>
        <v/>
      </c>
      <c r="AK225" s="15">
        <f>IF(C225="是","杭州","江西工厂")</f>
        <v/>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t="n"/>
      <c r="S226" s="49" t="n"/>
      <c r="T226" s="16" t="n"/>
      <c r="U226" s="16" t="n"/>
      <c r="V226" s="16" t="n"/>
      <c r="W226" s="16" t="n"/>
      <c r="X226" s="16" t="n"/>
      <c r="Y226" s="16" t="n"/>
      <c r="Z226" s="16" t="n"/>
      <c r="AA226" s="16" t="n"/>
      <c r="AB226" s="16">
        <f>SUM(S226:AA226)</f>
        <v/>
      </c>
      <c r="AC226" s="16" t="inlineStr">
        <is>
          <t>58.00</t>
        </is>
      </c>
      <c r="AD226" s="16">
        <f>AC226*0.006</f>
        <v/>
      </c>
      <c r="AE226" s="16">
        <f>AC226*0.02</f>
        <v/>
      </c>
      <c r="AF226" s="16">
        <f>AC226-AD226-AE226</f>
        <v/>
      </c>
      <c r="AG226" s="16" t="n"/>
      <c r="AH226" s="16" t="n"/>
      <c r="AI226" s="16">
        <f>SUM(AG226:AH226)</f>
        <v/>
      </c>
      <c r="AJ226" s="16">
        <f>AF226-AB226+AG226+AH226</f>
        <v/>
      </c>
      <c r="AK226" s="16">
        <f>IF(C226="是","杭州","江西工厂")</f>
        <v/>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t="n">
        <v>0</v>
      </c>
      <c r="S227" s="90" t="n"/>
      <c r="T227" s="90" t="n"/>
      <c r="U227" s="90" t="n"/>
      <c r="V227" s="90" t="n"/>
      <c r="W227" s="90" t="n"/>
      <c r="X227" s="90" t="n"/>
      <c r="Y227" s="90" t="n"/>
      <c r="Z227" s="90" t="n"/>
      <c r="AA227" s="90" t="n"/>
      <c r="AB227" s="15">
        <f>SUM(S227:AA227)</f>
        <v/>
      </c>
      <c r="AC227" s="15" t="n"/>
      <c r="AD227" s="15">
        <f>AC227*0.006</f>
        <v/>
      </c>
      <c r="AE227" s="15">
        <f>AC227*0.02</f>
        <v/>
      </c>
      <c r="AF227" s="15">
        <f>AC227-AD227-AE227</f>
        <v/>
      </c>
      <c r="AG227" s="15" t="n"/>
      <c r="AH227" s="15" t="n"/>
      <c r="AI227" s="15">
        <f>SUM(AG227:AH227)</f>
        <v/>
      </c>
      <c r="AJ227" s="15">
        <f>AF227-AB227+AG227+AH227</f>
        <v/>
      </c>
      <c r="AK227" s="15">
        <f>IF(C227="是","杭州","江西工厂")</f>
        <v/>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t="n">
        <v>0</v>
      </c>
      <c r="S228" s="90" t="n"/>
      <c r="T228" s="90" t="n"/>
      <c r="U228" s="90" t="n"/>
      <c r="V228" s="90" t="n"/>
      <c r="W228" s="90" t="n"/>
      <c r="X228" s="90" t="n"/>
      <c r="Y228" s="90" t="n"/>
      <c r="Z228" s="90" t="n"/>
      <c r="AA228" s="90" t="n"/>
      <c r="AB228" s="16">
        <f>SUM(S228:AA228)</f>
        <v/>
      </c>
      <c r="AC228" s="16" t="n"/>
      <c r="AD228" s="16">
        <f>AC228*0.006</f>
        <v/>
      </c>
      <c r="AE228" s="16">
        <f>AC228*0.02</f>
        <v/>
      </c>
      <c r="AF228" s="16">
        <f>AC228-AD228-AE228</f>
        <v/>
      </c>
      <c r="AG228" s="16" t="n"/>
      <c r="AH228" s="16" t="n"/>
      <c r="AI228" s="16">
        <f>SUM(AG228:AH228)</f>
        <v/>
      </c>
      <c r="AJ228" s="16">
        <f>AF228-AB228+AG228+AH228</f>
        <v/>
      </c>
      <c r="AK228" s="16">
        <f>IF(C228="是","杭州","江西工厂")</f>
        <v/>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t="n">
        <v>0</v>
      </c>
      <c r="S229" s="90" t="n"/>
      <c r="T229" s="90" t="n"/>
      <c r="U229" s="90" t="n"/>
      <c r="V229" s="90" t="n"/>
      <c r="W229" s="90" t="n"/>
      <c r="X229" s="90" t="n"/>
      <c r="Y229" s="90" t="n"/>
      <c r="Z229" s="90" t="n"/>
      <c r="AA229" s="90" t="n"/>
      <c r="AB229" s="15">
        <f>SUM(S229:AA229)</f>
        <v/>
      </c>
      <c r="AC229" s="15" t="n"/>
      <c r="AD229" s="15">
        <f>AC229*0.006</f>
        <v/>
      </c>
      <c r="AE229" s="15">
        <f>AC229*0.02</f>
        <v/>
      </c>
      <c r="AF229" s="15">
        <f>AC229-AD229-AE229</f>
        <v/>
      </c>
      <c r="AG229" s="15" t="n"/>
      <c r="AH229" s="15" t="n"/>
      <c r="AI229" s="15">
        <f>SUM(AG229:AH229)</f>
        <v/>
      </c>
      <c r="AJ229" s="15">
        <f>AF229-AB229+AG229+AH229</f>
        <v/>
      </c>
      <c r="AK229" s="15">
        <f>IF(C229="是","杭州","江西工厂")</f>
        <v/>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t="n"/>
      <c r="S230" s="49" t="n"/>
      <c r="T230" s="16" t="n"/>
      <c r="U230" s="16" t="n"/>
      <c r="V230" s="16" t="n"/>
      <c r="W230" s="16" t="n"/>
      <c r="X230" s="16" t="n"/>
      <c r="Y230" s="16" t="n"/>
      <c r="Z230" s="16" t="n"/>
      <c r="AA230" s="16" t="n"/>
      <c r="AB230" s="16">
        <f>SUM(S230:AA230)</f>
        <v/>
      </c>
      <c r="AC230" s="16" t="inlineStr">
        <is>
          <t>56.00</t>
        </is>
      </c>
      <c r="AD230" s="16">
        <f>AC230*0.006</f>
        <v/>
      </c>
      <c r="AE230" s="16">
        <f>AC230*0.02</f>
        <v/>
      </c>
      <c r="AF230" s="16">
        <f>AC230-AD230-AE230</f>
        <v/>
      </c>
      <c r="AG230" s="16" t="n"/>
      <c r="AH230" s="16" t="n"/>
      <c r="AI230" s="16">
        <f>SUM(AG230:AH230)</f>
        <v/>
      </c>
      <c r="AJ230" s="16">
        <f>AF230-AB230+AG230+AH230</f>
        <v/>
      </c>
      <c r="AK230" s="16">
        <f>IF(C230="是","杭州","江西工厂")</f>
        <v/>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t="n"/>
      <c r="S231" s="49" t="n"/>
      <c r="T231" s="15" t="n"/>
      <c r="U231" s="15" t="n"/>
      <c r="V231" s="15" t="n"/>
      <c r="W231" s="15" t="n"/>
      <c r="X231" s="15" t="n"/>
      <c r="Y231" s="15" t="n"/>
      <c r="Z231" s="15" t="n"/>
      <c r="AA231" s="15" t="n"/>
      <c r="AB231" s="15">
        <f>SUM(S231:AA231)</f>
        <v/>
      </c>
      <c r="AC231" s="15" t="inlineStr">
        <is>
          <t>57.00</t>
        </is>
      </c>
      <c r="AD231" s="15">
        <f>AC231*0.006</f>
        <v/>
      </c>
      <c r="AE231" s="15">
        <f>AC231*0.02</f>
        <v/>
      </c>
      <c r="AF231" s="15">
        <f>AC231-AD231-AE231</f>
        <v/>
      </c>
      <c r="AG231" s="15" t="n"/>
      <c r="AH231" s="15" t="n"/>
      <c r="AI231" s="15">
        <f>SUM(AG231:AH231)</f>
        <v/>
      </c>
      <c r="AJ231" s="15">
        <f>AF231-AB231+AG231+AH231</f>
        <v/>
      </c>
      <c r="AK231" s="15">
        <f>IF(C231="是","杭州","江西工厂")</f>
        <v/>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t="n"/>
      <c r="S232" s="49" t="n"/>
      <c r="T232" s="16" t="n"/>
      <c r="U232" s="16" t="n"/>
      <c r="V232" s="16" t="n"/>
      <c r="W232" s="16" t="n"/>
      <c r="X232" s="16" t="n"/>
      <c r="Y232" s="16" t="n"/>
      <c r="Z232" s="16" t="n"/>
      <c r="AA232" s="16" t="n"/>
      <c r="AB232" s="16">
        <f>SUM(S232:AA232)</f>
        <v/>
      </c>
      <c r="AC232" s="16" t="inlineStr">
        <is>
          <t>53.00</t>
        </is>
      </c>
      <c r="AD232" s="16">
        <f>AC232*0.006</f>
        <v/>
      </c>
      <c r="AE232" s="16">
        <f>AC232*0.02</f>
        <v/>
      </c>
      <c r="AF232" s="16">
        <f>AC232-AD232-AE232</f>
        <v/>
      </c>
      <c r="AG232" s="16" t="n"/>
      <c r="AH232" s="16" t="n"/>
      <c r="AI232" s="16">
        <f>SUM(AG232:AH232)</f>
        <v/>
      </c>
      <c r="AJ232" s="16">
        <f>AF232-AB232+AG232+AH232</f>
        <v/>
      </c>
      <c r="AK232" s="16">
        <f>IF(C232="是","杭州","江西工厂")</f>
        <v/>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t="n">
        <v>15</v>
      </c>
      <c r="S233" s="90" t="n"/>
      <c r="T233" s="90" t="n"/>
      <c r="U233" s="90" t="n"/>
      <c r="V233" s="90" t="n"/>
      <c r="W233" s="90" t="e">
        <v>#N/A</v>
      </c>
      <c r="X233" s="90" t="e">
        <v>#N/A</v>
      </c>
      <c r="Y233" s="90" t="n"/>
      <c r="Z233" s="90" t="e">
        <v>#N/A</v>
      </c>
      <c r="AA233" s="90" t="e">
        <v>#N/A</v>
      </c>
      <c r="AB233" s="15">
        <f>SUM(S233:AA233)</f>
        <v/>
      </c>
      <c r="AC233" s="15" t="inlineStr">
        <is>
          <t>25.00</t>
        </is>
      </c>
      <c r="AD233" s="15">
        <f>AC233*0.006</f>
        <v/>
      </c>
      <c r="AE233" s="15">
        <f>AC233*0.02</f>
        <v/>
      </c>
      <c r="AF233" s="15">
        <f>AC233-AD233-AE233</f>
        <v/>
      </c>
      <c r="AG233" s="15" t="n"/>
      <c r="AH233" s="15" t="n"/>
      <c r="AI233" s="15">
        <f>SUM(AG233:AH233)</f>
        <v/>
      </c>
      <c r="AJ233" s="15">
        <f>AF233-AB233+AG233+AH233</f>
        <v/>
      </c>
      <c r="AK233" s="15">
        <f>IF(C233="是","杭州","江西工厂")</f>
        <v/>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t="n"/>
      <c r="S234" s="49" t="n"/>
      <c r="T234" s="16" t="n"/>
      <c r="U234" s="16" t="n"/>
      <c r="V234" s="16" t="n"/>
      <c r="W234" s="16" t="n"/>
      <c r="X234" s="16" t="n"/>
      <c r="Y234" s="16" t="n"/>
      <c r="Z234" s="16" t="n"/>
      <c r="AA234" s="16" t="n"/>
      <c r="AB234" s="16">
        <f>SUM(S234:AA234)</f>
        <v/>
      </c>
      <c r="AC234" s="16" t="inlineStr">
        <is>
          <t>57.00</t>
        </is>
      </c>
      <c r="AD234" s="16">
        <f>AC234*0.006</f>
        <v/>
      </c>
      <c r="AE234" s="16">
        <f>AC234*0.02</f>
        <v/>
      </c>
      <c r="AF234" s="16">
        <f>AC234-AD234-AE234</f>
        <v/>
      </c>
      <c r="AG234" s="16" t="n"/>
      <c r="AH234" s="16" t="n"/>
      <c r="AI234" s="16">
        <f>SUM(AG234:AH234)</f>
        <v/>
      </c>
      <c r="AJ234" s="16">
        <f>AF234-AB234+AG234+AH234</f>
        <v/>
      </c>
      <c r="AK234" s="16">
        <f>IF(C234="是","杭州","江西工厂")</f>
        <v/>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t="n"/>
      <c r="S235" s="49" t="n"/>
      <c r="T235" s="15" t="n"/>
      <c r="U235" s="15" t="n"/>
      <c r="V235" s="15" t="n"/>
      <c r="W235" s="15" t="n"/>
      <c r="X235" s="15" t="n"/>
      <c r="Y235" s="15" t="n"/>
      <c r="Z235" s="15" t="n"/>
      <c r="AA235" s="15" t="n"/>
      <c r="AB235" s="15">
        <f>SUM(S235:AA235)</f>
        <v/>
      </c>
      <c r="AC235" s="15" t="inlineStr">
        <is>
          <t>52.00</t>
        </is>
      </c>
      <c r="AD235" s="15">
        <f>AC235*0.006</f>
        <v/>
      </c>
      <c r="AE235" s="15">
        <f>AC235*0.02</f>
        <v/>
      </c>
      <c r="AF235" s="15">
        <f>AC235-AD235-AE235</f>
        <v/>
      </c>
      <c r="AG235" s="15" t="n"/>
      <c r="AH235" s="15" t="n"/>
      <c r="AI235" s="15">
        <f>SUM(AG235:AH235)</f>
        <v/>
      </c>
      <c r="AJ235" s="15">
        <f>AF235-AB235+AG235+AH235</f>
        <v/>
      </c>
      <c r="AK235" s="15">
        <f>IF(C235="是","杭州","江西工厂")</f>
        <v/>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t="n"/>
      <c r="S236" s="49" t="n"/>
      <c r="T236" s="16" t="n"/>
      <c r="U236" s="16" t="n"/>
      <c r="V236" s="16" t="n"/>
      <c r="W236" s="16" t="n"/>
      <c r="X236" s="16" t="n"/>
      <c r="Y236" s="16" t="n"/>
      <c r="Z236" s="16" t="n"/>
      <c r="AA236" s="16" t="n"/>
      <c r="AB236" s="16">
        <f>SUM(S236:AA236)</f>
        <v/>
      </c>
      <c r="AC236" s="16" t="inlineStr">
        <is>
          <t>63.00</t>
        </is>
      </c>
      <c r="AD236" s="16">
        <f>AC236*0.006</f>
        <v/>
      </c>
      <c r="AE236" s="16">
        <f>AC236*0.02</f>
        <v/>
      </c>
      <c r="AF236" s="16">
        <f>AC236-AD236-AE236</f>
        <v/>
      </c>
      <c r="AG236" s="16" t="n"/>
      <c r="AH236" s="16" t="n"/>
      <c r="AI236" s="16">
        <f>SUM(AG236:AH236)</f>
        <v/>
      </c>
      <c r="AJ236" s="16">
        <f>AF236-AB236+AG236+AH236</f>
        <v/>
      </c>
      <c r="AK236" s="16">
        <f>IF(C236="是","杭州","江西工厂")</f>
        <v/>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t="n"/>
      <c r="S237" s="49" t="n"/>
      <c r="T237" s="15" t="n"/>
      <c r="U237" s="15" t="n"/>
      <c r="V237" s="15" t="n"/>
      <c r="W237" s="15" t="n"/>
      <c r="X237" s="15" t="n"/>
      <c r="Y237" s="15" t="n"/>
      <c r="Z237" s="15" t="n"/>
      <c r="AA237" s="15" t="n"/>
      <c r="AB237" s="15">
        <f>SUM(S237:AA237)</f>
        <v/>
      </c>
      <c r="AC237" s="15" t="inlineStr">
        <is>
          <t>57.00</t>
        </is>
      </c>
      <c r="AD237" s="15">
        <f>AC237*0.006</f>
        <v/>
      </c>
      <c r="AE237" s="15">
        <f>AC237*0.02</f>
        <v/>
      </c>
      <c r="AF237" s="15">
        <f>AC237-AD237-AE237</f>
        <v/>
      </c>
      <c r="AG237" s="15" t="n"/>
      <c r="AH237" s="15" t="n"/>
      <c r="AI237" s="15">
        <f>SUM(AG237:AH237)</f>
        <v/>
      </c>
      <c r="AJ237" s="15">
        <f>AF237-AB237+AG237+AH237</f>
        <v/>
      </c>
      <c r="AK237" s="15">
        <f>IF(C237="是","杭州","江西工厂")</f>
        <v/>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t="n"/>
      <c r="S238" s="49" t="n"/>
      <c r="T238" s="16" t="n"/>
      <c r="U238" s="16" t="n"/>
      <c r="V238" s="16" t="n"/>
      <c r="W238" s="16" t="n"/>
      <c r="X238" s="16" t="n"/>
      <c r="Y238" s="16" t="n"/>
      <c r="Z238" s="16" t="n"/>
      <c r="AA238" s="16" t="n"/>
      <c r="AB238" s="16">
        <f>SUM(S238:AA238)</f>
        <v/>
      </c>
      <c r="AC238" s="16" t="inlineStr">
        <is>
          <t>55.00</t>
        </is>
      </c>
      <c r="AD238" s="16">
        <f>AC238*0.006</f>
        <v/>
      </c>
      <c r="AE238" s="16">
        <f>AC238*0.02</f>
        <v/>
      </c>
      <c r="AF238" s="16">
        <f>AC238-AD238-AE238</f>
        <v/>
      </c>
      <c r="AG238" s="16" t="n"/>
      <c r="AH238" s="16" t="n"/>
      <c r="AI238" s="16">
        <f>SUM(AG238:AH238)</f>
        <v/>
      </c>
      <c r="AJ238" s="16">
        <f>AF238-AB238+AG238+AH238</f>
        <v/>
      </c>
      <c r="AK238" s="16">
        <f>IF(C238="是","杭州","江西工厂")</f>
        <v/>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t="n"/>
      <c r="S239" s="49" t="n"/>
      <c r="T239" s="15" t="n"/>
      <c r="U239" s="15" t="n"/>
      <c r="V239" s="15" t="n"/>
      <c r="W239" s="15" t="n"/>
      <c r="X239" s="15" t="n"/>
      <c r="Y239" s="15" t="n"/>
      <c r="Z239" s="15" t="n"/>
      <c r="AA239" s="15" t="n"/>
      <c r="AB239" s="15">
        <f>SUM(S239:AA239)</f>
        <v/>
      </c>
      <c r="AC239" s="15" t="inlineStr">
        <is>
          <t>70.00</t>
        </is>
      </c>
      <c r="AD239" s="15">
        <f>AC239*0.006</f>
        <v/>
      </c>
      <c r="AE239" s="15">
        <f>AC239*0.02</f>
        <v/>
      </c>
      <c r="AF239" s="15">
        <f>AC239-AD239-AE239</f>
        <v/>
      </c>
      <c r="AG239" s="15" t="n"/>
      <c r="AH239" s="15" t="n"/>
      <c r="AI239" s="15">
        <f>SUM(AG239:AH239)</f>
        <v/>
      </c>
      <c r="AJ239" s="15">
        <f>AF239-AB239+AG239+AH239</f>
        <v/>
      </c>
      <c r="AK239" s="15">
        <f>IF(C239="是","杭州","江西工厂")</f>
        <v/>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t="n"/>
      <c r="S240" s="49" t="n"/>
      <c r="T240" s="16" t="n"/>
      <c r="U240" s="16" t="n"/>
      <c r="V240" s="16" t="n"/>
      <c r="W240" s="16" t="n"/>
      <c r="X240" s="16" t="n"/>
      <c r="Y240" s="16" t="n"/>
      <c r="Z240" s="16" t="n"/>
      <c r="AA240" s="16" t="n"/>
      <c r="AB240" s="16">
        <f>SUM(S240:AA240)</f>
        <v/>
      </c>
      <c r="AC240" s="16" t="inlineStr">
        <is>
          <t>65.00</t>
        </is>
      </c>
      <c r="AD240" s="16">
        <f>AC240*0.006</f>
        <v/>
      </c>
      <c r="AE240" s="16">
        <f>AC240*0.02</f>
        <v/>
      </c>
      <c r="AF240" s="16">
        <f>AC240-AD240-AE240</f>
        <v/>
      </c>
      <c r="AG240" s="16" t="n"/>
      <c r="AH240" s="16" t="n"/>
      <c r="AI240" s="16">
        <f>SUM(AG240:AH240)</f>
        <v/>
      </c>
      <c r="AJ240" s="16">
        <f>AF240-AB240+AG240+AH240</f>
        <v/>
      </c>
      <c r="AK240" s="16">
        <f>IF(C240="是","杭州","江西工厂")</f>
        <v/>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t="n">
        <v>0</v>
      </c>
      <c r="S241" s="90" t="n"/>
      <c r="T241" s="90" t="n"/>
      <c r="U241" s="90" t="n"/>
      <c r="V241" s="90" t="n"/>
      <c r="W241" s="90" t="n"/>
      <c r="X241" s="90" t="n"/>
      <c r="Y241" s="90" t="n"/>
      <c r="Z241" s="90" t="n"/>
      <c r="AA241" s="90" t="n"/>
      <c r="AB241" s="15">
        <f>SUM(S241:AA241)</f>
        <v/>
      </c>
      <c r="AC241" s="15" t="inlineStr">
        <is>
          <t>25.00</t>
        </is>
      </c>
      <c r="AD241" s="15">
        <f>AC241*0.006</f>
        <v/>
      </c>
      <c r="AE241" s="15">
        <f>AC241*0.02</f>
        <v/>
      </c>
      <c r="AF241" s="15">
        <f>AC241-AD241-AE241</f>
        <v/>
      </c>
      <c r="AG241" s="15" t="n"/>
      <c r="AH241" s="15" t="n"/>
      <c r="AI241" s="15">
        <f>SUM(AG241:AH241)</f>
        <v/>
      </c>
      <c r="AJ241" s="15">
        <f>AF241-AB241+AG241+AH241</f>
        <v/>
      </c>
      <c r="AK241" s="15">
        <f>IF(C241="是","杭州","江西工厂")</f>
        <v/>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t="n"/>
      <c r="S242" s="49" t="n"/>
      <c r="T242" s="16" t="n"/>
      <c r="U242" s="16" t="n"/>
      <c r="V242" s="16" t="n"/>
      <c r="W242" s="16" t="n"/>
      <c r="X242" s="16" t="n"/>
      <c r="Y242" s="16" t="n"/>
      <c r="Z242" s="16" t="n"/>
      <c r="AA242" s="16" t="n"/>
      <c r="AB242" s="16">
        <f>SUM(S242:AA242)</f>
        <v/>
      </c>
      <c r="AC242" s="16" t="inlineStr">
        <is>
          <t>63.00</t>
        </is>
      </c>
      <c r="AD242" s="16">
        <f>AC242*0.006</f>
        <v/>
      </c>
      <c r="AE242" s="16">
        <f>AC242*0.02</f>
        <v/>
      </c>
      <c r="AF242" s="16">
        <f>AC242-AD242-AE242</f>
        <v/>
      </c>
      <c r="AG242" s="16" t="n"/>
      <c r="AH242" s="16" t="n"/>
      <c r="AI242" s="16">
        <f>SUM(AG242:AH242)</f>
        <v/>
      </c>
      <c r="AJ242" s="16">
        <f>AF242-AB242+AG242+AH242</f>
        <v/>
      </c>
      <c r="AK242" s="16">
        <f>IF(C242="是","杭州","江西工厂")</f>
        <v/>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t="n"/>
      <c r="S243" s="49" t="n"/>
      <c r="T243" s="15" t="n"/>
      <c r="U243" s="15" t="n"/>
      <c r="V243" s="15" t="n"/>
      <c r="W243" s="15" t="n"/>
      <c r="X243" s="15" t="n"/>
      <c r="Y243" s="15" t="n"/>
      <c r="Z243" s="15" t="n"/>
      <c r="AA243" s="15" t="n"/>
      <c r="AB243" s="15">
        <f>SUM(S243:AA243)</f>
        <v/>
      </c>
      <c r="AC243" s="15" t="inlineStr">
        <is>
          <t>53.00</t>
        </is>
      </c>
      <c r="AD243" s="15">
        <f>AC243*0.006</f>
        <v/>
      </c>
      <c r="AE243" s="15">
        <f>AC243*0.02</f>
        <v/>
      </c>
      <c r="AF243" s="15">
        <f>AC243-AD243-AE243</f>
        <v/>
      </c>
      <c r="AG243" s="15" t="n"/>
      <c r="AH243" s="15" t="n"/>
      <c r="AI243" s="15">
        <f>SUM(AG243:AH243)</f>
        <v/>
      </c>
      <c r="AJ243" s="15">
        <f>AF243-AB243+AG243+AH243</f>
        <v/>
      </c>
      <c r="AK243" s="15">
        <f>IF(C243="是","杭州","江西工厂")</f>
        <v/>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t="n"/>
      <c r="S244" s="49" t="n"/>
      <c r="T244" s="16" t="n"/>
      <c r="U244" s="16" t="n"/>
      <c r="V244" s="16" t="n"/>
      <c r="W244" s="16" t="n"/>
      <c r="X244" s="16" t="n"/>
      <c r="Y244" s="16" t="n"/>
      <c r="Z244" s="16" t="n"/>
      <c r="AA244" s="16" t="n"/>
      <c r="AB244" s="16">
        <f>SUM(S244:AA244)</f>
        <v/>
      </c>
      <c r="AC244" s="16" t="inlineStr">
        <is>
          <t>60.00</t>
        </is>
      </c>
      <c r="AD244" s="16">
        <f>AC244*0.006</f>
        <v/>
      </c>
      <c r="AE244" s="16">
        <f>AC244*0.02</f>
        <v/>
      </c>
      <c r="AF244" s="16">
        <f>AC244-AD244-AE244</f>
        <v/>
      </c>
      <c r="AG244" s="16" t="n"/>
      <c r="AH244" s="16" t="n"/>
      <c r="AI244" s="16">
        <f>SUM(AG244:AH244)</f>
        <v/>
      </c>
      <c r="AJ244" s="16">
        <f>AF244-AB244+AG244+AH244</f>
        <v/>
      </c>
      <c r="AK244" s="16">
        <f>IF(C244="是","杭州","江西工厂")</f>
        <v/>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t="n"/>
      <c r="S245" s="49" t="n"/>
      <c r="T245" s="15" t="n"/>
      <c r="U245" s="15" t="n"/>
      <c r="V245" s="15" t="n"/>
      <c r="W245" s="15" t="n"/>
      <c r="X245" s="15" t="n"/>
      <c r="Y245" s="15" t="n"/>
      <c r="Z245" s="15" t="n"/>
      <c r="AA245" s="15" t="n"/>
      <c r="AB245" s="15">
        <f>SUM(S245:AA245)</f>
        <v/>
      </c>
      <c r="AC245" s="15" t="inlineStr">
        <is>
          <t>55.00</t>
        </is>
      </c>
      <c r="AD245" s="15">
        <f>AC245*0.006</f>
        <v/>
      </c>
      <c r="AE245" s="15">
        <f>AC245*0.02</f>
        <v/>
      </c>
      <c r="AF245" s="15">
        <f>AC245-AD245-AE245</f>
        <v/>
      </c>
      <c r="AG245" s="15" t="n"/>
      <c r="AH245" s="15" t="n"/>
      <c r="AI245" s="15">
        <f>SUM(AG245:AH245)</f>
        <v/>
      </c>
      <c r="AJ245" s="15">
        <f>AF245-AB245+AG245+AH245</f>
        <v/>
      </c>
      <c r="AK245" s="15">
        <f>IF(C245="是","杭州","江西工厂")</f>
        <v/>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t="n"/>
      <c r="S246" s="49" t="n"/>
      <c r="T246" s="16" t="n"/>
      <c r="U246" s="16" t="n"/>
      <c r="V246" s="16" t="n"/>
      <c r="W246" s="16" t="n"/>
      <c r="X246" s="16" t="n"/>
      <c r="Y246" s="16" t="n"/>
      <c r="Z246" s="16" t="n"/>
      <c r="AA246" s="16" t="n"/>
      <c r="AB246" s="16">
        <f>SUM(S246:AA246)</f>
        <v/>
      </c>
      <c r="AC246" s="16" t="inlineStr">
        <is>
          <t>57.00</t>
        </is>
      </c>
      <c r="AD246" s="16">
        <f>AC246*0.006</f>
        <v/>
      </c>
      <c r="AE246" s="16">
        <f>AC246*0.02</f>
        <v/>
      </c>
      <c r="AF246" s="16">
        <f>AC246-AD246-AE246</f>
        <v/>
      </c>
      <c r="AG246" s="16" t="n"/>
      <c r="AH246" s="16" t="n"/>
      <c r="AI246" s="16">
        <f>SUM(AG246:AH246)</f>
        <v/>
      </c>
      <c r="AJ246" s="16">
        <f>AF246-AB246+AG246+AH246</f>
        <v/>
      </c>
      <c r="AK246" s="16">
        <f>IF(C246="是","杭州","江西工厂")</f>
        <v/>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t="n"/>
      <c r="S247" s="49" t="n"/>
      <c r="T247" s="15" t="n"/>
      <c r="U247" s="15" t="n"/>
      <c r="V247" s="15" t="n"/>
      <c r="W247" s="15" t="n"/>
      <c r="X247" s="15" t="n"/>
      <c r="Y247" s="15" t="n"/>
      <c r="Z247" s="15" t="n"/>
      <c r="AA247" s="15" t="n"/>
      <c r="AB247" s="15">
        <f>SUM(S247:AA247)</f>
        <v/>
      </c>
      <c r="AC247" s="15" t="inlineStr">
        <is>
          <t>62.00</t>
        </is>
      </c>
      <c r="AD247" s="15">
        <f>AC247*0.006</f>
        <v/>
      </c>
      <c r="AE247" s="15">
        <f>AC247*0.02</f>
        <v/>
      </c>
      <c r="AF247" s="15">
        <f>AC247-AD247-AE247</f>
        <v/>
      </c>
      <c r="AG247" s="15" t="n"/>
      <c r="AH247" s="15" t="n"/>
      <c r="AI247" s="15">
        <f>SUM(AG247:AH247)</f>
        <v/>
      </c>
      <c r="AJ247" s="15">
        <f>AF247-AB247+AG247+AH247</f>
        <v/>
      </c>
      <c r="AK247" s="15">
        <f>IF(C247="是","杭州","江西工厂")</f>
        <v/>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t="n"/>
      <c r="S248" s="49" t="n"/>
      <c r="T248" s="16" t="n"/>
      <c r="U248" s="16" t="n"/>
      <c r="V248" s="16" t="n"/>
      <c r="W248" s="16" t="n"/>
      <c r="X248" s="16" t="n"/>
      <c r="Y248" s="16" t="n"/>
      <c r="Z248" s="16" t="n"/>
      <c r="AA248" s="16" t="n"/>
      <c r="AB248" s="16">
        <f>SUM(S248:AA248)</f>
        <v/>
      </c>
      <c r="AC248" s="16" t="inlineStr">
        <is>
          <t>65.00</t>
        </is>
      </c>
      <c r="AD248" s="16">
        <f>AC248*0.006</f>
        <v/>
      </c>
      <c r="AE248" s="16">
        <f>AC248*0.02</f>
        <v/>
      </c>
      <c r="AF248" s="16">
        <f>AC248-AD248-AE248</f>
        <v/>
      </c>
      <c r="AG248" s="16" t="n"/>
      <c r="AH248" s="16" t="n"/>
      <c r="AI248" s="16">
        <f>SUM(AG248:AH248)</f>
        <v/>
      </c>
      <c r="AJ248" s="16">
        <f>AF248-AB248+AG248+AH248</f>
        <v/>
      </c>
      <c r="AK248" s="16">
        <f>IF(C248="是","杭州","江西工厂")</f>
        <v/>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t="n">
        <v>0</v>
      </c>
      <c r="S249" s="90" t="n"/>
      <c r="T249" s="90" t="n"/>
      <c r="U249" s="90" t="n"/>
      <c r="V249" s="90" t="n"/>
      <c r="W249" s="90" t="n"/>
      <c r="X249" s="90" t="n"/>
      <c r="Y249" s="90" t="n"/>
      <c r="Z249" s="90" t="n"/>
      <c r="AA249" s="90" t="n"/>
      <c r="AB249" s="15">
        <f>SUM(S249:AA249)</f>
        <v/>
      </c>
      <c r="AC249" s="15" t="inlineStr">
        <is>
          <t>65.00</t>
        </is>
      </c>
      <c r="AD249" s="15">
        <f>AC249*0.006</f>
        <v/>
      </c>
      <c r="AE249" s="15">
        <f>AC249*0.02</f>
        <v/>
      </c>
      <c r="AF249" s="15">
        <f>AC249-AD249-AE249</f>
        <v/>
      </c>
      <c r="AG249" s="15" t="n"/>
      <c r="AH249" s="15" t="n"/>
      <c r="AI249" s="15">
        <f>SUM(AG249:AH249)</f>
        <v/>
      </c>
      <c r="AJ249" s="15">
        <f>AF249-AB249+AG249+AH249</f>
        <v/>
      </c>
      <c r="AK249" s="15">
        <f>IF(C249="是","杭州","江西工厂")</f>
        <v/>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t="n"/>
      <c r="S250" s="49" t="n"/>
      <c r="T250" s="16" t="n"/>
      <c r="U250" s="16" t="n"/>
      <c r="V250" s="16" t="n"/>
      <c r="W250" s="16" t="n"/>
      <c r="X250" s="16" t="n"/>
      <c r="Y250" s="16" t="n"/>
      <c r="Z250" s="16" t="n"/>
      <c r="AA250" s="16" t="n"/>
      <c r="AB250" s="16">
        <f>SUM(S250:AA250)</f>
        <v/>
      </c>
      <c r="AC250" s="16" t="inlineStr">
        <is>
          <t>59.00</t>
        </is>
      </c>
      <c r="AD250" s="16">
        <f>AC250*0.006</f>
        <v/>
      </c>
      <c r="AE250" s="16">
        <f>AC250*0.02</f>
        <v/>
      </c>
      <c r="AF250" s="16">
        <f>AC250-AD250-AE250</f>
        <v/>
      </c>
      <c r="AG250" s="16" t="n"/>
      <c r="AH250" s="16" t="n"/>
      <c r="AI250" s="16">
        <f>SUM(AG250:AH250)</f>
        <v/>
      </c>
      <c r="AJ250" s="16">
        <f>AF250-AB250+AG250+AH250</f>
        <v/>
      </c>
      <c r="AK250" s="16">
        <f>IF(C250="是","杭州","江西工厂")</f>
        <v/>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t="n">
        <v>1987</v>
      </c>
      <c r="S251" s="15" t="n">
        <v>1987</v>
      </c>
      <c r="T251" s="15" t="n">
        <v>315</v>
      </c>
      <c r="U251" s="15" t="n">
        <v>0</v>
      </c>
      <c r="V251" s="15" t="n">
        <v>52</v>
      </c>
      <c r="W251" s="90" t="e">
        <v>#N/A</v>
      </c>
      <c r="X251" s="90" t="e">
        <v>#N/A</v>
      </c>
      <c r="Y251" s="90" t="n"/>
      <c r="Z251" s="90" t="e">
        <v>#N/A</v>
      </c>
      <c r="AA251" s="90" t="e">
        <v>#N/A</v>
      </c>
      <c r="AB251" s="15">
        <f>SUM(S251:AA251)</f>
        <v/>
      </c>
      <c r="AC251" s="15" t="inlineStr">
        <is>
          <t>3072.00</t>
        </is>
      </c>
      <c r="AD251" s="15">
        <f>AC251*0.006</f>
        <v/>
      </c>
      <c r="AE251" s="15">
        <f>AC251*0.02</f>
        <v/>
      </c>
      <c r="AF251" s="15">
        <f>AC251-AD251-AE251</f>
        <v/>
      </c>
      <c r="AG251" s="15" t="n"/>
      <c r="AH251" s="15" t="n"/>
      <c r="AI251" s="15">
        <f>SUM(AG251:AH251)</f>
        <v/>
      </c>
      <c r="AJ251" s="15">
        <f>AF251-AB251+AG251+AH251</f>
        <v/>
      </c>
      <c r="AK251" s="15">
        <f>IF(C251="是","杭州","江西工厂")</f>
        <v/>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t="n"/>
      <c r="S252" s="49" t="n"/>
      <c r="T252" s="16" t="n"/>
      <c r="U252" s="16" t="n"/>
      <c r="V252" s="16" t="n"/>
      <c r="W252" s="16" t="n"/>
      <c r="X252" s="16" t="n"/>
      <c r="Y252" s="16" t="n"/>
      <c r="Z252" s="16" t="n"/>
      <c r="AA252" s="16" t="n"/>
      <c r="AB252" s="16">
        <f>SUM(S252:AA252)</f>
        <v/>
      </c>
      <c r="AC252" s="16" t="inlineStr">
        <is>
          <t>57.00</t>
        </is>
      </c>
      <c r="AD252" s="16">
        <f>AC252*0.006</f>
        <v/>
      </c>
      <c r="AE252" s="16">
        <f>AC252*0.02</f>
        <v/>
      </c>
      <c r="AF252" s="16">
        <f>AC252-AD252-AE252</f>
        <v/>
      </c>
      <c r="AG252" s="16" t="n"/>
      <c r="AH252" s="16" t="n"/>
      <c r="AI252" s="16">
        <f>SUM(AG252:AH252)</f>
        <v/>
      </c>
      <c r="AJ252" s="16">
        <f>AF252-AB252+AG252+AH252</f>
        <v/>
      </c>
      <c r="AK252" s="16">
        <f>IF(C252="是","杭州","江西工厂")</f>
        <v/>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t="n">
        <v>4782.552878598248</v>
      </c>
      <c r="S253" s="90" t="e">
        <v>#N/A</v>
      </c>
      <c r="T253" s="90" t="e">
        <v>#N/A</v>
      </c>
      <c r="U253" s="90" t="e">
        <v>#N/A</v>
      </c>
      <c r="V253" s="90" t="e">
        <v>#N/A</v>
      </c>
      <c r="W253" s="90" t="e">
        <v>#N/A</v>
      </c>
      <c r="X253" s="90" t="e">
        <v>#N/A</v>
      </c>
      <c r="Y253" s="90" t="n"/>
      <c r="Z253" s="90" t="e">
        <v>#N/A</v>
      </c>
      <c r="AA253" s="90" t="e">
        <v>#N/A</v>
      </c>
      <c r="AB253" s="15">
        <f>SUM(S253:AA253)</f>
        <v/>
      </c>
      <c r="AC253" s="15" t="inlineStr">
        <is>
          <t>100.00</t>
        </is>
      </c>
      <c r="AD253" s="15">
        <f>AC253*0.006</f>
        <v/>
      </c>
      <c r="AE253" s="15">
        <f>AC253*0.02</f>
        <v/>
      </c>
      <c r="AF253" s="15">
        <f>AC253-AD253-AE253</f>
        <v/>
      </c>
      <c r="AG253" s="15" t="n"/>
      <c r="AH253" s="15" t="n"/>
      <c r="AI253" s="15">
        <f>SUM(AG253:AH253)</f>
        <v/>
      </c>
      <c r="AJ253" s="15">
        <f>AF253-AB253+AG253+AH253</f>
        <v/>
      </c>
      <c r="AK253" s="15">
        <f>IF(C253="是","杭州","江西工厂")</f>
        <v/>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t="n">
        <v>0</v>
      </c>
      <c r="S254" s="90" t="n"/>
      <c r="T254" s="90" t="n"/>
      <c r="U254" s="90" t="n"/>
      <c r="V254" s="90" t="n"/>
      <c r="W254" s="90" t="n"/>
      <c r="X254" s="90" t="n"/>
      <c r="Y254" s="90" t="n"/>
      <c r="Z254" s="90" t="n"/>
      <c r="AA254" s="90" t="n"/>
      <c r="AB254" s="16">
        <f>SUM(S254:AA254)</f>
        <v/>
      </c>
      <c r="AC254" s="16" t="n"/>
      <c r="AD254" s="16">
        <f>AC254*0.006</f>
        <v/>
      </c>
      <c r="AE254" s="16">
        <f>AC254*0.02</f>
        <v/>
      </c>
      <c r="AF254" s="16">
        <f>AC254-AD254-AE254</f>
        <v/>
      </c>
      <c r="AG254" s="16" t="n"/>
      <c r="AH254" s="16" t="n"/>
      <c r="AI254" s="16">
        <f>SUM(AG254:AH254)</f>
        <v/>
      </c>
      <c r="AJ254" s="16">
        <f>AF254-AB254+AG254+AH254</f>
        <v/>
      </c>
      <c r="AK254" s="16">
        <f>IF(C254="是","杭州","江西工厂")</f>
        <v/>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t="n"/>
      <c r="S255" s="49" t="n"/>
      <c r="T255" s="15" t="n"/>
      <c r="U255" s="15" t="n"/>
      <c r="V255" s="15" t="n"/>
      <c r="W255" s="15" t="n"/>
      <c r="X255" s="15" t="n"/>
      <c r="Y255" s="15" t="n"/>
      <c r="Z255" s="15" t="n"/>
      <c r="AA255" s="15" t="n"/>
      <c r="AB255" s="15">
        <f>SUM(S255:AA255)</f>
        <v/>
      </c>
      <c r="AC255" s="15" t="inlineStr">
        <is>
          <t>105.00</t>
        </is>
      </c>
      <c r="AD255" s="15">
        <f>AC255*0.006</f>
        <v/>
      </c>
      <c r="AE255" s="15">
        <f>AC255*0.02</f>
        <v/>
      </c>
      <c r="AF255" s="15">
        <f>AC255-AD255-AE255</f>
        <v/>
      </c>
      <c r="AG255" s="15" t="n"/>
      <c r="AH255" s="15" t="n"/>
      <c r="AI255" s="15">
        <f>SUM(AG255:AH255)</f>
        <v/>
      </c>
      <c r="AJ255" s="15">
        <f>AF255-AB255+AG255+AH255</f>
        <v/>
      </c>
      <c r="AK255" s="15">
        <f>IF(C255="是","杭州","江西工厂")</f>
        <v/>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t="n"/>
      <c r="S256" s="49" t="n"/>
      <c r="T256" s="16" t="n"/>
      <c r="U256" s="16" t="n"/>
      <c r="V256" s="16" t="n"/>
      <c r="W256" s="16" t="n"/>
      <c r="X256" s="16" t="n"/>
      <c r="Y256" s="16" t="n"/>
      <c r="Z256" s="16" t="n"/>
      <c r="AA256" s="16" t="n"/>
      <c r="AB256" s="16">
        <f>SUM(S256:AA256)</f>
        <v/>
      </c>
      <c r="AC256" s="16" t="inlineStr">
        <is>
          <t>100.00</t>
        </is>
      </c>
      <c r="AD256" s="16">
        <f>AC256*0.006</f>
        <v/>
      </c>
      <c r="AE256" s="16">
        <f>AC256*0.02</f>
        <v/>
      </c>
      <c r="AF256" s="16">
        <f>AC256-AD256-AE256</f>
        <v/>
      </c>
      <c r="AG256" s="16" t="n"/>
      <c r="AH256" s="16" t="n"/>
      <c r="AI256" s="16">
        <f>SUM(AG256:AH256)</f>
        <v/>
      </c>
      <c r="AJ256" s="16">
        <f>AF256-AB256+AG256+AH256</f>
        <v/>
      </c>
      <c r="AK256" s="16">
        <f>IF(C256="是","杭州","江西工厂")</f>
        <v/>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t="n">
        <v>2077</v>
      </c>
      <c r="S257" s="15" t="n">
        <v>2077</v>
      </c>
      <c r="T257" s="15" t="n">
        <v>315</v>
      </c>
      <c r="U257" s="15" t="n">
        <v>0</v>
      </c>
      <c r="V257" s="15" t="n">
        <v>52</v>
      </c>
      <c r="W257" s="15" t="n">
        <v>0</v>
      </c>
      <c r="X257" s="15" t="n">
        <v>0</v>
      </c>
      <c r="Y257" s="90" t="n"/>
      <c r="Z257" s="15" t="n">
        <v>0</v>
      </c>
      <c r="AA257" s="15" t="n">
        <v>0</v>
      </c>
      <c r="AB257" s="15">
        <f>SUM(S257:AA257)</f>
        <v/>
      </c>
      <c r="AC257" s="15" t="inlineStr">
        <is>
          <t>2699.74</t>
        </is>
      </c>
      <c r="AD257" s="15">
        <f>AC257*0.006</f>
        <v/>
      </c>
      <c r="AE257" s="15">
        <f>AC257*0.02</f>
        <v/>
      </c>
      <c r="AF257" s="15">
        <f>AC257-AD257-AE257</f>
        <v/>
      </c>
      <c r="AG257" s="15" t="n"/>
      <c r="AH257" s="15" t="n"/>
      <c r="AI257" s="15">
        <f>SUM(AG257:AH257)</f>
        <v/>
      </c>
      <c r="AJ257" s="15">
        <f>AF257-AB257+AG257+AH257</f>
        <v/>
      </c>
      <c r="AK257" s="15">
        <f>IF(C257="是","杭州","江西工厂")</f>
        <v/>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t="n">
        <v>0</v>
      </c>
      <c r="S258" s="90" t="n"/>
      <c r="T258" s="90" t="n"/>
      <c r="U258" s="90" t="n"/>
      <c r="V258" s="90" t="n"/>
      <c r="W258" s="90" t="n"/>
      <c r="X258" s="90" t="n"/>
      <c r="Y258" s="90" t="n"/>
      <c r="Z258" s="90" t="n"/>
      <c r="AA258" s="90" t="n"/>
      <c r="AB258" s="16">
        <f>SUM(S258:AA258)</f>
        <v/>
      </c>
      <c r="AC258" s="16" t="inlineStr">
        <is>
          <t>292.00</t>
        </is>
      </c>
      <c r="AD258" s="16">
        <f>AC258*0.006</f>
        <v/>
      </c>
      <c r="AE258" s="16">
        <f>AC258*0.02</f>
        <v/>
      </c>
      <c r="AF258" s="16">
        <f>AC258-AD258-AE258</f>
        <v/>
      </c>
      <c r="AG258" s="16" t="n"/>
      <c r="AH258" s="16" t="n"/>
      <c r="AI258" s="16">
        <f>SUM(AG258:AH258)</f>
        <v/>
      </c>
      <c r="AJ258" s="16">
        <f>AF258-AB258+AG258+AH258</f>
        <v/>
      </c>
      <c r="AK258" s="16">
        <f>IF(C258="是","杭州","江西工厂")</f>
        <v/>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t="n">
        <v>4065.78</v>
      </c>
      <c r="S259" s="15" t="n">
        <v>4065.78</v>
      </c>
      <c r="T259" s="15" t="n">
        <v>350</v>
      </c>
      <c r="U259" s="15" t="n">
        <v>0</v>
      </c>
      <c r="V259" s="15" t="n">
        <v>0</v>
      </c>
      <c r="W259" s="15" t="n">
        <v>0</v>
      </c>
      <c r="X259" s="15" t="n">
        <v>0</v>
      </c>
      <c r="Y259" s="90" t="n"/>
      <c r="Z259" s="15" t="n">
        <v>0</v>
      </c>
      <c r="AA259" s="15" t="n">
        <v>0</v>
      </c>
      <c r="AB259" s="15">
        <f>SUM(S259:AA259)</f>
        <v/>
      </c>
      <c r="AC259" s="15" t="inlineStr">
        <is>
          <t>4978.00</t>
        </is>
      </c>
      <c r="AD259" s="15">
        <f>AC259*0.006</f>
        <v/>
      </c>
      <c r="AE259" s="15">
        <f>AC259*0.02</f>
        <v/>
      </c>
      <c r="AF259" s="15">
        <f>AC259-AD259-AE259</f>
        <v/>
      </c>
      <c r="AG259" s="15" t="n"/>
      <c r="AH259" s="15" t="n"/>
      <c r="AI259" s="15">
        <f>SUM(AG259:AH259)</f>
        <v/>
      </c>
      <c r="AJ259" s="15">
        <f>AF259-AB259+AG259+AH259</f>
        <v/>
      </c>
      <c r="AK259" s="15">
        <f>IF(C259="是","杭州","江西工厂")</f>
        <v/>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t="n">
        <v>0</v>
      </c>
      <c r="S260" s="90" t="n"/>
      <c r="T260" s="90" t="n"/>
      <c r="U260" s="90" t="n"/>
      <c r="V260" s="90" t="n"/>
      <c r="W260" s="90" t="n"/>
      <c r="X260" s="90" t="n"/>
      <c r="Y260" s="90" t="n"/>
      <c r="Z260" s="90" t="n"/>
      <c r="AA260" s="90" t="n"/>
      <c r="AB260" s="16">
        <f>SUM(S260:AA260)</f>
        <v/>
      </c>
      <c r="AC260" s="16" t="n"/>
      <c r="AD260" s="16">
        <f>AC260*0.006</f>
        <v/>
      </c>
      <c r="AE260" s="16">
        <f>AC260*0.02</f>
        <v/>
      </c>
      <c r="AF260" s="16">
        <f>AC260-AD260-AE260</f>
        <v/>
      </c>
      <c r="AG260" s="16" t="n"/>
      <c r="AH260" s="16" t="n"/>
      <c r="AI260" s="16">
        <f>SUM(AG260:AH260)</f>
        <v/>
      </c>
      <c r="AJ260" s="16">
        <f>AF260-AB260+AG260+AH260</f>
        <v/>
      </c>
      <c r="AK260" s="16">
        <f>IF(C260="是","杭州","江西工厂")</f>
        <v/>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t="n">
        <v>6614.41647597254</v>
      </c>
      <c r="S261" s="90" t="e">
        <v>#N/A</v>
      </c>
      <c r="T261" s="90" t="e">
        <v>#N/A</v>
      </c>
      <c r="U261" s="90" t="e">
        <v>#N/A</v>
      </c>
      <c r="V261" s="90" t="e">
        <v>#N/A</v>
      </c>
      <c r="W261" s="90" t="e">
        <v>#N/A</v>
      </c>
      <c r="X261" s="90" t="e">
        <v>#N/A</v>
      </c>
      <c r="Y261" s="90" t="n"/>
      <c r="Z261" s="90" t="e">
        <v>#N/A</v>
      </c>
      <c r="AA261" s="90" t="e">
        <v>#N/A</v>
      </c>
      <c r="AB261" s="15">
        <f>SUM(S261:AA261)</f>
        <v/>
      </c>
      <c r="AC261" s="15" t="inlineStr">
        <is>
          <t>112.00</t>
        </is>
      </c>
      <c r="AD261" s="15">
        <f>AC261*0.006</f>
        <v/>
      </c>
      <c r="AE261" s="15">
        <f>AC261*0.02</f>
        <v/>
      </c>
      <c r="AF261" s="15">
        <f>AC261-AD261-AE261</f>
        <v/>
      </c>
      <c r="AG261" s="15" t="n"/>
      <c r="AH261" s="15" t="n"/>
      <c r="AI261" s="15">
        <f>SUM(AG261:AH261)</f>
        <v/>
      </c>
      <c r="AJ261" s="15">
        <f>AF261-AB261+AG261+AH261</f>
        <v/>
      </c>
      <c r="AK261" s="15">
        <f>IF(C261="是","杭州","江西工厂")</f>
        <v/>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t="n">
        <v>11368.08</v>
      </c>
      <c r="S262" s="16" t="n">
        <v>11368.08</v>
      </c>
      <c r="T262" s="16" t="n">
        <v>550</v>
      </c>
      <c r="U262" s="16" t="n">
        <v>0</v>
      </c>
      <c r="V262" s="16" t="n">
        <v>0</v>
      </c>
      <c r="W262" s="16" t="n">
        <v>0</v>
      </c>
      <c r="X262" s="16" t="n">
        <v>0</v>
      </c>
      <c r="Y262" s="90" t="n"/>
      <c r="Z262" s="16" t="n">
        <v>0</v>
      </c>
      <c r="AA262" s="16" t="n">
        <v>0</v>
      </c>
      <c r="AB262" s="16">
        <f>SUM(S262:AA262)</f>
        <v/>
      </c>
      <c r="AC262" s="16" t="inlineStr">
        <is>
          <t>14790.27</t>
        </is>
      </c>
      <c r="AD262" s="16">
        <f>AC262*0.006</f>
        <v/>
      </c>
      <c r="AE262" s="16">
        <f>AC262*0.02</f>
        <v/>
      </c>
      <c r="AF262" s="16">
        <f>AC262-AD262-AE262</f>
        <v/>
      </c>
      <c r="AG262" s="16" t="n"/>
      <c r="AH262" s="16" t="n"/>
      <c r="AI262" s="16">
        <f>SUM(AG262:AH262)</f>
        <v/>
      </c>
      <c r="AJ262" s="16">
        <f>AF262-AB262+AG262+AH262</f>
        <v/>
      </c>
      <c r="AK262" s="16">
        <f>IF(C262="是","杭州","江西工厂")</f>
        <v/>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t="n">
        <v>1071</v>
      </c>
      <c r="S263" s="15" t="n">
        <v>1071</v>
      </c>
      <c r="T263" s="15" t="n">
        <v>350</v>
      </c>
      <c r="U263" s="15" t="n">
        <v>0</v>
      </c>
      <c r="V263" s="15" t="n">
        <v>0</v>
      </c>
      <c r="W263" s="15" t="n">
        <v>0</v>
      </c>
      <c r="X263" s="15" t="n">
        <v>0</v>
      </c>
      <c r="Y263" s="90" t="n"/>
      <c r="Z263" s="15" t="n">
        <v>0</v>
      </c>
      <c r="AA263" s="15" t="n">
        <v>0</v>
      </c>
      <c r="AB263" s="15">
        <f>SUM(S263:AA263)</f>
        <v/>
      </c>
      <c r="AC263" s="15" t="inlineStr">
        <is>
          <t>8677.00</t>
        </is>
      </c>
      <c r="AD263" s="15">
        <f>AC263*0.006</f>
        <v/>
      </c>
      <c r="AE263" s="15">
        <f>AC263*0.02</f>
        <v/>
      </c>
      <c r="AF263" s="15">
        <f>AC263-AD263-AE263</f>
        <v/>
      </c>
      <c r="AG263" s="15" t="n"/>
      <c r="AH263" s="15" t="n"/>
      <c r="AI263" s="15">
        <f>SUM(AG263:AH263)</f>
        <v/>
      </c>
      <c r="AJ263" s="15">
        <f>AF263-AB263+AG263+AH263</f>
        <v/>
      </c>
      <c r="AK263" s="15">
        <f>IF(C263="是","杭州","江西工厂")</f>
        <v/>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t="n">
        <v>365.06</v>
      </c>
      <c r="S264" s="16" t="n">
        <v>365.06</v>
      </c>
      <c r="T264" s="16" t="n">
        <v>0</v>
      </c>
      <c r="U264" s="16" t="n">
        <v>0</v>
      </c>
      <c r="V264" s="16" t="n">
        <v>0</v>
      </c>
      <c r="W264" s="16" t="n">
        <v>0</v>
      </c>
      <c r="X264" s="16" t="n">
        <v>0</v>
      </c>
      <c r="Y264" s="90" t="n"/>
      <c r="Z264" s="16" t="n">
        <v>0</v>
      </c>
      <c r="AA264" s="16" t="n">
        <v>0</v>
      </c>
      <c r="AB264" s="16">
        <f>SUM(S264:AA264)</f>
        <v/>
      </c>
      <c r="AC264" s="16" t="inlineStr">
        <is>
          <t>2766.94</t>
        </is>
      </c>
      <c r="AD264" s="16">
        <f>AC264*0.006</f>
        <v/>
      </c>
      <c r="AE264" s="16">
        <f>AC264*0.02</f>
        <v/>
      </c>
      <c r="AF264" s="16">
        <f>AC264-AD264-AE264</f>
        <v/>
      </c>
      <c r="AG264" s="16" t="n"/>
      <c r="AH264" s="16" t="n"/>
      <c r="AI264" s="16">
        <f>SUM(AG264:AH264)</f>
        <v/>
      </c>
      <c r="AJ264" s="16">
        <f>AF264-AB264+AG264+AH264</f>
        <v/>
      </c>
      <c r="AK264" s="16">
        <f>IF(C264="是","杭州","江西工厂")</f>
        <v/>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t="n">
        <v>2542.812085308057</v>
      </c>
      <c r="S265" s="90" t="e">
        <v>#N/A</v>
      </c>
      <c r="T265" s="90" t="e">
        <v>#N/A</v>
      </c>
      <c r="U265" s="90" t="e">
        <v>#N/A</v>
      </c>
      <c r="V265" s="90" t="e">
        <v>#N/A</v>
      </c>
      <c r="W265" s="90" t="e">
        <v>#N/A</v>
      </c>
      <c r="X265" s="90" t="e">
        <v>#N/A</v>
      </c>
      <c r="Y265" s="90" t="n"/>
      <c r="Z265" s="90" t="e">
        <v>#N/A</v>
      </c>
      <c r="AA265" s="90" t="e">
        <v>#N/A</v>
      </c>
      <c r="AB265" s="15">
        <f>SUM(S265:AA265)</f>
        <v/>
      </c>
      <c r="AC265" s="15" t="inlineStr">
        <is>
          <t>516.00</t>
        </is>
      </c>
      <c r="AD265" s="15">
        <f>AC265*0.006</f>
        <v/>
      </c>
      <c r="AE265" s="15">
        <f>AC265*0.02</f>
        <v/>
      </c>
      <c r="AF265" s="15">
        <f>AC265-AD265-AE265</f>
        <v/>
      </c>
      <c r="AG265" s="15" t="n"/>
      <c r="AH265" s="15" t="n"/>
      <c r="AI265" s="15">
        <f>SUM(AG265:AH265)</f>
        <v/>
      </c>
      <c r="AJ265" s="15">
        <f>AF265-AB265+AG265+AH265</f>
        <v/>
      </c>
      <c r="AK265" s="15">
        <f>IF(C265="是","杭州","江西工厂")</f>
        <v/>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t="n"/>
      <c r="S266" s="49" t="n"/>
      <c r="T266" s="16" t="n"/>
      <c r="U266" s="16" t="n"/>
      <c r="V266" s="16" t="n"/>
      <c r="W266" s="16" t="n"/>
      <c r="X266" s="16" t="n"/>
      <c r="Y266" s="16" t="n"/>
      <c r="Z266" s="16" t="n"/>
      <c r="AA266" s="16" t="n"/>
      <c r="AB266" s="16">
        <f>SUM(S266:AA266)</f>
        <v/>
      </c>
      <c r="AC266" s="16" t="inlineStr">
        <is>
          <t>62.00</t>
        </is>
      </c>
      <c r="AD266" s="16">
        <f>AC266*0.006</f>
        <v/>
      </c>
      <c r="AE266" s="16">
        <f>AC266*0.02</f>
        <v/>
      </c>
      <c r="AF266" s="16">
        <f>AC266-AD266-AE266</f>
        <v/>
      </c>
      <c r="AG266" s="16" t="n"/>
      <c r="AH266" s="16" t="n"/>
      <c r="AI266" s="16">
        <f>SUM(AG266:AH266)</f>
        <v/>
      </c>
      <c r="AJ266" s="16">
        <f>AF266-AB266+AG266+AH266</f>
        <v/>
      </c>
      <c r="AK266" s="16">
        <f>IF(C266="是","杭州","江西工厂")</f>
        <v/>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t="n"/>
      <c r="S267" s="49" t="n"/>
      <c r="T267" s="15" t="n"/>
      <c r="U267" s="15" t="n"/>
      <c r="V267" s="15" t="n"/>
      <c r="W267" s="15" t="n"/>
      <c r="X267" s="15" t="n"/>
      <c r="Y267" s="15" t="n"/>
      <c r="Z267" s="15" t="n"/>
      <c r="AA267" s="15" t="n"/>
      <c r="AB267" s="15">
        <f>SUM(S267:AA267)</f>
        <v/>
      </c>
      <c r="AC267" s="15" t="inlineStr">
        <is>
          <t>60.00</t>
        </is>
      </c>
      <c r="AD267" s="15">
        <f>AC267*0.006</f>
        <v/>
      </c>
      <c r="AE267" s="15">
        <f>AC267*0.02</f>
        <v/>
      </c>
      <c r="AF267" s="15">
        <f>AC267-AD267-AE267</f>
        <v/>
      </c>
      <c r="AG267" s="15" t="n"/>
      <c r="AH267" s="15" t="n"/>
      <c r="AI267" s="15">
        <f>SUM(AG267:AH267)</f>
        <v/>
      </c>
      <c r="AJ267" s="15">
        <f>AF267-AB267+AG267+AH267</f>
        <v/>
      </c>
      <c r="AK267" s="15">
        <f>IF(C267="是","杭州","江西工厂")</f>
        <v/>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t="n"/>
      <c r="S268" s="49" t="n"/>
      <c r="T268" s="16" t="n"/>
      <c r="U268" s="16" t="n"/>
      <c r="V268" s="16" t="n"/>
      <c r="W268" s="16" t="n"/>
      <c r="X268" s="16" t="n"/>
      <c r="Y268" s="16" t="n"/>
      <c r="Z268" s="16" t="n"/>
      <c r="AA268" s="16" t="n"/>
      <c r="AB268" s="16">
        <f>SUM(S268:AA268)</f>
        <v/>
      </c>
      <c r="AC268" s="16" t="inlineStr">
        <is>
          <t>57.00</t>
        </is>
      </c>
      <c r="AD268" s="16">
        <f>AC268*0.006</f>
        <v/>
      </c>
      <c r="AE268" s="16">
        <f>AC268*0.02</f>
        <v/>
      </c>
      <c r="AF268" s="16">
        <f>AC268-AD268-AE268</f>
        <v/>
      </c>
      <c r="AG268" s="16" t="n"/>
      <c r="AH268" s="16" t="n"/>
      <c r="AI268" s="16">
        <f>SUM(AG268:AH268)</f>
        <v/>
      </c>
      <c r="AJ268" s="16">
        <f>AF268-AB268+AG268+AH268</f>
        <v/>
      </c>
      <c r="AK268" s="16">
        <f>IF(C268="是","杭州","江西工厂")</f>
        <v/>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t="n">
        <v>10163.03</v>
      </c>
      <c r="S269" s="15" t="n">
        <v>10163.03</v>
      </c>
      <c r="T269" s="15" t="n">
        <v>374</v>
      </c>
      <c r="U269" s="15" t="n">
        <v>117</v>
      </c>
      <c r="V269" s="15" t="n">
        <v>0</v>
      </c>
      <c r="W269" s="15" t="n">
        <v>0</v>
      </c>
      <c r="X269" s="15" t="n">
        <v>0</v>
      </c>
      <c r="Y269" s="90" t="n"/>
      <c r="Z269" s="15" t="n">
        <v>0</v>
      </c>
      <c r="AA269" s="15" t="n">
        <v>0</v>
      </c>
      <c r="AB269" s="15">
        <f>SUM(S269:AA269)</f>
        <v/>
      </c>
      <c r="AC269" s="15" t="inlineStr">
        <is>
          <t>14780.27</t>
        </is>
      </c>
      <c r="AD269" s="15">
        <f>AC269*0.006</f>
        <v/>
      </c>
      <c r="AE269" s="15">
        <f>AC269*0.02</f>
        <v/>
      </c>
      <c r="AF269" s="15">
        <f>AC269-AD269-AE269</f>
        <v/>
      </c>
      <c r="AG269" s="15" t="n"/>
      <c r="AH269" s="15" t="n"/>
      <c r="AI269" s="15">
        <f>SUM(AG269:AH269)</f>
        <v/>
      </c>
      <c r="AJ269" s="15">
        <f>AF269-AB269+AG269+AH269</f>
        <v/>
      </c>
      <c r="AK269" s="15">
        <f>IF(C269="是","杭州","江西工厂")</f>
        <v/>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t="n"/>
      <c r="S270" s="49" t="n"/>
      <c r="T270" s="16" t="n"/>
      <c r="U270" s="16" t="n"/>
      <c r="V270" s="16" t="n"/>
      <c r="W270" s="16" t="n"/>
      <c r="X270" s="16" t="n"/>
      <c r="Y270" s="16" t="n"/>
      <c r="Z270" s="16" t="n"/>
      <c r="AA270" s="16" t="n"/>
      <c r="AB270" s="16">
        <f>SUM(S270:AA270)</f>
        <v/>
      </c>
      <c r="AC270" s="16" t="inlineStr">
        <is>
          <t>55.00</t>
        </is>
      </c>
      <c r="AD270" s="16">
        <f>AC270*0.006</f>
        <v/>
      </c>
      <c r="AE270" s="16">
        <f>AC270*0.02</f>
        <v/>
      </c>
      <c r="AF270" s="16">
        <f>AC270-AD270-AE270</f>
        <v/>
      </c>
      <c r="AG270" s="16" t="n"/>
      <c r="AH270" s="16" t="n"/>
      <c r="AI270" s="16">
        <f>SUM(AG270:AH270)</f>
        <v/>
      </c>
      <c r="AJ270" s="16">
        <f>AF270-AB270+AG270+AH270</f>
        <v/>
      </c>
      <c r="AK270" s="16">
        <f>IF(C270="是","杭州","江西工厂")</f>
        <v/>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t="n">
        <v>0</v>
      </c>
      <c r="S271" s="90" t="n"/>
      <c r="T271" s="90" t="n"/>
      <c r="U271" s="90" t="n"/>
      <c r="V271" s="90" t="n"/>
      <c r="W271" s="90" t="n"/>
      <c r="X271" s="90" t="n"/>
      <c r="Y271" s="90" t="n"/>
      <c r="Z271" s="90" t="n"/>
      <c r="AA271" s="90" t="n"/>
      <c r="AB271" s="15">
        <f>SUM(S271:AA271)</f>
        <v/>
      </c>
      <c r="AC271" s="15" t="inlineStr">
        <is>
          <t>22.00</t>
        </is>
      </c>
      <c r="AD271" s="15">
        <f>AC271*0.006</f>
        <v/>
      </c>
      <c r="AE271" s="15">
        <f>AC271*0.02</f>
        <v/>
      </c>
      <c r="AF271" s="15">
        <f>AC271-AD271-AE271</f>
        <v/>
      </c>
      <c r="AG271" s="15" t="n"/>
      <c r="AH271" s="15" t="n"/>
      <c r="AI271" s="15">
        <f>SUM(AG271:AH271)</f>
        <v/>
      </c>
      <c r="AJ271" s="15">
        <f>AF271-AB271+AG271+AH271</f>
        <v/>
      </c>
      <c r="AK271" s="15">
        <f>IF(C271="是","杭州","江西工厂")</f>
        <v/>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t="n"/>
      <c r="S272" s="49" t="n"/>
      <c r="T272" s="16" t="n"/>
      <c r="U272" s="16" t="n"/>
      <c r="V272" s="16" t="n"/>
      <c r="W272" s="16" t="n"/>
      <c r="X272" s="16" t="n"/>
      <c r="Y272" s="16" t="n"/>
      <c r="Z272" s="16" t="n"/>
      <c r="AA272" s="16" t="n"/>
      <c r="AB272" s="16">
        <f>SUM(S272:AA272)</f>
        <v/>
      </c>
      <c r="AC272" s="16" t="inlineStr">
        <is>
          <t>53.00</t>
        </is>
      </c>
      <c r="AD272" s="16">
        <f>AC272*0.006</f>
        <v/>
      </c>
      <c r="AE272" s="16">
        <f>AC272*0.02</f>
        <v/>
      </c>
      <c r="AF272" s="16">
        <f>AC272-AD272-AE272</f>
        <v/>
      </c>
      <c r="AG272" s="16" t="n"/>
      <c r="AH272" s="16" t="n"/>
      <c r="AI272" s="16">
        <f>SUM(AG272:AH272)</f>
        <v/>
      </c>
      <c r="AJ272" s="16">
        <f>AF272-AB272+AG272+AH272</f>
        <v/>
      </c>
      <c r="AK272" s="16">
        <f>IF(C272="是","杭州","江西工厂")</f>
        <v/>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t="n"/>
      <c r="S273" s="49" t="n"/>
      <c r="T273" s="15" t="n"/>
      <c r="U273" s="15" t="n"/>
      <c r="V273" s="15" t="n"/>
      <c r="W273" s="15" t="n"/>
      <c r="X273" s="15" t="n"/>
      <c r="Y273" s="15" t="n"/>
      <c r="Z273" s="15" t="n"/>
      <c r="AA273" s="15" t="n"/>
      <c r="AB273" s="15">
        <f>SUM(S273:AA273)</f>
        <v/>
      </c>
      <c r="AC273" s="15" t="inlineStr">
        <is>
          <t>59.00</t>
        </is>
      </c>
      <c r="AD273" s="15">
        <f>AC273*0.006</f>
        <v/>
      </c>
      <c r="AE273" s="15">
        <f>AC273*0.02</f>
        <v/>
      </c>
      <c r="AF273" s="15">
        <f>AC273-AD273-AE273</f>
        <v/>
      </c>
      <c r="AG273" s="15" t="n"/>
      <c r="AH273" s="15" t="n"/>
      <c r="AI273" s="15">
        <f>SUM(AG273:AH273)</f>
        <v/>
      </c>
      <c r="AJ273" s="15">
        <f>AF273-AB273+AG273+AH273</f>
        <v/>
      </c>
      <c r="AK273" s="15">
        <f>IF(C273="是","杭州","江西工厂")</f>
        <v/>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t="n">
        <v>4699.28</v>
      </c>
      <c r="S274" s="16" t="n">
        <v>4699.28</v>
      </c>
      <c r="T274" s="16" t="n">
        <v>370</v>
      </c>
      <c r="U274" s="16" t="n">
        <v>0</v>
      </c>
      <c r="V274" s="16" t="n">
        <v>320</v>
      </c>
      <c r="W274" s="16" t="n">
        <v>0</v>
      </c>
      <c r="X274" s="16" t="n">
        <v>0</v>
      </c>
      <c r="Y274" s="90" t="n"/>
      <c r="Z274" s="16" t="n">
        <v>0</v>
      </c>
      <c r="AA274" s="16" t="n">
        <v>0</v>
      </c>
      <c r="AB274" s="16">
        <f>SUM(S274:AA274)</f>
        <v/>
      </c>
      <c r="AC274" s="16" t="inlineStr">
        <is>
          <t>150.00</t>
        </is>
      </c>
      <c r="AD274" s="16">
        <f>AC274*0.006</f>
        <v/>
      </c>
      <c r="AE274" s="16">
        <f>AC274*0.02</f>
        <v/>
      </c>
      <c r="AF274" s="16">
        <f>AC274-AD274-AE274</f>
        <v/>
      </c>
      <c r="AG274" s="16" t="n"/>
      <c r="AH274" s="16" t="n"/>
      <c r="AI274" s="16">
        <f>SUM(AG274:AH274)</f>
        <v/>
      </c>
      <c r="AJ274" s="16">
        <f>AF274-AB274+AG274+AH274</f>
        <v/>
      </c>
      <c r="AK274" s="16">
        <f>IF(C274="是","杭州","江西工厂")</f>
        <v/>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t="n">
        <v>4782.552878598248</v>
      </c>
      <c r="S275" s="90" t="e">
        <v>#N/A</v>
      </c>
      <c r="T275" s="90" t="e">
        <v>#N/A</v>
      </c>
      <c r="U275" s="90" t="e">
        <v>#N/A</v>
      </c>
      <c r="V275" s="90" t="e">
        <v>#N/A</v>
      </c>
      <c r="W275" s="90" t="e">
        <v>#N/A</v>
      </c>
      <c r="X275" s="90" t="e">
        <v>#N/A</v>
      </c>
      <c r="Y275" s="90" t="n"/>
      <c r="Z275" s="90" t="e">
        <v>#N/A</v>
      </c>
      <c r="AA275" s="90" t="e">
        <v>#N/A</v>
      </c>
      <c r="AB275" s="15">
        <f>SUM(S275:AA275)</f>
        <v/>
      </c>
      <c r="AC275" s="15" t="inlineStr">
        <is>
          <t>5728.40</t>
        </is>
      </c>
      <c r="AD275" s="15">
        <f>AC275*0.006</f>
        <v/>
      </c>
      <c r="AE275" s="15">
        <f>AC275*0.02</f>
        <v/>
      </c>
      <c r="AF275" s="15">
        <f>AC275-AD275-AE275</f>
        <v/>
      </c>
      <c r="AG275" s="15" t="n"/>
      <c r="AH275" s="15" t="n"/>
      <c r="AI275" s="15">
        <f>SUM(AG275:AH275)</f>
        <v/>
      </c>
      <c r="AJ275" s="15">
        <f>AF275-AB275+AG275+AH275</f>
        <v/>
      </c>
      <c r="AK275" s="15">
        <f>IF(C275="是","杭州","江西工厂")</f>
        <v/>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t="n">
        <v>1855.5</v>
      </c>
      <c r="S276" s="16" t="n">
        <v>2011.5</v>
      </c>
      <c r="T276" s="16" t="n">
        <v>108</v>
      </c>
      <c r="U276" s="16" t="n">
        <v>10</v>
      </c>
      <c r="V276" s="16" t="n">
        <v>135</v>
      </c>
      <c r="W276" s="16" t="n">
        <v>0</v>
      </c>
      <c r="X276" s="16" t="n">
        <v>156</v>
      </c>
      <c r="Y276" s="90" t="n"/>
      <c r="Z276" s="16" t="n">
        <v>0</v>
      </c>
      <c r="AA276" s="16" t="n">
        <v>0</v>
      </c>
      <c r="AB276" s="16">
        <f>SUM(S276:AA276)</f>
        <v/>
      </c>
      <c r="AC276" s="16" t="inlineStr">
        <is>
          <t>2624.60</t>
        </is>
      </c>
      <c r="AD276" s="16">
        <f>AC276*0.006</f>
        <v/>
      </c>
      <c r="AE276" s="16">
        <f>AC276*0.02</f>
        <v/>
      </c>
      <c r="AF276" s="16">
        <f>AC276-AD276-AE276</f>
        <v/>
      </c>
      <c r="AG276" s="16" t="n"/>
      <c r="AH276" s="16" t="n"/>
      <c r="AI276" s="16">
        <f>SUM(AG276:AH276)</f>
        <v/>
      </c>
      <c r="AJ276" s="16">
        <f>AF276-AB276+AG276+AH276</f>
        <v/>
      </c>
      <c r="AK276" s="16">
        <f>IF(C276="是","杭州","江西工厂")</f>
        <v/>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t="n"/>
      <c r="S277" s="49" t="n"/>
      <c r="T277" s="15" t="n"/>
      <c r="U277" s="15" t="n"/>
      <c r="V277" s="15" t="n"/>
      <c r="W277" s="15" t="n"/>
      <c r="X277" s="15" t="n"/>
      <c r="Y277" s="15" t="n"/>
      <c r="Z277" s="15" t="n"/>
      <c r="AA277" s="15" t="n"/>
      <c r="AB277" s="15">
        <f>SUM(S277:AA277)</f>
        <v/>
      </c>
      <c r="AC277" s="15" t="inlineStr">
        <is>
          <t>58.00</t>
        </is>
      </c>
      <c r="AD277" s="15">
        <f>AC277*0.006</f>
        <v/>
      </c>
      <c r="AE277" s="15">
        <f>AC277*0.02</f>
        <v/>
      </c>
      <c r="AF277" s="15">
        <f>AC277-AD277-AE277</f>
        <v/>
      </c>
      <c r="AG277" s="15" t="n"/>
      <c r="AH277" s="15" t="n"/>
      <c r="AI277" s="15">
        <f>SUM(AG277:AH277)</f>
        <v/>
      </c>
      <c r="AJ277" s="15">
        <f>AF277-AB277+AG277+AH277</f>
        <v/>
      </c>
      <c r="AK277" s="15">
        <f>IF(C277="是","杭州","江西工厂")</f>
        <v/>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t="n">
        <v>15</v>
      </c>
      <c r="S278" s="90" t="n"/>
      <c r="T278" s="90" t="n"/>
      <c r="U278" s="90" t="n"/>
      <c r="V278" s="90" t="n"/>
      <c r="W278" s="90" t="e">
        <v>#N/A</v>
      </c>
      <c r="X278" s="90" t="e">
        <v>#N/A</v>
      </c>
      <c r="Y278" s="90" t="n"/>
      <c r="Z278" s="90" t="e">
        <v>#N/A</v>
      </c>
      <c r="AA278" s="90" t="e">
        <v>#N/A</v>
      </c>
      <c r="AB278" s="16">
        <f>SUM(S278:AA278)</f>
        <v/>
      </c>
      <c r="AC278" s="16" t="inlineStr">
        <is>
          <t>22.00</t>
        </is>
      </c>
      <c r="AD278" s="16">
        <f>AC278*0.006</f>
        <v/>
      </c>
      <c r="AE278" s="16">
        <f>AC278*0.02</f>
        <v/>
      </c>
      <c r="AF278" s="16">
        <f>AC278-AD278-AE278</f>
        <v/>
      </c>
      <c r="AG278" s="16" t="n"/>
      <c r="AH278" s="16" t="n"/>
      <c r="AI278" s="16">
        <f>SUM(AG278:AH278)</f>
        <v/>
      </c>
      <c r="AJ278" s="16">
        <f>AF278-AB278+AG278+AH278</f>
        <v/>
      </c>
      <c r="AK278" s="16">
        <f>IF(C278="是","杭州","江西工厂")</f>
        <v/>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t="n">
        <v>15</v>
      </c>
      <c r="S279" s="90" t="n"/>
      <c r="T279" s="90" t="n"/>
      <c r="U279" s="90" t="n"/>
      <c r="V279" s="90" t="n"/>
      <c r="W279" s="90" t="e">
        <v>#N/A</v>
      </c>
      <c r="X279" s="90" t="e">
        <v>#N/A</v>
      </c>
      <c r="Y279" s="90" t="n"/>
      <c r="Z279" s="90" t="e">
        <v>#N/A</v>
      </c>
      <c r="AA279" s="90" t="e">
        <v>#N/A</v>
      </c>
      <c r="AB279" s="15">
        <f>SUM(S279:AA279)</f>
        <v/>
      </c>
      <c r="AC279" s="15" t="inlineStr">
        <is>
          <t>22.00</t>
        </is>
      </c>
      <c r="AD279" s="15">
        <f>AC279*0.006</f>
        <v/>
      </c>
      <c r="AE279" s="15">
        <f>AC279*0.02</f>
        <v/>
      </c>
      <c r="AF279" s="15">
        <f>AC279-AD279-AE279</f>
        <v/>
      </c>
      <c r="AG279" s="15" t="n"/>
      <c r="AH279" s="15" t="n"/>
      <c r="AI279" s="15">
        <f>SUM(AG279:AH279)</f>
        <v/>
      </c>
      <c r="AJ279" s="15">
        <f>AF279-AB279+AG279+AH279</f>
        <v/>
      </c>
      <c r="AK279" s="15">
        <f>IF(C279="是","杭州","江西工厂")</f>
        <v/>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t="n">
        <v>1853.546910755149</v>
      </c>
      <c r="S280" s="90" t="e">
        <v>#N/A</v>
      </c>
      <c r="T280" s="90" t="e">
        <v>#N/A</v>
      </c>
      <c r="U280" s="90" t="e">
        <v>#N/A</v>
      </c>
      <c r="V280" s="90" t="e">
        <v>#N/A</v>
      </c>
      <c r="W280" s="90" t="e">
        <v>#N/A</v>
      </c>
      <c r="X280" s="90" t="e">
        <v>#N/A</v>
      </c>
      <c r="Y280" s="90" t="n"/>
      <c r="Z280" s="90" t="e">
        <v>#N/A</v>
      </c>
      <c r="AA280" s="90" t="e">
        <v>#N/A</v>
      </c>
      <c r="AB280" s="16">
        <f>SUM(S280:AA280)</f>
        <v/>
      </c>
      <c r="AC280" s="16" t="inlineStr">
        <is>
          <t>2961.00</t>
        </is>
      </c>
      <c r="AD280" s="16">
        <f>AC280*0.006</f>
        <v/>
      </c>
      <c r="AE280" s="16">
        <f>AC280*0.02</f>
        <v/>
      </c>
      <c r="AF280" s="16">
        <f>AC280-AD280-AE280</f>
        <v/>
      </c>
      <c r="AG280" s="16" t="n"/>
      <c r="AH280" s="16" t="n"/>
      <c r="AI280" s="16">
        <f>SUM(AG280:AH280)</f>
        <v/>
      </c>
      <c r="AJ280" s="16">
        <f>AF280-AB280+AG280+AH280</f>
        <v/>
      </c>
      <c r="AK280" s="16">
        <f>IF(C280="是","杭州","江西工厂")</f>
        <v/>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t="n">
        <v>3488</v>
      </c>
      <c r="S281" s="90" t="e">
        <v>#REF!</v>
      </c>
      <c r="T281" s="15" t="n">
        <v>350</v>
      </c>
      <c r="U281" s="15" t="n">
        <v>0</v>
      </c>
      <c r="V281" s="15" t="n">
        <v>78</v>
      </c>
      <c r="W281" s="15" t="n">
        <v>0</v>
      </c>
      <c r="X281" s="15" t="n">
        <v>0</v>
      </c>
      <c r="Y281" s="90" t="n"/>
      <c r="Z281" s="15" t="n">
        <v>0</v>
      </c>
      <c r="AA281" s="15" t="n">
        <v>0</v>
      </c>
      <c r="AB281" s="15">
        <f>SUM(S281:AA281)</f>
        <v/>
      </c>
      <c r="AC281" s="15" t="inlineStr">
        <is>
          <t>2704.74</t>
        </is>
      </c>
      <c r="AD281" s="15">
        <f>AC281*0.006</f>
        <v/>
      </c>
      <c r="AE281" s="15">
        <f>AC281*0.02</f>
        <v/>
      </c>
      <c r="AF281" s="15">
        <f>AC281-AD281-AE281</f>
        <v/>
      </c>
      <c r="AG281" s="15" t="n"/>
      <c r="AH281" s="15" t="n"/>
      <c r="AI281" s="15">
        <f>SUM(AG281:AH281)</f>
        <v/>
      </c>
      <c r="AJ281" s="15">
        <f>AF281-AB281+AG281+AH281</f>
        <v/>
      </c>
      <c r="AK281" s="15">
        <f>IF(C281="是","杭州","江西工厂")</f>
        <v/>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t="n"/>
      <c r="S282" s="49" t="n"/>
      <c r="T282" s="16" t="n"/>
      <c r="U282" s="16" t="n"/>
      <c r="V282" s="16" t="n"/>
      <c r="W282" s="16" t="n"/>
      <c r="X282" s="16" t="n"/>
      <c r="Y282" s="16" t="n"/>
      <c r="Z282" s="16" t="n"/>
      <c r="AA282" s="16" t="n"/>
      <c r="AB282" s="16">
        <f>SUM(S282:AA282)</f>
        <v/>
      </c>
      <c r="AC282" s="16" t="inlineStr">
        <is>
          <t>30.00</t>
        </is>
      </c>
      <c r="AD282" s="16">
        <f>AC282*0.006</f>
        <v/>
      </c>
      <c r="AE282" s="16">
        <f>AC282*0.02</f>
        <v/>
      </c>
      <c r="AF282" s="16">
        <f>AC282-AD282-AE282</f>
        <v/>
      </c>
      <c r="AG282" s="16" t="n"/>
      <c r="AH282" s="16" t="n"/>
      <c r="AI282" s="16">
        <f>SUM(AG282:AH282)</f>
        <v/>
      </c>
      <c r="AJ282" s="16">
        <f>AF282-AB282+AG282+AH282</f>
        <v/>
      </c>
      <c r="AK282" s="16">
        <f>IF(C282="是","杭州","江西工厂")</f>
        <v/>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t="n">
        <v>0</v>
      </c>
      <c r="S283" s="90" t="n"/>
      <c r="T283" s="90" t="n"/>
      <c r="U283" s="90" t="n"/>
      <c r="V283" s="90" t="n"/>
      <c r="W283" s="90" t="n"/>
      <c r="X283" s="90" t="n"/>
      <c r="Y283" s="90" t="n"/>
      <c r="Z283" s="90" t="n"/>
      <c r="AA283" s="90" t="n"/>
      <c r="AB283" s="15">
        <f>SUM(S283:AA283)</f>
        <v/>
      </c>
      <c r="AC283" s="15" t="n"/>
      <c r="AD283" s="15">
        <f>AC283*0.006</f>
        <v/>
      </c>
      <c r="AE283" s="15">
        <f>AC283*0.02</f>
        <v/>
      </c>
      <c r="AF283" s="15">
        <f>AC283-AD283-AE283</f>
        <v/>
      </c>
      <c r="AG283" s="15" t="n"/>
      <c r="AH283" s="15" t="n"/>
      <c r="AI283" s="15">
        <f>SUM(AG283:AH283)</f>
        <v/>
      </c>
      <c r="AJ283" s="15">
        <f>AF283-AB283+AG283+AH283</f>
        <v/>
      </c>
      <c r="AK283" s="15">
        <f>IF(C283="是","杭州","江西工厂")</f>
        <v/>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t="n">
        <v>0</v>
      </c>
      <c r="S284" s="90" t="n"/>
      <c r="T284" s="90" t="n"/>
      <c r="U284" s="90" t="n"/>
      <c r="V284" s="90" t="n"/>
      <c r="W284" s="90" t="n"/>
      <c r="X284" s="90" t="n"/>
      <c r="Y284" s="90" t="n"/>
      <c r="Z284" s="90" t="n"/>
      <c r="AA284" s="90" t="n"/>
      <c r="AB284" s="16">
        <f>SUM(S284:AA284)</f>
        <v/>
      </c>
      <c r="AC284" s="16" t="n"/>
      <c r="AD284" s="16">
        <f>AC284*0.006</f>
        <v/>
      </c>
      <c r="AE284" s="16">
        <f>AC284*0.02</f>
        <v/>
      </c>
      <c r="AF284" s="16">
        <f>AC284-AD284-AE284</f>
        <v/>
      </c>
      <c r="AG284" s="16" t="n"/>
      <c r="AH284" s="16" t="n"/>
      <c r="AI284" s="16">
        <f>SUM(AG284:AH284)</f>
        <v/>
      </c>
      <c r="AJ284" s="16">
        <f>AF284-AB284+AG284+AH284</f>
        <v/>
      </c>
      <c r="AK284" s="16">
        <f>IF(C284="是","杭州","江西工厂")</f>
        <v/>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t="n">
        <v>0</v>
      </c>
      <c r="S285" s="90" t="n"/>
      <c r="T285" s="90" t="n"/>
      <c r="U285" s="90" t="n"/>
      <c r="V285" s="90" t="n"/>
      <c r="W285" s="90" t="n"/>
      <c r="X285" s="90" t="n"/>
      <c r="Y285" s="90" t="n"/>
      <c r="Z285" s="90" t="n"/>
      <c r="AA285" s="90" t="n"/>
      <c r="AB285" s="15">
        <f>SUM(S285:AA285)</f>
        <v/>
      </c>
      <c r="AC285" s="15" t="n"/>
      <c r="AD285" s="15">
        <f>AC285*0.006</f>
        <v/>
      </c>
      <c r="AE285" s="15">
        <f>AC285*0.02</f>
        <v/>
      </c>
      <c r="AF285" s="15">
        <f>AC285-AD285-AE285</f>
        <v/>
      </c>
      <c r="AG285" s="15" t="n"/>
      <c r="AH285" s="15" t="n"/>
      <c r="AI285" s="15">
        <f>SUM(AG285:AH285)</f>
        <v/>
      </c>
      <c r="AJ285" s="15">
        <f>AF285-AB285+AG285+AH285</f>
        <v/>
      </c>
      <c r="AK285" s="15">
        <f>IF(C285="是","杭州","江西工厂")</f>
        <v/>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t="n"/>
      <c r="S286" s="49" t="n"/>
      <c r="T286" s="16" t="n"/>
      <c r="U286" s="16" t="n"/>
      <c r="V286" s="16" t="n"/>
      <c r="W286" s="16" t="n"/>
      <c r="X286" s="16" t="n"/>
      <c r="Y286" s="16" t="n"/>
      <c r="Z286" s="16" t="n"/>
      <c r="AA286" s="16" t="n"/>
      <c r="AB286" s="16">
        <f>SUM(S286:AA286)</f>
        <v/>
      </c>
      <c r="AC286" s="16" t="inlineStr">
        <is>
          <t>25.00</t>
        </is>
      </c>
      <c r="AD286" s="16">
        <f>AC286*0.006</f>
        <v/>
      </c>
      <c r="AE286" s="16">
        <f>AC286*0.02</f>
        <v/>
      </c>
      <c r="AF286" s="16">
        <f>AC286-AD286-AE286</f>
        <v/>
      </c>
      <c r="AG286" s="16" t="n"/>
      <c r="AH286" s="16" t="n"/>
      <c r="AI286" s="16">
        <f>SUM(AG286:AH286)</f>
        <v/>
      </c>
      <c r="AJ286" s="16">
        <f>AF286-AB286+AG286+AH286</f>
        <v/>
      </c>
      <c r="AK286" s="16">
        <f>IF(C286="是","杭州","江西工厂")</f>
        <v/>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t="n">
        <v>0</v>
      </c>
      <c r="S287" s="90" t="n"/>
      <c r="T287" s="90" t="n"/>
      <c r="U287" s="90" t="n"/>
      <c r="V287" s="90" t="n"/>
      <c r="W287" s="90" t="n"/>
      <c r="X287" s="90" t="n"/>
      <c r="Y287" s="90" t="n"/>
      <c r="Z287" s="90" t="n"/>
      <c r="AA287" s="90" t="n"/>
      <c r="AB287" s="15">
        <f>SUM(S287:AA287)</f>
        <v/>
      </c>
      <c r="AC287" s="15" t="inlineStr">
        <is>
          <t>22.00</t>
        </is>
      </c>
      <c r="AD287" s="15">
        <f>AC287*0.006</f>
        <v/>
      </c>
      <c r="AE287" s="15">
        <f>AC287*0.02</f>
        <v/>
      </c>
      <c r="AF287" s="15">
        <f>AC287-AD287-AE287</f>
        <v/>
      </c>
      <c r="AG287" s="15" t="n"/>
      <c r="AH287" s="15" t="n"/>
      <c r="AI287" s="15">
        <f>SUM(AG287:AH287)</f>
        <v/>
      </c>
      <c r="AJ287" s="15">
        <f>AF287-AB287+AG287+AH287</f>
        <v/>
      </c>
      <c r="AK287" s="15">
        <f>IF(C287="是","杭州","江西工厂")</f>
        <v/>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t="n">
        <v>638.6574074074074</v>
      </c>
      <c r="S288" s="90" t="e">
        <v>#N/A</v>
      </c>
      <c r="T288" s="90" t="e">
        <v>#N/A</v>
      </c>
      <c r="U288" s="90" t="e">
        <v>#N/A</v>
      </c>
      <c r="V288" s="90" t="e">
        <v>#N/A</v>
      </c>
      <c r="W288" s="90" t="e">
        <v>#N/A</v>
      </c>
      <c r="X288" s="90" t="e">
        <v>#N/A</v>
      </c>
      <c r="Y288" s="90" t="n"/>
      <c r="Z288" s="90" t="e">
        <v>#N/A</v>
      </c>
      <c r="AA288" s="90" t="e">
        <v>#N/A</v>
      </c>
      <c r="AB288" s="16">
        <f>SUM(S288:AA288)</f>
        <v/>
      </c>
      <c r="AC288" s="16" t="inlineStr">
        <is>
          <t>2149.92</t>
        </is>
      </c>
      <c r="AD288" s="16">
        <f>AC288*0.006</f>
        <v/>
      </c>
      <c r="AE288" s="16">
        <f>AC288*0.02</f>
        <v/>
      </c>
      <c r="AF288" s="16">
        <f>AC288-AD288-AE288</f>
        <v/>
      </c>
      <c r="AG288" s="16" t="n"/>
      <c r="AH288" s="16" t="n"/>
      <c r="AI288" s="16">
        <f>SUM(AG288:AH288)</f>
        <v/>
      </c>
      <c r="AJ288" s="16">
        <f>AF288-AB288+AG288+AH288</f>
        <v/>
      </c>
      <c r="AK288" s="16">
        <f>IF(C288="是","杭州","江西工厂")</f>
        <v/>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t="n">
        <v>638.6574074074074</v>
      </c>
      <c r="S289" s="90" t="e">
        <v>#N/A</v>
      </c>
      <c r="T289" s="90" t="e">
        <v>#N/A</v>
      </c>
      <c r="U289" s="90" t="e">
        <v>#N/A</v>
      </c>
      <c r="V289" s="90" t="e">
        <v>#N/A</v>
      </c>
      <c r="W289" s="90" t="e">
        <v>#N/A</v>
      </c>
      <c r="X289" s="90" t="e">
        <v>#N/A</v>
      </c>
      <c r="Y289" s="90" t="n"/>
      <c r="Z289" s="90" t="e">
        <v>#N/A</v>
      </c>
      <c r="AA289" s="90" t="e">
        <v>#N/A</v>
      </c>
      <c r="AB289" s="15">
        <f>SUM(S289:AA289)</f>
        <v/>
      </c>
      <c r="AC289" s="15" t="inlineStr">
        <is>
          <t>1192.08</t>
        </is>
      </c>
      <c r="AD289" s="15">
        <f>AC289*0.006</f>
        <v/>
      </c>
      <c r="AE289" s="15">
        <f>AC289*0.02</f>
        <v/>
      </c>
      <c r="AF289" s="15">
        <f>AC289-AD289-AE289</f>
        <v/>
      </c>
      <c r="AG289" s="15" t="n"/>
      <c r="AH289" s="15" t="n"/>
      <c r="AI289" s="15">
        <f>SUM(AG289:AH289)</f>
        <v/>
      </c>
      <c r="AJ289" s="15">
        <f>AF289-AB289+AG289+AH289</f>
        <v/>
      </c>
      <c r="AK289" s="15">
        <f>IF(C289="是","杭州","江西工厂")</f>
        <v/>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t="n">
        <v>0</v>
      </c>
      <c r="S290" s="90" t="n"/>
      <c r="T290" s="90" t="n"/>
      <c r="U290" s="90" t="n"/>
      <c r="V290" s="90" t="n"/>
      <c r="W290" s="90" t="n"/>
      <c r="X290" s="90" t="n"/>
      <c r="Y290" s="90" t="n"/>
      <c r="Z290" s="90" t="n"/>
      <c r="AA290" s="90" t="n"/>
      <c r="AB290" s="16">
        <f>SUM(S290:AA290)</f>
        <v/>
      </c>
      <c r="AC290" s="16" t="inlineStr">
        <is>
          <t>1348.14</t>
        </is>
      </c>
      <c r="AD290" s="16">
        <f>AC290*0.006</f>
        <v/>
      </c>
      <c r="AE290" s="16">
        <f>AC290*0.02</f>
        <v/>
      </c>
      <c r="AF290" s="16">
        <f>AC290-AD290-AE290</f>
        <v/>
      </c>
      <c r="AG290" s="16" t="n"/>
      <c r="AH290" s="16" t="n"/>
      <c r="AI290" s="16">
        <f>SUM(AG290:AH290)</f>
        <v/>
      </c>
      <c r="AJ290" s="16">
        <f>AF290-AB290+AG290+AH290</f>
        <v/>
      </c>
      <c r="AK290" s="16">
        <f>IF(C290="是","杭州","江西工厂")</f>
        <v/>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t="n">
        <v>0</v>
      </c>
      <c r="S291" s="90" t="n"/>
      <c r="T291" s="90" t="n"/>
      <c r="U291" s="90" t="n"/>
      <c r="V291" s="90" t="n"/>
      <c r="W291" s="90" t="n"/>
      <c r="X291" s="90" t="n"/>
      <c r="Y291" s="90" t="n"/>
      <c r="Z291" s="90" t="n"/>
      <c r="AA291" s="90" t="n"/>
      <c r="AB291" s="15">
        <f>SUM(S291:AA291)</f>
        <v/>
      </c>
      <c r="AC291" s="15" t="inlineStr">
        <is>
          <t>1089.52</t>
        </is>
      </c>
      <c r="AD291" s="15">
        <f>AC291*0.006</f>
        <v/>
      </c>
      <c r="AE291" s="15">
        <f>AC291*0.02</f>
        <v/>
      </c>
      <c r="AF291" s="15">
        <f>AC291-AD291-AE291</f>
        <v/>
      </c>
      <c r="AG291" s="15" t="n"/>
      <c r="AH291" s="15" t="n"/>
      <c r="AI291" s="15">
        <f>SUM(AG291:AH291)</f>
        <v/>
      </c>
      <c r="AJ291" s="15">
        <f>AF291-AB291+AG291+AH291</f>
        <v/>
      </c>
      <c r="AK291" s="15">
        <f>IF(C291="是","杭州","江西工厂")</f>
        <v/>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t="n">
        <v>0</v>
      </c>
      <c r="S292" s="90" t="n"/>
      <c r="T292" s="90" t="n"/>
      <c r="U292" s="90" t="n"/>
      <c r="V292" s="90" t="n"/>
      <c r="W292" s="90" t="n"/>
      <c r="X292" s="90" t="n"/>
      <c r="Y292" s="90" t="n"/>
      <c r="Z292" s="90" t="n"/>
      <c r="AA292" s="90" t="n"/>
      <c r="AB292" s="16">
        <f>SUM(S292:AA292)</f>
        <v/>
      </c>
      <c r="AC292" s="16" t="inlineStr">
        <is>
          <t>1199.34</t>
        </is>
      </c>
      <c r="AD292" s="16">
        <f>AC292*0.006</f>
        <v/>
      </c>
      <c r="AE292" s="16">
        <f>AC292*0.02</f>
        <v/>
      </c>
      <c r="AF292" s="16">
        <f>AC292-AD292-AE292</f>
        <v/>
      </c>
      <c r="AG292" s="16" t="n"/>
      <c r="AH292" s="16" t="n"/>
      <c r="AI292" s="16">
        <f>SUM(AG292:AH292)</f>
        <v/>
      </c>
      <c r="AJ292" s="16">
        <f>AF292-AB292+AG292+AH292</f>
        <v/>
      </c>
      <c r="AK292" s="16">
        <f>IF(C292="是","杭州","江西工厂")</f>
        <v/>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t="n"/>
      <c r="S293" s="49" t="n"/>
      <c r="T293" s="15" t="n"/>
      <c r="U293" s="15" t="n"/>
      <c r="V293" s="15" t="n"/>
      <c r="W293" s="15" t="n"/>
      <c r="X293" s="15" t="n"/>
      <c r="Y293" s="15" t="n"/>
      <c r="Z293" s="15" t="n"/>
      <c r="AA293" s="15" t="n"/>
      <c r="AB293" s="15">
        <f>SUM(S293:AA293)</f>
        <v/>
      </c>
      <c r="AC293" s="15" t="inlineStr">
        <is>
          <t>35.00</t>
        </is>
      </c>
      <c r="AD293" s="15">
        <f>AC293*0.006</f>
        <v/>
      </c>
      <c r="AE293" s="15">
        <f>AC293*0.02</f>
        <v/>
      </c>
      <c r="AF293" s="15">
        <f>AC293-AD293-AE293</f>
        <v/>
      </c>
      <c r="AG293" s="15" t="n"/>
      <c r="AH293" s="15" t="n"/>
      <c r="AI293" s="15">
        <f>SUM(AG293:AH293)</f>
        <v/>
      </c>
      <c r="AJ293" s="15">
        <f>AF293-AB293+AG293+AH293</f>
        <v/>
      </c>
      <c r="AK293" s="15">
        <f>IF(C293="是","杭州","江西工厂")</f>
        <v/>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t="n">
        <v>15</v>
      </c>
      <c r="S294" s="90" t="n"/>
      <c r="T294" s="90" t="n"/>
      <c r="U294" s="90" t="n"/>
      <c r="V294" s="90" t="n"/>
      <c r="W294" s="16" t="n">
        <v>0</v>
      </c>
      <c r="X294" s="16" t="n">
        <v>0</v>
      </c>
      <c r="Y294" s="90" t="n"/>
      <c r="Z294" s="16" t="n">
        <v>0</v>
      </c>
      <c r="AA294" s="16" t="n">
        <v>0</v>
      </c>
      <c r="AB294" s="16">
        <f>SUM(S294:AA294)</f>
        <v/>
      </c>
      <c r="AC294" s="16" t="inlineStr">
        <is>
          <t>22.00</t>
        </is>
      </c>
      <c r="AD294" s="16">
        <f>AC294*0.006</f>
        <v/>
      </c>
      <c r="AE294" s="16">
        <f>AC294*0.02</f>
        <v/>
      </c>
      <c r="AF294" s="16">
        <f>AC294-AD294-AE294</f>
        <v/>
      </c>
      <c r="AG294" s="16" t="n"/>
      <c r="AH294" s="16" t="n"/>
      <c r="AI294" s="16">
        <f>SUM(AG294:AH294)</f>
        <v/>
      </c>
      <c r="AJ294" s="16">
        <f>AF294-AB294+AG294+AH294</f>
        <v/>
      </c>
      <c r="AK294" s="16">
        <f>IF(C294="是","杭州","江西工厂")</f>
        <v/>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t="n">
        <v>4166.7</v>
      </c>
      <c r="S295" s="15" t="n">
        <v>4166.7</v>
      </c>
      <c r="T295" s="15" t="n">
        <v>380</v>
      </c>
      <c r="U295" s="15" t="n">
        <v>0</v>
      </c>
      <c r="V295" s="15" t="n">
        <v>0</v>
      </c>
      <c r="W295" s="15" t="n">
        <v>0</v>
      </c>
      <c r="X295" s="15" t="n">
        <v>0</v>
      </c>
      <c r="Y295" s="90" t="n"/>
      <c r="Z295" s="15" t="n">
        <v>0</v>
      </c>
      <c r="AA295" s="15" t="n">
        <v>0</v>
      </c>
      <c r="AB295" s="15">
        <f>SUM(S295:AA295)</f>
        <v/>
      </c>
      <c r="AC295" s="15" t="inlineStr">
        <is>
          <t>5615.60</t>
        </is>
      </c>
      <c r="AD295" s="15">
        <f>AC295*0.006</f>
        <v/>
      </c>
      <c r="AE295" s="15">
        <f>AC295*0.02</f>
        <v/>
      </c>
      <c r="AF295" s="15">
        <f>AC295-AD295-AE295</f>
        <v/>
      </c>
      <c r="AG295" s="15" t="n"/>
      <c r="AH295" s="15" t="n"/>
      <c r="AI295" s="15">
        <f>SUM(AG295:AH295)</f>
        <v/>
      </c>
      <c r="AJ295" s="15">
        <f>AF295-AB295+AG295+AH295</f>
        <v/>
      </c>
      <c r="AK295" s="15">
        <f>IF(C295="是","杭州","江西工厂")</f>
        <v/>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t="n">
        <v>0</v>
      </c>
      <c r="S296" s="90" t="n"/>
      <c r="T296" s="90" t="n"/>
      <c r="U296" s="90" t="n"/>
      <c r="V296" s="90" t="n"/>
      <c r="W296" s="90" t="n"/>
      <c r="X296" s="90" t="n"/>
      <c r="Y296" s="90" t="n"/>
      <c r="Z296" s="90" t="n"/>
      <c r="AA296" s="90" t="n"/>
      <c r="AB296" s="16">
        <f>SUM(S296:AA296)</f>
        <v/>
      </c>
      <c r="AC296" s="16" t="inlineStr">
        <is>
          <t>5600.00</t>
        </is>
      </c>
      <c r="AD296" s="16">
        <f>AC296*0.006</f>
        <v/>
      </c>
      <c r="AE296" s="16">
        <f>AC296*0.02</f>
        <v/>
      </c>
      <c r="AF296" s="16">
        <f>AC296-AD296-AE296</f>
        <v/>
      </c>
      <c r="AG296" s="16" t="n"/>
      <c r="AH296" s="16" t="n"/>
      <c r="AI296" s="16">
        <f>SUM(AG296:AH296)</f>
        <v/>
      </c>
      <c r="AJ296" s="16">
        <f>AF296-AB296+AG296+AH296</f>
        <v/>
      </c>
      <c r="AK296" s="16">
        <f>IF(C296="是","杭州","江西工厂")</f>
        <v/>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t="n">
        <v>2925.411899313501</v>
      </c>
      <c r="S297" s="90" t="e">
        <v>#N/A</v>
      </c>
      <c r="T297" s="90" t="e">
        <v>#N/A</v>
      </c>
      <c r="U297" s="90" t="e">
        <v>#N/A</v>
      </c>
      <c r="V297" s="90" t="e">
        <v>#N/A</v>
      </c>
      <c r="W297" s="90" t="e">
        <v>#N/A</v>
      </c>
      <c r="X297" s="90" t="e">
        <v>#N/A</v>
      </c>
      <c r="Y297" s="90" t="n"/>
      <c r="Z297" s="90" t="e">
        <v>#N/A</v>
      </c>
      <c r="AA297" s="90" t="e">
        <v>#N/A</v>
      </c>
      <c r="AB297" s="15">
        <f>SUM(S297:AA297)</f>
        <v/>
      </c>
      <c r="AC297" s="15" t="inlineStr">
        <is>
          <t>3223.63</t>
        </is>
      </c>
      <c r="AD297" s="15">
        <f>AC297*0.006</f>
        <v/>
      </c>
      <c r="AE297" s="15">
        <f>AC297*0.02</f>
        <v/>
      </c>
      <c r="AF297" s="15">
        <f>AC297-AD297-AE297</f>
        <v/>
      </c>
      <c r="AG297" s="15" t="n"/>
      <c r="AH297" s="15" t="n"/>
      <c r="AI297" s="15">
        <f>SUM(AG297:AH297)</f>
        <v/>
      </c>
      <c r="AJ297" s="15">
        <f>AF297-AB297+AG297+AH297</f>
        <v/>
      </c>
      <c r="AK297" s="15">
        <f>IF(C297="是","杭州","江西工厂")</f>
        <v/>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t="n">
        <v>15</v>
      </c>
      <c r="S298" s="90" t="n"/>
      <c r="T298" s="90" t="n"/>
      <c r="U298" s="90" t="n"/>
      <c r="V298" s="90" t="n"/>
      <c r="W298" s="90" t="e">
        <v>#N/A</v>
      </c>
      <c r="X298" s="90" t="e">
        <v>#N/A</v>
      </c>
      <c r="Y298" s="90" t="n"/>
      <c r="Z298" s="90" t="e">
        <v>#N/A</v>
      </c>
      <c r="AA298" s="90" t="e">
        <v>#N/A</v>
      </c>
      <c r="AB298" s="16">
        <f>SUM(S298:AA298)</f>
        <v/>
      </c>
      <c r="AC298" s="16" t="inlineStr">
        <is>
          <t>19.50</t>
        </is>
      </c>
      <c r="AD298" s="16">
        <f>AC298*0.006</f>
        <v/>
      </c>
      <c r="AE298" s="16">
        <f>AC298*0.02</f>
        <v/>
      </c>
      <c r="AF298" s="16">
        <f>AC298-AD298-AE298</f>
        <v/>
      </c>
      <c r="AG298" s="16" t="n"/>
      <c r="AH298" s="16" t="n"/>
      <c r="AI298" s="16">
        <f>SUM(AG298:AH298)</f>
        <v/>
      </c>
      <c r="AJ298" s="16">
        <f>AF298-AB298+AG298+AH298</f>
        <v/>
      </c>
      <c r="AK298" s="16">
        <f>IF(C298="是","杭州","江西工厂")</f>
        <v/>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t="n">
        <v>15</v>
      </c>
      <c r="S299" s="90" t="n"/>
      <c r="T299" s="90" t="n"/>
      <c r="U299" s="90" t="n"/>
      <c r="V299" s="90" t="n"/>
      <c r="W299" s="90" t="e">
        <v>#N/A</v>
      </c>
      <c r="X299" s="90" t="e">
        <v>#N/A</v>
      </c>
      <c r="Y299" s="90" t="n"/>
      <c r="Z299" s="90" t="e">
        <v>#N/A</v>
      </c>
      <c r="AA299" s="90" t="e">
        <v>#N/A</v>
      </c>
      <c r="AB299" s="15">
        <f>SUM(S299:AA299)</f>
        <v/>
      </c>
      <c r="AC299" s="15" t="inlineStr">
        <is>
          <t>19.50</t>
        </is>
      </c>
      <c r="AD299" s="15">
        <f>AC299*0.006</f>
        <v/>
      </c>
      <c r="AE299" s="15">
        <f>AC299*0.02</f>
        <v/>
      </c>
      <c r="AF299" s="15">
        <f>AC299-AD299-AE299</f>
        <v/>
      </c>
      <c r="AG299" s="15" t="n"/>
      <c r="AH299" s="15" t="n"/>
      <c r="AI299" s="15">
        <f>SUM(AG299:AH299)</f>
        <v/>
      </c>
      <c r="AJ299" s="15">
        <f>AF299-AB299+AG299+AH299</f>
        <v/>
      </c>
      <c r="AK299" s="15">
        <f>IF(C299="是","杭州","江西工厂")</f>
        <v/>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t="n">
        <v>2053.5</v>
      </c>
      <c r="S300" s="16" t="n">
        <v>2053.5</v>
      </c>
      <c r="T300" s="16" t="n">
        <v>151</v>
      </c>
      <c r="U300" s="16" t="n">
        <v>30</v>
      </c>
      <c r="V300" s="16" t="n">
        <v>80</v>
      </c>
      <c r="W300" s="16" t="n">
        <v>0</v>
      </c>
      <c r="X300" s="16" t="n">
        <v>0</v>
      </c>
      <c r="Y300" s="90" t="n"/>
      <c r="Z300" s="16" t="n">
        <v>0</v>
      </c>
      <c r="AA300" s="16" t="n">
        <v>0</v>
      </c>
      <c r="AB300" s="16">
        <f>SUM(S300:AA300)</f>
        <v/>
      </c>
      <c r="AC300" s="16" t="inlineStr">
        <is>
          <t>2986.93</t>
        </is>
      </c>
      <c r="AD300" s="16">
        <f>AC300*0.006</f>
        <v/>
      </c>
      <c r="AE300" s="16">
        <f>AC300*0.02</f>
        <v/>
      </c>
      <c r="AF300" s="16">
        <f>AC300-AD300-AE300</f>
        <v/>
      </c>
      <c r="AG300" s="16" t="n"/>
      <c r="AH300" s="16" t="n"/>
      <c r="AI300" s="16">
        <f>SUM(AG300:AH300)</f>
        <v/>
      </c>
      <c r="AJ300" s="16">
        <f>AF300-AB300+AG300+AH300</f>
        <v/>
      </c>
      <c r="AK300" s="16">
        <f>IF(C300="是","杭州","江西工厂")</f>
        <v/>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t="n">
        <v>2252.5</v>
      </c>
      <c r="S301" s="15" t="n">
        <v>2252.5</v>
      </c>
      <c r="T301" s="15" t="n">
        <v>350</v>
      </c>
      <c r="U301" s="15" t="n">
        <v>0</v>
      </c>
      <c r="V301" s="15" t="n">
        <v>0</v>
      </c>
      <c r="W301" s="15" t="n">
        <v>0</v>
      </c>
      <c r="X301" s="15" t="n">
        <v>0</v>
      </c>
      <c r="Y301" s="90" t="n"/>
      <c r="Z301" s="15" t="n">
        <v>0</v>
      </c>
      <c r="AA301" s="15" t="n">
        <v>0</v>
      </c>
      <c r="AB301" s="15">
        <f>SUM(S301:AA301)</f>
        <v/>
      </c>
      <c r="AC301" s="15" t="inlineStr">
        <is>
          <t>3020.00</t>
        </is>
      </c>
      <c r="AD301" s="15">
        <f>AC301*0.006</f>
        <v/>
      </c>
      <c r="AE301" s="15">
        <f>AC301*0.02</f>
        <v/>
      </c>
      <c r="AF301" s="15">
        <f>AC301-AD301-AE301</f>
        <v/>
      </c>
      <c r="AG301" s="15" t="n"/>
      <c r="AH301" s="15" t="n"/>
      <c r="AI301" s="15">
        <f>SUM(AG301:AH301)</f>
        <v/>
      </c>
      <c r="AJ301" s="15">
        <f>AF301-AB301+AG301+AH301</f>
        <v/>
      </c>
      <c r="AK301" s="15">
        <f>IF(C301="是","杭州","江西工厂")</f>
        <v/>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t="n">
        <v>15</v>
      </c>
      <c r="S302" s="90" t="n"/>
      <c r="T302" s="90" t="n"/>
      <c r="U302" s="90" t="n"/>
      <c r="V302" s="90" t="n"/>
      <c r="W302" s="90" t="e">
        <v>#N/A</v>
      </c>
      <c r="X302" s="90" t="e">
        <v>#N/A</v>
      </c>
      <c r="Y302" s="90" t="n"/>
      <c r="Z302" s="90" t="e">
        <v>#N/A</v>
      </c>
      <c r="AA302" s="90" t="e">
        <v>#N/A</v>
      </c>
      <c r="AB302" s="16">
        <f>SUM(S302:AA302)</f>
        <v/>
      </c>
      <c r="AC302" s="16" t="inlineStr">
        <is>
          <t>16.60</t>
        </is>
      </c>
      <c r="AD302" s="16">
        <f>AC302*0.006</f>
        <v/>
      </c>
      <c r="AE302" s="16">
        <f>AC302*0.02</f>
        <v/>
      </c>
      <c r="AF302" s="16">
        <f>AC302-AD302-AE302</f>
        <v/>
      </c>
      <c r="AG302" s="16" t="n"/>
      <c r="AH302" s="16" t="n"/>
      <c r="AI302" s="16">
        <f>SUM(AG302:AH302)</f>
        <v/>
      </c>
      <c r="AJ302" s="16">
        <f>AF302-AB302+AG302+AH302</f>
        <v/>
      </c>
      <c r="AK302" s="16">
        <f>IF(C302="是","杭州","江西工厂")</f>
        <v/>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t="n">
        <v>4732.28</v>
      </c>
      <c r="S303" s="15" t="n">
        <v>4732.28</v>
      </c>
      <c r="T303" s="15" t="n">
        <v>373</v>
      </c>
      <c r="U303" s="15" t="n">
        <v>76</v>
      </c>
      <c r="V303" s="15" t="n">
        <v>99</v>
      </c>
      <c r="W303" s="15" t="n">
        <v>0</v>
      </c>
      <c r="X303" s="15" t="n">
        <v>0</v>
      </c>
      <c r="Y303" s="90" t="n"/>
      <c r="Z303" s="15" t="n">
        <v>0</v>
      </c>
      <c r="AA303" s="15" t="n">
        <v>0</v>
      </c>
      <c r="AB303" s="15">
        <f>SUM(S303:AA303)</f>
        <v/>
      </c>
      <c r="AC303" s="15" t="inlineStr">
        <is>
          <t>5370.60</t>
        </is>
      </c>
      <c r="AD303" s="15">
        <f>AC303*0.006</f>
        <v/>
      </c>
      <c r="AE303" s="15">
        <f>AC303*0.02</f>
        <v/>
      </c>
      <c r="AF303" s="15">
        <f>AC303-AD303-AE303</f>
        <v/>
      </c>
      <c r="AG303" s="15" t="n"/>
      <c r="AH303" s="15" t="n"/>
      <c r="AI303" s="15">
        <f>SUM(AG303:AH303)</f>
        <v/>
      </c>
      <c r="AJ303" s="15">
        <f>AF303-AB303+AG303+AH303</f>
        <v/>
      </c>
      <c r="AK303" s="15">
        <f>IF(C303="是","杭州","江西工厂")</f>
        <v/>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t="n">
        <v>4782.552878598248</v>
      </c>
      <c r="S304" s="90" t="e">
        <v>#N/A</v>
      </c>
      <c r="T304" s="90" t="e">
        <v>#N/A</v>
      </c>
      <c r="U304" s="90" t="e">
        <v>#N/A</v>
      </c>
      <c r="V304" s="90" t="e">
        <v>#N/A</v>
      </c>
      <c r="W304" s="90" t="e">
        <v>#N/A</v>
      </c>
      <c r="X304" s="90" t="e">
        <v>#N/A</v>
      </c>
      <c r="Y304" s="90" t="n"/>
      <c r="Z304" s="90" t="e">
        <v>#N/A</v>
      </c>
      <c r="AA304" s="90" t="e">
        <v>#N/A</v>
      </c>
      <c r="AB304" s="16">
        <f>SUM(S304:AA304)</f>
        <v/>
      </c>
      <c r="AC304" s="16" t="inlineStr">
        <is>
          <t>5858.40</t>
        </is>
      </c>
      <c r="AD304" s="16">
        <f>AC304*0.006</f>
        <v/>
      </c>
      <c r="AE304" s="16">
        <f>AC304*0.02</f>
        <v/>
      </c>
      <c r="AF304" s="16">
        <f>AC304-AD304-AE304</f>
        <v/>
      </c>
      <c r="AG304" s="16" t="n"/>
      <c r="AH304" s="16" t="n"/>
      <c r="AI304" s="16">
        <f>SUM(AG304:AH304)</f>
        <v/>
      </c>
      <c r="AJ304" s="16">
        <f>AF304-AB304+AG304+AH304</f>
        <v/>
      </c>
      <c r="AK304" s="16">
        <f>IF(C304="是","杭州","江西工厂")</f>
        <v/>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t="n">
        <v>2157.5</v>
      </c>
      <c r="S305" s="15" t="n">
        <v>2157.5</v>
      </c>
      <c r="T305" s="15" t="n">
        <v>350</v>
      </c>
      <c r="U305" s="15" t="n">
        <v>0</v>
      </c>
      <c r="V305" s="15" t="n">
        <v>60</v>
      </c>
      <c r="W305" s="15" t="n">
        <v>0</v>
      </c>
      <c r="X305" s="15" t="n">
        <v>0</v>
      </c>
      <c r="Y305" s="90" t="n"/>
      <c r="Z305" s="15" t="n">
        <v>0</v>
      </c>
      <c r="AA305" s="15" t="n">
        <v>0</v>
      </c>
      <c r="AB305" s="15">
        <f>SUM(S305:AA305)</f>
        <v/>
      </c>
      <c r="AC305" s="15" t="inlineStr">
        <is>
          <t>2799.00</t>
        </is>
      </c>
      <c r="AD305" s="15">
        <f>AC305*0.006</f>
        <v/>
      </c>
      <c r="AE305" s="15">
        <f>AC305*0.02</f>
        <v/>
      </c>
      <c r="AF305" s="15">
        <f>AC305-AD305-AE305</f>
        <v/>
      </c>
      <c r="AG305" s="15" t="n"/>
      <c r="AH305" s="15" t="n"/>
      <c r="AI305" s="15">
        <f>SUM(AG305:AH305)</f>
        <v/>
      </c>
      <c r="AJ305" s="15">
        <f>AF305-AB305+AG305+AH305</f>
        <v/>
      </c>
      <c r="AK305" s="15">
        <f>IF(C305="是","杭州","江西工厂")</f>
        <v/>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t="n">
        <v>4799.28</v>
      </c>
      <c r="S306" s="16" t="n">
        <v>4799.28</v>
      </c>
      <c r="T306" s="16" t="n">
        <v>402</v>
      </c>
      <c r="U306" s="16" t="n">
        <v>73</v>
      </c>
      <c r="V306" s="16" t="n">
        <v>65</v>
      </c>
      <c r="W306" s="90" t="n"/>
      <c r="X306" s="90" t="n"/>
      <c r="Y306" s="90" t="n"/>
      <c r="Z306" s="90" t="n"/>
      <c r="AA306" s="90" t="n"/>
      <c r="AB306" s="16">
        <f>SUM(S306:AA306)</f>
        <v/>
      </c>
      <c r="AC306" s="16" t="inlineStr">
        <is>
          <t>5853.40</t>
        </is>
      </c>
      <c r="AD306" s="16">
        <f>AC306*0.006</f>
        <v/>
      </c>
      <c r="AE306" s="16">
        <f>AC306*0.02</f>
        <v/>
      </c>
      <c r="AF306" s="16">
        <f>AC306-AD306-AE306</f>
        <v/>
      </c>
      <c r="AG306" s="16" t="n"/>
      <c r="AH306" s="16" t="n"/>
      <c r="AI306" s="16">
        <f>SUM(AG306:AH306)</f>
        <v/>
      </c>
      <c r="AJ306" s="16">
        <f>AF306-AB306+AG306+AH306</f>
        <v/>
      </c>
      <c r="AK306" s="16">
        <f>IF(C306="是","杭州","江西工厂")</f>
        <v/>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t="n">
        <v>2132.5</v>
      </c>
      <c r="S307" s="15" t="n">
        <v>2132.5</v>
      </c>
      <c r="T307" s="15" t="n">
        <v>350</v>
      </c>
      <c r="U307" s="15" t="n">
        <v>0</v>
      </c>
      <c r="V307" s="15" t="n">
        <v>70</v>
      </c>
      <c r="W307" s="15" t="n">
        <v>0</v>
      </c>
      <c r="X307" s="15" t="n">
        <v>0</v>
      </c>
      <c r="Y307" s="90" t="n"/>
      <c r="Z307" s="15" t="n">
        <v>0</v>
      </c>
      <c r="AA307" s="15" t="n">
        <v>0</v>
      </c>
      <c r="AB307" s="15">
        <f>SUM(S307:AA307)</f>
        <v/>
      </c>
      <c r="AC307" s="15" t="inlineStr">
        <is>
          <t>2820.63</t>
        </is>
      </c>
      <c r="AD307" s="15">
        <f>AC307*0.006</f>
        <v/>
      </c>
      <c r="AE307" s="15">
        <f>AC307*0.02</f>
        <v/>
      </c>
      <c r="AF307" s="15">
        <f>AC307-AD307-AE307</f>
        <v/>
      </c>
      <c r="AG307" s="15" t="n"/>
      <c r="AH307" s="15" t="n"/>
      <c r="AI307" s="15">
        <f>SUM(AG307:AH307)</f>
        <v/>
      </c>
      <c r="AJ307" s="15">
        <f>AF307-AB307+AG307+AH307</f>
        <v/>
      </c>
      <c r="AK307" s="15">
        <f>IF(C307="是","杭州","江西工厂")</f>
        <v/>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t="n"/>
      <c r="S308" s="49" t="n"/>
      <c r="T308" s="16" t="n"/>
      <c r="U308" s="16" t="n"/>
      <c r="V308" s="16" t="n"/>
      <c r="W308" s="16" t="n"/>
      <c r="X308" s="16" t="n"/>
      <c r="Y308" s="16" t="n"/>
      <c r="Z308" s="16" t="n"/>
      <c r="AA308" s="16" t="n"/>
      <c r="AB308" s="16">
        <f>SUM(S308:AA308)</f>
        <v/>
      </c>
      <c r="AC308" s="16" t="inlineStr">
        <is>
          <t>27.00</t>
        </is>
      </c>
      <c r="AD308" s="16">
        <f>AC308*0.006</f>
        <v/>
      </c>
      <c r="AE308" s="16">
        <f>AC308*0.02</f>
        <v/>
      </c>
      <c r="AF308" s="16">
        <f>AC308-AD308-AE308</f>
        <v/>
      </c>
      <c r="AG308" s="16" t="n"/>
      <c r="AH308" s="16" t="n"/>
      <c r="AI308" s="16">
        <f>SUM(AG308:AH308)</f>
        <v/>
      </c>
      <c r="AJ308" s="16">
        <f>AF308-AB308+AG308+AH308</f>
        <v/>
      </c>
      <c r="AK308" s="16">
        <f>IF(C308="是","杭州","江西工厂")</f>
        <v/>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t="n"/>
      <c r="S309" s="49" t="n"/>
      <c r="T309" s="15" t="n"/>
      <c r="U309" s="15" t="n"/>
      <c r="V309" s="15" t="n"/>
      <c r="W309" s="15" t="n"/>
      <c r="X309" s="15" t="n"/>
      <c r="Y309" s="15" t="n"/>
      <c r="Z309" s="15" t="n"/>
      <c r="AA309" s="15" t="n"/>
      <c r="AB309" s="15">
        <f>SUM(S309:AA309)</f>
        <v/>
      </c>
      <c r="AC309" s="15" t="inlineStr">
        <is>
          <t>0.00</t>
        </is>
      </c>
      <c r="AD309" s="15">
        <f>AC309*0.006</f>
        <v/>
      </c>
      <c r="AE309" s="15">
        <f>AC309*0.02</f>
        <v/>
      </c>
      <c r="AF309" s="15">
        <f>AC309-AD309-AE309</f>
        <v/>
      </c>
      <c r="AG309" s="15" t="n"/>
      <c r="AH309" s="15" t="n"/>
      <c r="AI309" s="15">
        <f>SUM(AG309:AH309)</f>
        <v/>
      </c>
      <c r="AJ309" s="15">
        <f>AF309-AB309+AG309+AH309</f>
        <v/>
      </c>
      <c r="AK309" s="15">
        <f>IF(C309="是","杭州","江西工厂")</f>
        <v/>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t="n"/>
      <c r="S310" s="49" t="n"/>
      <c r="T310" s="16" t="n"/>
      <c r="U310" s="16" t="n"/>
      <c r="V310" s="16" t="n"/>
      <c r="W310" s="16" t="n"/>
      <c r="X310" s="16" t="n"/>
      <c r="Y310" s="16" t="n"/>
      <c r="Z310" s="16" t="n"/>
      <c r="AA310" s="16" t="n"/>
      <c r="AB310" s="16">
        <f>SUM(S310:AA310)</f>
        <v/>
      </c>
      <c r="AC310" s="16" t="inlineStr">
        <is>
          <t>0.00</t>
        </is>
      </c>
      <c r="AD310" s="16">
        <f>AC310*0.006</f>
        <v/>
      </c>
      <c r="AE310" s="16">
        <f>AC310*0.02</f>
        <v/>
      </c>
      <c r="AF310" s="16">
        <f>AC310-AD310-AE310</f>
        <v/>
      </c>
      <c r="AG310" s="16" t="n"/>
      <c r="AH310" s="16" t="n"/>
      <c r="AI310" s="16">
        <f>SUM(AG310:AH310)</f>
        <v/>
      </c>
      <c r="AJ310" s="16">
        <f>AF310-AB310+AG310+AH310</f>
        <v/>
      </c>
      <c r="AK310" s="16">
        <f>IF(C310="是","杭州","江西工厂")</f>
        <v/>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t="n"/>
      <c r="S311" s="49" t="n"/>
      <c r="T311" s="15" t="n"/>
      <c r="U311" s="15" t="n"/>
      <c r="V311" s="15" t="n"/>
      <c r="W311" s="15" t="n"/>
      <c r="X311" s="15" t="n"/>
      <c r="Y311" s="15" t="n"/>
      <c r="Z311" s="15" t="n"/>
      <c r="AA311" s="15" t="n"/>
      <c r="AB311" s="15">
        <f>SUM(S311:AA311)</f>
        <v/>
      </c>
      <c r="AC311" s="15" t="inlineStr">
        <is>
          <t>21.00</t>
        </is>
      </c>
      <c r="AD311" s="15">
        <f>AC311*0.006</f>
        <v/>
      </c>
      <c r="AE311" s="15">
        <f>AC311*0.02</f>
        <v/>
      </c>
      <c r="AF311" s="15">
        <f>AC311-AD311-AE311</f>
        <v/>
      </c>
      <c r="AG311" s="15" t="n"/>
      <c r="AH311" s="15" t="n"/>
      <c r="AI311" s="15">
        <f>SUM(AG311:AH311)</f>
        <v/>
      </c>
      <c r="AJ311" s="15">
        <f>AF311-AB311+AG311+AH311</f>
        <v/>
      </c>
      <c r="AK311" s="15">
        <f>IF(C311="是","杭州","江西工厂")</f>
        <v/>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t="n"/>
      <c r="S312" s="49" t="n"/>
      <c r="T312" s="16" t="n"/>
      <c r="U312" s="16" t="n"/>
      <c r="V312" s="16" t="n"/>
      <c r="W312" s="16" t="n"/>
      <c r="X312" s="16" t="n"/>
      <c r="Y312" s="16" t="n"/>
      <c r="Z312" s="16" t="n"/>
      <c r="AA312" s="16" t="n"/>
      <c r="AB312" s="16">
        <f>SUM(S312:AA312)</f>
        <v/>
      </c>
      <c r="AC312" s="16" t="inlineStr">
        <is>
          <t>0.00</t>
        </is>
      </c>
      <c r="AD312" s="16">
        <f>AC312*0.006</f>
        <v/>
      </c>
      <c r="AE312" s="16">
        <f>AC312*0.02</f>
        <v/>
      </c>
      <c r="AF312" s="16">
        <f>AC312-AD312-AE312</f>
        <v/>
      </c>
      <c r="AG312" s="16" t="n"/>
      <c r="AH312" s="16" t="n"/>
      <c r="AI312" s="16">
        <f>SUM(AG312:AH312)</f>
        <v/>
      </c>
      <c r="AJ312" s="16">
        <f>AF312-AB312+AG312+AH312</f>
        <v/>
      </c>
      <c r="AK312" s="16">
        <f>IF(C312="是","杭州","江西工厂")</f>
        <v/>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t="n">
        <v>0</v>
      </c>
      <c r="S313" s="90" t="n"/>
      <c r="T313" s="90" t="n"/>
      <c r="U313" s="90" t="n"/>
      <c r="V313" s="90" t="n"/>
      <c r="W313" s="90" t="n"/>
      <c r="X313" s="90" t="n"/>
      <c r="Y313" s="90" t="n"/>
      <c r="Z313" s="90" t="n"/>
      <c r="AA313" s="90" t="n"/>
      <c r="AB313" s="15">
        <f>SUM(S313:AA313)</f>
        <v/>
      </c>
      <c r="AC313" s="15" t="n"/>
      <c r="AD313" s="15">
        <f>AC313*0.006</f>
        <v/>
      </c>
      <c r="AE313" s="15">
        <f>AC313*0.02</f>
        <v/>
      </c>
      <c r="AF313" s="15">
        <f>AC313-AD313-AE313</f>
        <v/>
      </c>
      <c r="AG313" s="15" t="n"/>
      <c r="AH313" s="15" t="n"/>
      <c r="AI313" s="15">
        <f>SUM(AG313:AH313)</f>
        <v/>
      </c>
      <c r="AJ313" s="15">
        <f>AF313-AB313+AG313+AH313</f>
        <v/>
      </c>
      <c r="AK313" s="15">
        <f>IF(C313="是","杭州","江西工厂")</f>
        <v/>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t="n">
        <v>0</v>
      </c>
      <c r="S314" s="90" t="n"/>
      <c r="T314" s="90" t="n"/>
      <c r="U314" s="90" t="n"/>
      <c r="V314" s="90" t="n"/>
      <c r="W314" s="90" t="n"/>
      <c r="X314" s="90" t="n"/>
      <c r="Y314" s="90" t="n"/>
      <c r="Z314" s="90" t="n"/>
      <c r="AA314" s="90" t="n"/>
      <c r="AB314" s="16">
        <f>SUM(S314:AA314)</f>
        <v/>
      </c>
      <c r="AC314" s="16" t="n"/>
      <c r="AD314" s="16">
        <f>AC314*0.006</f>
        <v/>
      </c>
      <c r="AE314" s="16">
        <f>AC314*0.02</f>
        <v/>
      </c>
      <c r="AF314" s="16">
        <f>AC314-AD314-AE314</f>
        <v/>
      </c>
      <c r="AG314" s="16" t="n"/>
      <c r="AH314" s="16" t="n"/>
      <c r="AI314" s="16">
        <f>SUM(AG314:AH314)</f>
        <v/>
      </c>
      <c r="AJ314" s="16">
        <f>AF314-AB314+AG314+AH314</f>
        <v/>
      </c>
      <c r="AK314" s="16">
        <f>IF(C314="是","杭州","江西工厂")</f>
        <v/>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t="n"/>
      <c r="S315" s="49" t="n"/>
      <c r="T315" s="15" t="n"/>
      <c r="U315" s="15" t="n"/>
      <c r="V315" s="15" t="n"/>
      <c r="W315" s="15" t="n"/>
      <c r="X315" s="15" t="n"/>
      <c r="Y315" s="15" t="n"/>
      <c r="Z315" s="15" t="n"/>
      <c r="AA315" s="15" t="n"/>
      <c r="AB315" s="15">
        <f>SUM(S315:AA315)</f>
        <v/>
      </c>
      <c r="AC315" s="15" t="inlineStr">
        <is>
          <t>22.00</t>
        </is>
      </c>
      <c r="AD315" s="15">
        <f>AC315*0.006</f>
        <v/>
      </c>
      <c r="AE315" s="15">
        <f>AC315*0.02</f>
        <v/>
      </c>
      <c r="AF315" s="15">
        <f>AC315-AD315-AE315</f>
        <v/>
      </c>
      <c r="AG315" s="15" t="n"/>
      <c r="AH315" s="15" t="n"/>
      <c r="AI315" s="15">
        <f>SUM(AG315:AH315)</f>
        <v/>
      </c>
      <c r="AJ315" s="15">
        <f>AF315-AB315+AG315+AH315</f>
        <v/>
      </c>
      <c r="AK315" s="15">
        <f>IF(C315="是","杭州","江西工厂")</f>
        <v/>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t="n"/>
      <c r="S316" s="49" t="n"/>
      <c r="T316" s="16" t="n"/>
      <c r="U316" s="16" t="n"/>
      <c r="V316" s="16" t="n"/>
      <c r="W316" s="16" t="n"/>
      <c r="X316" s="16" t="n"/>
      <c r="Y316" s="16" t="n"/>
      <c r="Z316" s="16" t="n"/>
      <c r="AA316" s="16" t="n"/>
      <c r="AB316" s="16">
        <f>SUM(S316:AA316)</f>
        <v/>
      </c>
      <c r="AC316" s="16" t="inlineStr">
        <is>
          <t>0.00</t>
        </is>
      </c>
      <c r="AD316" s="16">
        <f>AC316*0.006</f>
        <v/>
      </c>
      <c r="AE316" s="16">
        <f>AC316*0.02</f>
        <v/>
      </c>
      <c r="AF316" s="16">
        <f>AC316-AD316-AE316</f>
        <v/>
      </c>
      <c r="AG316" s="16" t="n"/>
      <c r="AH316" s="16" t="n"/>
      <c r="AI316" s="16">
        <f>SUM(AG316:AH316)</f>
        <v/>
      </c>
      <c r="AJ316" s="16">
        <f>AF316-AB316+AG316+AH316</f>
        <v/>
      </c>
      <c r="AK316" s="16">
        <f>IF(C316="是","杭州","江西工厂")</f>
        <v/>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t="n"/>
      <c r="S317" s="49" t="n"/>
      <c r="T317" s="15" t="n"/>
      <c r="U317" s="15" t="n"/>
      <c r="V317" s="15" t="n"/>
      <c r="W317" s="15" t="n"/>
      <c r="X317" s="15" t="n"/>
      <c r="Y317" s="15" t="n"/>
      <c r="Z317" s="15" t="n"/>
      <c r="AA317" s="15" t="n"/>
      <c r="AB317" s="15">
        <f>SUM(S317:AA317)</f>
        <v/>
      </c>
      <c r="AC317" s="15" t="inlineStr">
        <is>
          <t>25.00</t>
        </is>
      </c>
      <c r="AD317" s="15">
        <f>AC317*0.006</f>
        <v/>
      </c>
      <c r="AE317" s="15">
        <f>AC317*0.02</f>
        <v/>
      </c>
      <c r="AF317" s="15">
        <f>AC317-AD317-AE317</f>
        <v/>
      </c>
      <c r="AG317" s="15" t="n"/>
      <c r="AH317" s="15" t="n"/>
      <c r="AI317" s="15">
        <f>SUM(AG317:AH317)</f>
        <v/>
      </c>
      <c r="AJ317" s="15">
        <f>AF317-AB317+AG317+AH317</f>
        <v/>
      </c>
      <c r="AK317" s="15">
        <f>IF(C317="是","杭州","江西工厂")</f>
        <v/>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t="n"/>
      <c r="S318" s="49" t="n"/>
      <c r="T318" s="16" t="n"/>
      <c r="U318" s="16" t="n"/>
      <c r="V318" s="16" t="n"/>
      <c r="W318" s="16" t="n"/>
      <c r="X318" s="16" t="n"/>
      <c r="Y318" s="16" t="n"/>
      <c r="Z318" s="16" t="n"/>
      <c r="AA318" s="16" t="n"/>
      <c r="AB318" s="16">
        <f>SUM(S318:AA318)</f>
        <v/>
      </c>
      <c r="AC318" s="16" t="inlineStr">
        <is>
          <t>0.00</t>
        </is>
      </c>
      <c r="AD318" s="16">
        <f>AC318*0.006</f>
        <v/>
      </c>
      <c r="AE318" s="16">
        <f>AC318*0.02</f>
        <v/>
      </c>
      <c r="AF318" s="16">
        <f>AC318-AD318-AE318</f>
        <v/>
      </c>
      <c r="AG318" s="16" t="n"/>
      <c r="AH318" s="16" t="n"/>
      <c r="AI318" s="16">
        <f>SUM(AG318:AH318)</f>
        <v/>
      </c>
      <c r="AJ318" s="16">
        <f>AF318-AB318+AG318+AH318</f>
        <v/>
      </c>
      <c r="AK318" s="16">
        <f>IF(C318="是","杭州","江西工厂")</f>
        <v/>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t="n"/>
      <c r="S319" s="49" t="n"/>
      <c r="T319" s="15" t="n"/>
      <c r="U319" s="15" t="n"/>
      <c r="V319" s="15" t="n"/>
      <c r="W319" s="15" t="n"/>
      <c r="X319" s="15" t="n"/>
      <c r="Y319" s="15" t="n"/>
      <c r="Z319" s="15" t="n"/>
      <c r="AA319" s="15" t="n"/>
      <c r="AB319" s="15">
        <f>SUM(S319:AA319)</f>
        <v/>
      </c>
      <c r="AC319" s="15" t="inlineStr">
        <is>
          <t>0.00</t>
        </is>
      </c>
      <c r="AD319" s="15">
        <f>AC319*0.006</f>
        <v/>
      </c>
      <c r="AE319" s="15">
        <f>AC319*0.02</f>
        <v/>
      </c>
      <c r="AF319" s="15">
        <f>AC319-AD319-AE319</f>
        <v/>
      </c>
      <c r="AG319" s="15" t="n"/>
      <c r="AH319" s="15" t="n"/>
      <c r="AI319" s="15">
        <f>SUM(AG319:AH319)</f>
        <v/>
      </c>
      <c r="AJ319" s="15">
        <f>AF319-AB319+AG319+AH319</f>
        <v/>
      </c>
      <c r="AK319" s="15">
        <f>IF(C319="是","杭州","江西工厂")</f>
        <v/>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t="n"/>
      <c r="S320" s="49" t="n"/>
      <c r="T320" s="16" t="n"/>
      <c r="U320" s="16" t="n"/>
      <c r="V320" s="16" t="n"/>
      <c r="W320" s="16" t="n"/>
      <c r="X320" s="16" t="n"/>
      <c r="Y320" s="16" t="n"/>
      <c r="Z320" s="16" t="n"/>
      <c r="AA320" s="16" t="n"/>
      <c r="AB320" s="16">
        <f>SUM(S320:AA320)</f>
        <v/>
      </c>
      <c r="AC320" s="16" t="inlineStr">
        <is>
          <t>20.00</t>
        </is>
      </c>
      <c r="AD320" s="16">
        <f>AC320*0.006</f>
        <v/>
      </c>
      <c r="AE320" s="16">
        <f>AC320*0.02</f>
        <v/>
      </c>
      <c r="AF320" s="16">
        <f>AC320-AD320-AE320</f>
        <v/>
      </c>
      <c r="AG320" s="16" t="n"/>
      <c r="AH320" s="16" t="n"/>
      <c r="AI320" s="16">
        <f>SUM(AG320:AH320)</f>
        <v/>
      </c>
      <c r="AJ320" s="16">
        <f>AF320-AB320+AG320+AH320</f>
        <v/>
      </c>
      <c r="AK320" s="16">
        <f>IF(C320="是","杭州","江西工厂")</f>
        <v/>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t="n"/>
      <c r="S321" s="49" t="n"/>
      <c r="T321" s="15" t="n"/>
      <c r="U321" s="15" t="n"/>
      <c r="V321" s="15" t="n"/>
      <c r="W321" s="15" t="n"/>
      <c r="X321" s="15" t="n"/>
      <c r="Y321" s="15" t="n"/>
      <c r="Z321" s="15" t="n"/>
      <c r="AA321" s="15" t="n"/>
      <c r="AB321" s="15">
        <f>SUM(S321:AA321)</f>
        <v/>
      </c>
      <c r="AC321" s="15" t="inlineStr">
        <is>
          <t>30.00</t>
        </is>
      </c>
      <c r="AD321" s="15">
        <f>AC321*0.006</f>
        <v/>
      </c>
      <c r="AE321" s="15">
        <f>AC321*0.02</f>
        <v/>
      </c>
      <c r="AF321" s="15">
        <f>AC321-AD321-AE321</f>
        <v/>
      </c>
      <c r="AG321" s="15" t="n"/>
      <c r="AH321" s="15" t="n"/>
      <c r="AI321" s="15">
        <f>SUM(AG321:AH321)</f>
        <v/>
      </c>
      <c r="AJ321" s="15">
        <f>AF321-AB321+AG321+AH321</f>
        <v/>
      </c>
      <c r="AK321" s="15">
        <f>IF(C321="是","杭州","江西工厂")</f>
        <v/>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t="n"/>
      <c r="S322" s="49" t="n"/>
      <c r="T322" s="16" t="n"/>
      <c r="U322" s="16" t="n"/>
      <c r="V322" s="16" t="n"/>
      <c r="W322" s="16" t="n"/>
      <c r="X322" s="16" t="n"/>
      <c r="Y322" s="16" t="n"/>
      <c r="Z322" s="16" t="n"/>
      <c r="AA322" s="16" t="n"/>
      <c r="AB322" s="16">
        <f>SUM(S322:AA322)</f>
        <v/>
      </c>
      <c r="AC322" s="16" t="inlineStr">
        <is>
          <t>0.00</t>
        </is>
      </c>
      <c r="AD322" s="16">
        <f>AC322*0.006</f>
        <v/>
      </c>
      <c r="AE322" s="16">
        <f>AC322*0.02</f>
        <v/>
      </c>
      <c r="AF322" s="16">
        <f>AC322-AD322-AE322</f>
        <v/>
      </c>
      <c r="AG322" s="16" t="n"/>
      <c r="AH322" s="16" t="n"/>
      <c r="AI322" s="16">
        <f>SUM(AG322:AH322)</f>
        <v/>
      </c>
      <c r="AJ322" s="16">
        <f>AF322-AB322+AG322+AH322</f>
        <v/>
      </c>
      <c r="AK322" s="16">
        <f>IF(C322="是","杭州","江西工厂")</f>
        <v/>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t="n"/>
      <c r="S323" s="49" t="n"/>
      <c r="T323" s="15" t="n"/>
      <c r="U323" s="15" t="n"/>
      <c r="V323" s="15" t="n"/>
      <c r="W323" s="15" t="n"/>
      <c r="X323" s="15" t="n"/>
      <c r="Y323" s="15" t="n"/>
      <c r="Z323" s="15" t="n"/>
      <c r="AA323" s="15" t="n"/>
      <c r="AB323" s="15">
        <f>SUM(S323:AA323)</f>
        <v/>
      </c>
      <c r="AC323" s="15" t="inlineStr">
        <is>
          <t>20.00</t>
        </is>
      </c>
      <c r="AD323" s="15">
        <f>AC323*0.006</f>
        <v/>
      </c>
      <c r="AE323" s="15">
        <f>AC323*0.02</f>
        <v/>
      </c>
      <c r="AF323" s="15">
        <f>AC323-AD323-AE323</f>
        <v/>
      </c>
      <c r="AG323" s="15" t="n"/>
      <c r="AH323" s="15" t="n"/>
      <c r="AI323" s="15">
        <f>SUM(AG323:AH323)</f>
        <v/>
      </c>
      <c r="AJ323" s="15">
        <f>AF323-AB323+AG323+AH323</f>
        <v/>
      </c>
      <c r="AK323" s="15">
        <f>IF(C323="是","杭州","江西工厂")</f>
        <v/>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t="n"/>
      <c r="S324" s="49" t="n"/>
      <c r="T324" s="16" t="n"/>
      <c r="U324" s="16" t="n"/>
      <c r="V324" s="16" t="n"/>
      <c r="W324" s="16" t="n"/>
      <c r="X324" s="16" t="n"/>
      <c r="Y324" s="16" t="n"/>
      <c r="Z324" s="16" t="n"/>
      <c r="AA324" s="16" t="n"/>
      <c r="AB324" s="16">
        <f>SUM(S324:AA324)</f>
        <v/>
      </c>
      <c r="AC324" s="16" t="inlineStr">
        <is>
          <t>0.00</t>
        </is>
      </c>
      <c r="AD324" s="16">
        <f>AC324*0.006</f>
        <v/>
      </c>
      <c r="AE324" s="16">
        <f>AC324*0.02</f>
        <v/>
      </c>
      <c r="AF324" s="16">
        <f>AC324-AD324-AE324</f>
        <v/>
      </c>
      <c r="AG324" s="16" t="n"/>
      <c r="AH324" s="16" t="n"/>
      <c r="AI324" s="16">
        <f>SUM(AG324:AH324)</f>
        <v/>
      </c>
      <c r="AJ324" s="16">
        <f>AF324-AB324+AG324+AH324</f>
        <v/>
      </c>
      <c r="AK324" s="16">
        <f>IF(C324="是","杭州","江西工厂")</f>
        <v/>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t="n"/>
      <c r="S325" s="49" t="n"/>
      <c r="T325" s="15" t="n"/>
      <c r="U325" s="15" t="n"/>
      <c r="V325" s="15" t="n"/>
      <c r="W325" s="15" t="n"/>
      <c r="X325" s="15" t="n"/>
      <c r="Y325" s="15" t="n"/>
      <c r="Z325" s="15" t="n"/>
      <c r="AA325" s="15" t="n"/>
      <c r="AB325" s="15">
        <f>SUM(S325:AA325)</f>
        <v/>
      </c>
      <c r="AC325" s="15" t="inlineStr">
        <is>
          <t>30.00</t>
        </is>
      </c>
      <c r="AD325" s="15">
        <f>AC325*0.006</f>
        <v/>
      </c>
      <c r="AE325" s="15">
        <f>AC325*0.02</f>
        <v/>
      </c>
      <c r="AF325" s="15">
        <f>AC325-AD325-AE325</f>
        <v/>
      </c>
      <c r="AG325" s="15" t="n"/>
      <c r="AH325" s="15" t="n"/>
      <c r="AI325" s="15">
        <f>SUM(AG325:AH325)</f>
        <v/>
      </c>
      <c r="AJ325" s="15">
        <f>AF325-AB325+AG325+AH325</f>
        <v/>
      </c>
      <c r="AK325" s="15">
        <f>IF(C325="是","杭州","江西工厂")</f>
        <v/>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t="n"/>
      <c r="S326" s="49" t="n"/>
      <c r="T326" s="16" t="n"/>
      <c r="U326" s="16" t="n"/>
      <c r="V326" s="16" t="n"/>
      <c r="W326" s="16" t="n"/>
      <c r="X326" s="16" t="n"/>
      <c r="Y326" s="16" t="n"/>
      <c r="Z326" s="16" t="n"/>
      <c r="AA326" s="16" t="n"/>
      <c r="AB326" s="16">
        <f>SUM(S326:AA326)</f>
        <v/>
      </c>
      <c r="AC326" s="16" t="inlineStr">
        <is>
          <t>0.00</t>
        </is>
      </c>
      <c r="AD326" s="16">
        <f>AC326*0.006</f>
        <v/>
      </c>
      <c r="AE326" s="16">
        <f>AC326*0.02</f>
        <v/>
      </c>
      <c r="AF326" s="16">
        <f>AC326-AD326-AE326</f>
        <v/>
      </c>
      <c r="AG326" s="16" t="n"/>
      <c r="AH326" s="16" t="n"/>
      <c r="AI326" s="16">
        <f>SUM(AG326:AH326)</f>
        <v/>
      </c>
      <c r="AJ326" s="16">
        <f>AF326-AB326+AG326+AH326</f>
        <v/>
      </c>
      <c r="AK326" s="16">
        <f>IF(C326="是","杭州","江西工厂")</f>
        <v/>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t="n"/>
      <c r="S327" s="49" t="n"/>
      <c r="T327" s="15" t="n"/>
      <c r="U327" s="15" t="n"/>
      <c r="V327" s="15" t="n"/>
      <c r="W327" s="15" t="n"/>
      <c r="X327" s="15" t="n"/>
      <c r="Y327" s="15" t="n"/>
      <c r="Z327" s="15" t="n"/>
      <c r="AA327" s="15" t="n"/>
      <c r="AB327" s="15">
        <f>SUM(S327:AA327)</f>
        <v/>
      </c>
      <c r="AC327" s="15" t="inlineStr">
        <is>
          <t>0.00</t>
        </is>
      </c>
      <c r="AD327" s="15">
        <f>AC327*0.006</f>
        <v/>
      </c>
      <c r="AE327" s="15">
        <f>AC327*0.02</f>
        <v/>
      </c>
      <c r="AF327" s="15">
        <f>AC327-AD327-AE327</f>
        <v/>
      </c>
      <c r="AG327" s="15" t="n"/>
      <c r="AH327" s="15" t="n"/>
      <c r="AI327" s="15">
        <f>SUM(AG327:AH327)</f>
        <v/>
      </c>
      <c r="AJ327" s="15">
        <f>AF327-AB327+AG327+AH327</f>
        <v/>
      </c>
      <c r="AK327" s="15">
        <f>IF(C327="是","杭州","江西工厂")</f>
        <v/>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t="n"/>
      <c r="S328" s="49" t="n"/>
      <c r="T328" s="16" t="n"/>
      <c r="U328" s="16" t="n"/>
      <c r="V328" s="16" t="n"/>
      <c r="W328" s="16" t="n"/>
      <c r="X328" s="16" t="n"/>
      <c r="Y328" s="16" t="n"/>
      <c r="Z328" s="16" t="n"/>
      <c r="AA328" s="16" t="n"/>
      <c r="AB328" s="16">
        <f>SUM(S328:AA328)</f>
        <v/>
      </c>
      <c r="AC328" s="16" t="inlineStr">
        <is>
          <t>30.00</t>
        </is>
      </c>
      <c r="AD328" s="16">
        <f>AC328*0.006</f>
        <v/>
      </c>
      <c r="AE328" s="16">
        <f>AC328*0.02</f>
        <v/>
      </c>
      <c r="AF328" s="16">
        <f>AC328-AD328-AE328</f>
        <v/>
      </c>
      <c r="AG328" s="16" t="n"/>
      <c r="AH328" s="16" t="n"/>
      <c r="AI328" s="16">
        <f>SUM(AG328:AH328)</f>
        <v/>
      </c>
      <c r="AJ328" s="16">
        <f>AF328-AB328+AG328+AH328</f>
        <v/>
      </c>
      <c r="AK328" s="16">
        <f>IF(C328="是","杭州","江西工厂")</f>
        <v/>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t="n"/>
      <c r="S329" s="49" t="n"/>
      <c r="T329" s="15" t="n"/>
      <c r="U329" s="15" t="n"/>
      <c r="V329" s="15" t="n"/>
      <c r="W329" s="15" t="n"/>
      <c r="X329" s="15" t="n"/>
      <c r="Y329" s="15" t="n"/>
      <c r="Z329" s="15" t="n"/>
      <c r="AA329" s="15" t="n"/>
      <c r="AB329" s="15">
        <f>SUM(S329:AA329)</f>
        <v/>
      </c>
      <c r="AC329" s="15" t="inlineStr">
        <is>
          <t>0.00</t>
        </is>
      </c>
      <c r="AD329" s="15">
        <f>AC329*0.006</f>
        <v/>
      </c>
      <c r="AE329" s="15">
        <f>AC329*0.02</f>
        <v/>
      </c>
      <c r="AF329" s="15">
        <f>AC329-AD329-AE329</f>
        <v/>
      </c>
      <c r="AG329" s="15" t="n"/>
      <c r="AH329" s="15" t="n"/>
      <c r="AI329" s="15">
        <f>SUM(AG329:AH329)</f>
        <v/>
      </c>
      <c r="AJ329" s="15">
        <f>AF329-AB329+AG329+AH329</f>
        <v/>
      </c>
      <c r="AK329" s="15">
        <f>IF(C329="是","杭州","江西工厂")</f>
        <v/>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t="n"/>
      <c r="S330" s="49" t="n"/>
      <c r="T330" s="16" t="n"/>
      <c r="U330" s="16" t="n"/>
      <c r="V330" s="16" t="n"/>
      <c r="W330" s="16" t="n"/>
      <c r="X330" s="16" t="n"/>
      <c r="Y330" s="16" t="n"/>
      <c r="Z330" s="16" t="n"/>
      <c r="AA330" s="16" t="n"/>
      <c r="AB330" s="16">
        <f>SUM(S330:AA330)</f>
        <v/>
      </c>
      <c r="AC330" s="16" t="inlineStr">
        <is>
          <t>0.00</t>
        </is>
      </c>
      <c r="AD330" s="16">
        <f>AC330*0.006</f>
        <v/>
      </c>
      <c r="AE330" s="16">
        <f>AC330*0.02</f>
        <v/>
      </c>
      <c r="AF330" s="16">
        <f>AC330-AD330-AE330</f>
        <v/>
      </c>
      <c r="AG330" s="16" t="n"/>
      <c r="AH330" s="16" t="n"/>
      <c r="AI330" s="16">
        <f>SUM(AG330:AH330)</f>
        <v/>
      </c>
      <c r="AJ330" s="16">
        <f>AF330-AB330+AG330+AH330</f>
        <v/>
      </c>
      <c r="AK330" s="16">
        <f>IF(C330="是","杭州","江西工厂")</f>
        <v/>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t="n"/>
      <c r="S331" s="49" t="n"/>
      <c r="T331" s="15" t="n"/>
      <c r="U331" s="15" t="n"/>
      <c r="V331" s="15" t="n"/>
      <c r="W331" s="15" t="n"/>
      <c r="X331" s="15" t="n"/>
      <c r="Y331" s="15" t="n"/>
      <c r="Z331" s="15" t="n"/>
      <c r="AA331" s="15" t="n"/>
      <c r="AB331" s="15">
        <f>SUM(S331:AA331)</f>
        <v/>
      </c>
      <c r="AC331" s="15" t="inlineStr">
        <is>
          <t>20.00</t>
        </is>
      </c>
      <c r="AD331" s="15">
        <f>AC331*0.006</f>
        <v/>
      </c>
      <c r="AE331" s="15">
        <f>AC331*0.02</f>
        <v/>
      </c>
      <c r="AF331" s="15">
        <f>AC331-AD331-AE331</f>
        <v/>
      </c>
      <c r="AG331" s="15" t="n"/>
      <c r="AH331" s="15" t="n"/>
      <c r="AI331" s="15">
        <f>SUM(AG331:AH331)</f>
        <v/>
      </c>
      <c r="AJ331" s="15">
        <f>AF331-AB331+AG331+AH331</f>
        <v/>
      </c>
      <c r="AK331" s="15">
        <f>IF(C331="是","杭州","江西工厂")</f>
        <v/>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t="n"/>
      <c r="S332" s="49" t="n"/>
      <c r="T332" s="16" t="n"/>
      <c r="U332" s="16" t="n"/>
      <c r="V332" s="16" t="n"/>
      <c r="W332" s="16" t="n"/>
      <c r="X332" s="16" t="n"/>
      <c r="Y332" s="16" t="n"/>
      <c r="Z332" s="16" t="n"/>
      <c r="AA332" s="16" t="n"/>
      <c r="AB332" s="16">
        <f>SUM(S332:AA332)</f>
        <v/>
      </c>
      <c r="AC332" s="16" t="inlineStr">
        <is>
          <t>30.00</t>
        </is>
      </c>
      <c r="AD332" s="16">
        <f>AC332*0.006</f>
        <v/>
      </c>
      <c r="AE332" s="16">
        <f>AC332*0.02</f>
        <v/>
      </c>
      <c r="AF332" s="16">
        <f>AC332-AD332-AE332</f>
        <v/>
      </c>
      <c r="AG332" s="16" t="n"/>
      <c r="AH332" s="16" t="n"/>
      <c r="AI332" s="16">
        <f>SUM(AG332:AH332)</f>
        <v/>
      </c>
      <c r="AJ332" s="16">
        <f>AF332-AB332+AG332+AH332</f>
        <v/>
      </c>
      <c r="AK332" s="16">
        <f>IF(C332="是","杭州","江西工厂")</f>
        <v/>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t="n"/>
      <c r="S333" s="49" t="n"/>
      <c r="T333" s="15" t="n"/>
      <c r="U333" s="15" t="n"/>
      <c r="V333" s="15" t="n"/>
      <c r="W333" s="15" t="n"/>
      <c r="X333" s="15" t="n"/>
      <c r="Y333" s="15" t="n"/>
      <c r="Z333" s="15" t="n"/>
      <c r="AA333" s="15" t="n"/>
      <c r="AB333" s="15">
        <f>SUM(S333:AA333)</f>
        <v/>
      </c>
      <c r="AC333" s="15" t="inlineStr">
        <is>
          <t>0.00</t>
        </is>
      </c>
      <c r="AD333" s="15">
        <f>AC333*0.006</f>
        <v/>
      </c>
      <c r="AE333" s="15">
        <f>AC333*0.02</f>
        <v/>
      </c>
      <c r="AF333" s="15">
        <f>AC333-AD333-AE333</f>
        <v/>
      </c>
      <c r="AG333" s="15" t="n"/>
      <c r="AH333" s="15" t="n"/>
      <c r="AI333" s="15">
        <f>SUM(AG333:AH333)</f>
        <v/>
      </c>
      <c r="AJ333" s="15">
        <f>AF333-AB333+AG333+AH333</f>
        <v/>
      </c>
      <c r="AK333" s="15">
        <f>IF(C333="是","杭州","江西工厂")</f>
        <v/>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t="n"/>
      <c r="S334" s="49" t="n"/>
      <c r="T334" s="16" t="n"/>
      <c r="U334" s="16" t="n"/>
      <c r="V334" s="16" t="n"/>
      <c r="W334" s="16" t="n"/>
      <c r="X334" s="16" t="n"/>
      <c r="Y334" s="16" t="n"/>
      <c r="Z334" s="16" t="n"/>
      <c r="AA334" s="16" t="n"/>
      <c r="AB334" s="16">
        <f>SUM(S334:AA334)</f>
        <v/>
      </c>
      <c r="AC334" s="16" t="inlineStr">
        <is>
          <t>0.00</t>
        </is>
      </c>
      <c r="AD334" s="16">
        <f>AC334*0.006</f>
        <v/>
      </c>
      <c r="AE334" s="16">
        <f>AC334*0.02</f>
        <v/>
      </c>
      <c r="AF334" s="16">
        <f>AC334-AD334-AE334</f>
        <v/>
      </c>
      <c r="AG334" s="16" t="n"/>
      <c r="AH334" s="16" t="n"/>
      <c r="AI334" s="16">
        <f>SUM(AG334:AH334)</f>
        <v/>
      </c>
      <c r="AJ334" s="16">
        <f>AF334-AB334+AG334+AH334</f>
        <v/>
      </c>
      <c r="AK334" s="16">
        <f>IF(C334="是","杭州","江西工厂")</f>
        <v/>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t="n">
        <v>2008.5</v>
      </c>
      <c r="S335" s="15" t="n">
        <v>2008.5</v>
      </c>
      <c r="T335" s="15" t="n">
        <v>191</v>
      </c>
      <c r="U335" s="15" t="n">
        <v>35</v>
      </c>
      <c r="V335" s="15" t="n">
        <v>80</v>
      </c>
      <c r="W335" s="15" t="n">
        <v>0</v>
      </c>
      <c r="X335" s="15" t="n">
        <v>0</v>
      </c>
      <c r="Y335" s="90" t="n"/>
      <c r="Z335" s="15" t="n">
        <v>0</v>
      </c>
      <c r="AA335" s="15" t="n">
        <v>0</v>
      </c>
      <c r="AB335" s="15">
        <f>SUM(S335:AA335)</f>
        <v/>
      </c>
      <c r="AC335" s="15" t="inlineStr">
        <is>
          <t>2767.92</t>
        </is>
      </c>
      <c r="AD335" s="15">
        <f>AC335*0.006</f>
        <v/>
      </c>
      <c r="AE335" s="15">
        <f>AC335*0.02</f>
        <v/>
      </c>
      <c r="AF335" s="15">
        <f>AC335-AD335-AE335</f>
        <v/>
      </c>
      <c r="AG335" s="15" t="n"/>
      <c r="AH335" s="15" t="n"/>
      <c r="AI335" s="15">
        <f>SUM(AG335:AH335)</f>
        <v/>
      </c>
      <c r="AJ335" s="15">
        <f>AF335-AB335+AG335+AH335</f>
        <v/>
      </c>
      <c r="AK335" s="15">
        <f>IF(C335="是","杭州","江西工厂")</f>
        <v/>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t="n"/>
      <c r="S336" s="49" t="n"/>
      <c r="T336" s="16" t="n"/>
      <c r="U336" s="16" t="n"/>
      <c r="V336" s="16" t="n"/>
      <c r="W336" s="16" t="n"/>
      <c r="X336" s="16" t="n"/>
      <c r="Y336" s="16" t="n"/>
      <c r="Z336" s="16" t="n"/>
      <c r="AA336" s="16" t="n"/>
      <c r="AB336" s="16">
        <f>SUM(S336:AA336)</f>
        <v/>
      </c>
      <c r="AC336" s="16" t="inlineStr">
        <is>
          <t>32.00</t>
        </is>
      </c>
      <c r="AD336" s="16">
        <f>AC336*0.006</f>
        <v/>
      </c>
      <c r="AE336" s="16">
        <f>AC336*0.02</f>
        <v/>
      </c>
      <c r="AF336" s="16">
        <f>AC336-AD336-AE336</f>
        <v/>
      </c>
      <c r="AG336" s="16" t="n"/>
      <c r="AH336" s="16" t="n"/>
      <c r="AI336" s="16">
        <f>SUM(AG336:AH336)</f>
        <v/>
      </c>
      <c r="AJ336" s="16">
        <f>AF336-AB336+AG336+AH336</f>
        <v/>
      </c>
      <c r="AK336" s="16">
        <f>IF(C336="是","杭州","江西工厂")</f>
        <v/>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t="n"/>
      <c r="S337" s="49" t="n"/>
      <c r="T337" s="15" t="n"/>
      <c r="U337" s="15" t="n"/>
      <c r="V337" s="15" t="n"/>
      <c r="W337" s="15" t="n"/>
      <c r="X337" s="15" t="n"/>
      <c r="Y337" s="15" t="n"/>
      <c r="Z337" s="15" t="n"/>
      <c r="AA337" s="15" t="n"/>
      <c r="AB337" s="15">
        <f>SUM(S337:AA337)</f>
        <v/>
      </c>
      <c r="AC337" s="15" t="inlineStr">
        <is>
          <t>20.00</t>
        </is>
      </c>
      <c r="AD337" s="15">
        <f>AC337*0.006</f>
        <v/>
      </c>
      <c r="AE337" s="15">
        <f>AC337*0.02</f>
        <v/>
      </c>
      <c r="AF337" s="15">
        <f>AC337-AD337-AE337</f>
        <v/>
      </c>
      <c r="AG337" s="15" t="n"/>
      <c r="AH337" s="15" t="n"/>
      <c r="AI337" s="15">
        <f>SUM(AG337:AH337)</f>
        <v/>
      </c>
      <c r="AJ337" s="15">
        <f>AF337-AB337+AG337+AH337</f>
        <v/>
      </c>
      <c r="AK337" s="15">
        <f>IF(C337="是","杭州","江西工厂")</f>
        <v/>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t="n">
        <v>0</v>
      </c>
      <c r="S338" s="90" t="n"/>
      <c r="T338" s="90" t="n"/>
      <c r="U338" s="90" t="n"/>
      <c r="V338" s="90" t="n"/>
      <c r="W338" s="90" t="n"/>
      <c r="X338" s="90" t="n"/>
      <c r="Y338" s="90" t="n"/>
      <c r="Z338" s="90" t="n"/>
      <c r="AA338" s="90" t="n"/>
      <c r="AB338" s="16">
        <f>SUM(S338:AA338)</f>
        <v/>
      </c>
      <c r="AC338" s="16" t="n"/>
      <c r="AD338" s="16">
        <f>AC338*0.006</f>
        <v/>
      </c>
      <c r="AE338" s="16">
        <f>AC338*0.02</f>
        <v/>
      </c>
      <c r="AF338" s="16">
        <f>AC338-AD338-AE338</f>
        <v/>
      </c>
      <c r="AG338" s="16" t="n"/>
      <c r="AH338" s="16" t="n"/>
      <c r="AI338" s="16">
        <f>SUM(AG338:AH338)</f>
        <v/>
      </c>
      <c r="AJ338" s="16">
        <f>AF338-AB338+AG338+AH338</f>
        <v/>
      </c>
      <c r="AK338" s="16">
        <f>IF(C338="是","杭州","江西工厂")</f>
        <v/>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t="n"/>
      <c r="S339" s="49" t="n"/>
      <c r="T339" s="15" t="n"/>
      <c r="U339" s="15" t="n"/>
      <c r="V339" s="15" t="n"/>
      <c r="W339" s="15" t="n"/>
      <c r="X339" s="15" t="n"/>
      <c r="Y339" s="15" t="n"/>
      <c r="Z339" s="15" t="n"/>
      <c r="AA339" s="15" t="n"/>
      <c r="AB339" s="15">
        <f>SUM(S339:AA339)</f>
        <v/>
      </c>
      <c r="AC339" s="15" t="inlineStr">
        <is>
          <t>25.00</t>
        </is>
      </c>
      <c r="AD339" s="15">
        <f>AC339*0.006</f>
        <v/>
      </c>
      <c r="AE339" s="15">
        <f>AC339*0.02</f>
        <v/>
      </c>
      <c r="AF339" s="15">
        <f>AC339-AD339-AE339</f>
        <v/>
      </c>
      <c r="AG339" s="15" t="n"/>
      <c r="AH339" s="15" t="n"/>
      <c r="AI339" s="15">
        <f>SUM(AG339:AH339)</f>
        <v/>
      </c>
      <c r="AJ339" s="15">
        <f>AF339-AB339+AG339+AH339</f>
        <v/>
      </c>
      <c r="AK339" s="15">
        <f>IF(C339="是","杭州","江西工厂")</f>
        <v/>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t="n">
        <v>0</v>
      </c>
      <c r="S340" s="90" t="n"/>
      <c r="T340" s="90" t="n"/>
      <c r="U340" s="90" t="n"/>
      <c r="V340" s="90" t="n"/>
      <c r="W340" s="90" t="n"/>
      <c r="X340" s="90" t="n"/>
      <c r="Y340" s="90" t="n"/>
      <c r="Z340" s="90" t="n"/>
      <c r="AA340" s="90" t="n"/>
      <c r="AB340" s="16">
        <f>SUM(S340:AA340)</f>
        <v/>
      </c>
      <c r="AC340" s="16" t="n"/>
      <c r="AD340" s="16">
        <f>AC340*0.006</f>
        <v/>
      </c>
      <c r="AE340" s="16">
        <f>AC340*0.02</f>
        <v/>
      </c>
      <c r="AF340" s="16">
        <f>AC340-AD340-AE340</f>
        <v/>
      </c>
      <c r="AG340" s="16" t="n"/>
      <c r="AH340" s="16" t="n"/>
      <c r="AI340" s="16">
        <f>SUM(AG340:AH340)</f>
        <v/>
      </c>
      <c r="AJ340" s="16">
        <f>AF340-AB340+AG340+AH340</f>
        <v/>
      </c>
      <c r="AK340" s="16">
        <f>IF(C340="是","杭州","江西工厂")</f>
        <v/>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t="n">
        <v>2322.5</v>
      </c>
      <c r="S341" s="15" t="n">
        <v>2322.5</v>
      </c>
      <c r="T341" s="15" t="n">
        <v>350</v>
      </c>
      <c r="U341" s="15" t="n">
        <v>0</v>
      </c>
      <c r="V341" s="15" t="n">
        <v>80</v>
      </c>
      <c r="W341" s="15" t="n">
        <v>0</v>
      </c>
      <c r="X341" s="15" t="n">
        <v>0</v>
      </c>
      <c r="Y341" s="90" t="n"/>
      <c r="Z341" s="15" t="n">
        <v>0</v>
      </c>
      <c r="AA341" s="15" t="n">
        <v>0</v>
      </c>
      <c r="AB341" s="15">
        <f>SUM(S341:AA341)</f>
        <v/>
      </c>
      <c r="AC341" s="15" t="inlineStr">
        <is>
          <t>2952.67</t>
        </is>
      </c>
      <c r="AD341" s="15">
        <f>AC341*0.006</f>
        <v/>
      </c>
      <c r="AE341" s="15">
        <f>AC341*0.02</f>
        <v/>
      </c>
      <c r="AF341" s="15">
        <f>AC341-AD341-AE341</f>
        <v/>
      </c>
      <c r="AG341" s="15" t="n"/>
      <c r="AH341" s="15" t="n"/>
      <c r="AI341" s="15">
        <f>SUM(AG341:AH341)</f>
        <v/>
      </c>
      <c r="AJ341" s="15">
        <f>AF341-AB341+AG341+AH341</f>
        <v/>
      </c>
      <c r="AK341" s="15">
        <f>IF(C341="是","杭州","江西工厂")</f>
        <v/>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t="n">
        <v>15</v>
      </c>
      <c r="S342" s="90" t="n"/>
      <c r="T342" s="90" t="n"/>
      <c r="U342" s="90" t="n"/>
      <c r="V342" s="90" t="n"/>
      <c r="W342" s="90" t="e">
        <v>#N/A</v>
      </c>
      <c r="X342" s="90" t="e">
        <v>#N/A</v>
      </c>
      <c r="Y342" s="90" t="n"/>
      <c r="Z342" s="90" t="e">
        <v>#N/A</v>
      </c>
      <c r="AA342" s="90" t="e">
        <v>#N/A</v>
      </c>
      <c r="AB342" s="16">
        <f>SUM(S342:AA342)</f>
        <v/>
      </c>
      <c r="AC342" s="16" t="inlineStr">
        <is>
          <t>17.00</t>
        </is>
      </c>
      <c r="AD342" s="16">
        <f>AC342*0.006</f>
        <v/>
      </c>
      <c r="AE342" s="16">
        <f>AC342*0.02</f>
        <v/>
      </c>
      <c r="AF342" s="16">
        <f>AC342-AD342-AE342</f>
        <v/>
      </c>
      <c r="AG342" s="16" t="n"/>
      <c r="AH342" s="16" t="n"/>
      <c r="AI342" s="16">
        <f>SUM(AG342:AH342)</f>
        <v/>
      </c>
      <c r="AJ342" s="16">
        <f>AF342-AB342+AG342+AH342</f>
        <v/>
      </c>
      <c r="AK342" s="16">
        <f>IF(C342="是","杭州","江西工厂")</f>
        <v/>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t="n"/>
      <c r="S343" s="49" t="n"/>
      <c r="T343" s="15" t="n"/>
      <c r="U343" s="15" t="n"/>
      <c r="V343" s="15" t="n"/>
      <c r="W343" s="15" t="n"/>
      <c r="X343" s="15" t="n"/>
      <c r="Y343" s="15" t="n"/>
      <c r="Z343" s="15" t="n"/>
      <c r="AA343" s="15" t="n"/>
      <c r="AB343" s="15">
        <f>SUM(S343:AA343)</f>
        <v/>
      </c>
      <c r="AC343" s="15" t="inlineStr">
        <is>
          <t>35.00</t>
        </is>
      </c>
      <c r="AD343" s="15">
        <f>AC343*0.006</f>
        <v/>
      </c>
      <c r="AE343" s="15">
        <f>AC343*0.02</f>
        <v/>
      </c>
      <c r="AF343" s="15">
        <f>AC343-AD343-AE343</f>
        <v/>
      </c>
      <c r="AG343" s="15" t="n"/>
      <c r="AH343" s="15" t="n"/>
      <c r="AI343" s="15">
        <f>SUM(AG343:AH343)</f>
        <v/>
      </c>
      <c r="AJ343" s="15">
        <f>AF343-AB343+AG343+AH343</f>
        <v/>
      </c>
      <c r="AK343" s="15">
        <f>IF(C343="是","杭州","江西工厂")</f>
        <v/>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t="n"/>
      <c r="S344" s="49" t="n"/>
      <c r="T344" s="16" t="n"/>
      <c r="U344" s="16" t="n"/>
      <c r="V344" s="16" t="n"/>
      <c r="W344" s="16" t="n"/>
      <c r="X344" s="16" t="n"/>
      <c r="Y344" s="16" t="n"/>
      <c r="Z344" s="16" t="n"/>
      <c r="AA344" s="16" t="n"/>
      <c r="AB344" s="16">
        <f>SUM(S344:AA344)</f>
        <v/>
      </c>
      <c r="AC344" s="16" t="inlineStr">
        <is>
          <t>0.00</t>
        </is>
      </c>
      <c r="AD344" s="16">
        <f>AC344*0.006</f>
        <v/>
      </c>
      <c r="AE344" s="16">
        <f>AC344*0.02</f>
        <v/>
      </c>
      <c r="AF344" s="16">
        <f>AC344-AD344-AE344</f>
        <v/>
      </c>
      <c r="AG344" s="16" t="n"/>
      <c r="AH344" s="16" t="n"/>
      <c r="AI344" s="16">
        <f>SUM(AG344:AH344)</f>
        <v/>
      </c>
      <c r="AJ344" s="16">
        <f>AF344-AB344+AG344+AH344</f>
        <v/>
      </c>
      <c r="AK344" s="16">
        <f>IF(C344="是","杭州","江西工厂")</f>
        <v/>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t="n"/>
      <c r="S345" s="49" t="n"/>
      <c r="T345" s="15" t="n"/>
      <c r="U345" s="15" t="n"/>
      <c r="V345" s="15" t="n"/>
      <c r="W345" s="15" t="n"/>
      <c r="X345" s="15" t="n"/>
      <c r="Y345" s="15" t="n"/>
      <c r="Z345" s="15" t="n"/>
      <c r="AA345" s="15" t="n"/>
      <c r="AB345" s="15">
        <f>SUM(S345:AA345)</f>
        <v/>
      </c>
      <c r="AC345" s="15" t="inlineStr">
        <is>
          <t>0.00</t>
        </is>
      </c>
      <c r="AD345" s="15">
        <f>AC345*0.006</f>
        <v/>
      </c>
      <c r="AE345" s="15">
        <f>AC345*0.02</f>
        <v/>
      </c>
      <c r="AF345" s="15">
        <f>AC345-AD345-AE345</f>
        <v/>
      </c>
      <c r="AG345" s="15" t="n"/>
      <c r="AH345" s="15" t="n"/>
      <c r="AI345" s="15">
        <f>SUM(AG345:AH345)</f>
        <v/>
      </c>
      <c r="AJ345" s="15">
        <f>AF345-AB345+AG345+AH345</f>
        <v/>
      </c>
      <c r="AK345" s="15">
        <f>IF(C345="是","杭州","江西工厂")</f>
        <v/>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t="n"/>
      <c r="S346" s="49" t="n"/>
      <c r="T346" s="16" t="n"/>
      <c r="U346" s="16" t="n"/>
      <c r="V346" s="16" t="n"/>
      <c r="W346" s="16" t="n"/>
      <c r="X346" s="16" t="n"/>
      <c r="Y346" s="16" t="n"/>
      <c r="Z346" s="16" t="n"/>
      <c r="AA346" s="16" t="n"/>
      <c r="AB346" s="16">
        <f>SUM(S346:AA346)</f>
        <v/>
      </c>
      <c r="AC346" s="16" t="inlineStr">
        <is>
          <t>25.00</t>
        </is>
      </c>
      <c r="AD346" s="16">
        <f>AC346*0.006</f>
        <v/>
      </c>
      <c r="AE346" s="16">
        <f>AC346*0.02</f>
        <v/>
      </c>
      <c r="AF346" s="16">
        <f>AC346-AD346-AE346</f>
        <v/>
      </c>
      <c r="AG346" s="16" t="n"/>
      <c r="AH346" s="16" t="n"/>
      <c r="AI346" s="16">
        <f>SUM(AG346:AH346)</f>
        <v/>
      </c>
      <c r="AJ346" s="16">
        <f>AF346-AB346+AG346+AH346</f>
        <v/>
      </c>
      <c r="AK346" s="16">
        <f>IF(C346="是","杭州","江西工厂")</f>
        <v/>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t="n"/>
      <c r="S347" s="49" t="n"/>
      <c r="T347" s="15" t="n"/>
      <c r="U347" s="15" t="n"/>
      <c r="V347" s="15" t="n"/>
      <c r="W347" s="15" t="n"/>
      <c r="X347" s="15" t="n"/>
      <c r="Y347" s="15" t="n"/>
      <c r="Z347" s="15" t="n"/>
      <c r="AA347" s="15" t="n"/>
      <c r="AB347" s="15">
        <f>SUM(S347:AA347)</f>
        <v/>
      </c>
      <c r="AC347" s="15" t="inlineStr">
        <is>
          <t>0.00</t>
        </is>
      </c>
      <c r="AD347" s="15">
        <f>AC347*0.006</f>
        <v/>
      </c>
      <c r="AE347" s="15">
        <f>AC347*0.02</f>
        <v/>
      </c>
      <c r="AF347" s="15">
        <f>AC347-AD347-AE347</f>
        <v/>
      </c>
      <c r="AG347" s="15" t="n"/>
      <c r="AH347" s="15" t="n"/>
      <c r="AI347" s="15">
        <f>SUM(AG347:AH347)</f>
        <v/>
      </c>
      <c r="AJ347" s="15">
        <f>AF347-AB347+AG347+AH347</f>
        <v/>
      </c>
      <c r="AK347" s="15">
        <f>IF(C347="是","杭州","江西工厂")</f>
        <v/>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t="n"/>
      <c r="S348" s="49" t="n"/>
      <c r="T348" s="16" t="n"/>
      <c r="U348" s="16" t="n"/>
      <c r="V348" s="16" t="n"/>
      <c r="W348" s="16" t="n"/>
      <c r="X348" s="16" t="n"/>
      <c r="Y348" s="16" t="n"/>
      <c r="Z348" s="16" t="n"/>
      <c r="AA348" s="16" t="n"/>
      <c r="AB348" s="16">
        <f>SUM(S348:AA348)</f>
        <v/>
      </c>
      <c r="AC348" s="16" t="inlineStr">
        <is>
          <t>0.00</t>
        </is>
      </c>
      <c r="AD348" s="16">
        <f>AC348*0.006</f>
        <v/>
      </c>
      <c r="AE348" s="16">
        <f>AC348*0.02</f>
        <v/>
      </c>
      <c r="AF348" s="16">
        <f>AC348-AD348-AE348</f>
        <v/>
      </c>
      <c r="AG348" s="16" t="n"/>
      <c r="AH348" s="16" t="n"/>
      <c r="AI348" s="16">
        <f>SUM(AG348:AH348)</f>
        <v/>
      </c>
      <c r="AJ348" s="16">
        <f>AF348-AB348+AG348+AH348</f>
        <v/>
      </c>
      <c r="AK348" s="16">
        <f>IF(C348="是","杭州","江西工厂")</f>
        <v/>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t="n"/>
      <c r="S349" s="49" t="n"/>
      <c r="T349" s="15" t="n"/>
      <c r="U349" s="15" t="n"/>
      <c r="V349" s="15" t="n"/>
      <c r="W349" s="15" t="n"/>
      <c r="X349" s="15" t="n"/>
      <c r="Y349" s="15" t="n"/>
      <c r="Z349" s="15" t="n"/>
      <c r="AA349" s="15" t="n"/>
      <c r="AB349" s="15">
        <f>SUM(S349:AA349)</f>
        <v/>
      </c>
      <c r="AC349" s="15" t="inlineStr">
        <is>
          <t>37.00</t>
        </is>
      </c>
      <c r="AD349" s="15">
        <f>AC349*0.006</f>
        <v/>
      </c>
      <c r="AE349" s="15">
        <f>AC349*0.02</f>
        <v/>
      </c>
      <c r="AF349" s="15">
        <f>AC349-AD349-AE349</f>
        <v/>
      </c>
      <c r="AG349" s="15" t="n"/>
      <c r="AH349" s="15" t="n"/>
      <c r="AI349" s="15">
        <f>SUM(AG349:AH349)</f>
        <v/>
      </c>
      <c r="AJ349" s="15">
        <f>AF349-AB349+AG349+AH349</f>
        <v/>
      </c>
      <c r="AK349" s="15">
        <f>IF(C349="是","杭州","江西工厂")</f>
        <v/>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t="n"/>
      <c r="S350" s="49" t="n"/>
      <c r="T350" s="16" t="n"/>
      <c r="U350" s="16" t="n"/>
      <c r="V350" s="16" t="n"/>
      <c r="W350" s="16" t="n"/>
      <c r="X350" s="16" t="n"/>
      <c r="Y350" s="16" t="n"/>
      <c r="Z350" s="16" t="n"/>
      <c r="AA350" s="16" t="n"/>
      <c r="AB350" s="16">
        <f>SUM(S350:AA350)</f>
        <v/>
      </c>
      <c r="AC350" s="16" t="inlineStr">
        <is>
          <t>0.00</t>
        </is>
      </c>
      <c r="AD350" s="16">
        <f>AC350*0.006</f>
        <v/>
      </c>
      <c r="AE350" s="16">
        <f>AC350*0.02</f>
        <v/>
      </c>
      <c r="AF350" s="16">
        <f>AC350-AD350-AE350</f>
        <v/>
      </c>
      <c r="AG350" s="16" t="n"/>
      <c r="AH350" s="16" t="n"/>
      <c r="AI350" s="16">
        <f>SUM(AG350:AH350)</f>
        <v/>
      </c>
      <c r="AJ350" s="16">
        <f>AF350-AB350+AG350+AH350</f>
        <v/>
      </c>
      <c r="AK350" s="16">
        <f>IF(C350="是","杭州","江西工厂")</f>
        <v/>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t="n"/>
      <c r="S351" s="49" t="n"/>
      <c r="T351" s="15" t="n"/>
      <c r="U351" s="15" t="n"/>
      <c r="V351" s="15" t="n"/>
      <c r="W351" s="15" t="n"/>
      <c r="X351" s="15" t="n"/>
      <c r="Y351" s="15" t="n"/>
      <c r="Z351" s="15" t="n"/>
      <c r="AA351" s="15" t="n"/>
      <c r="AB351" s="15">
        <f>SUM(S351:AA351)</f>
        <v/>
      </c>
      <c r="AC351" s="15" t="inlineStr">
        <is>
          <t>0.00</t>
        </is>
      </c>
      <c r="AD351" s="15">
        <f>AC351*0.006</f>
        <v/>
      </c>
      <c r="AE351" s="15">
        <f>AC351*0.02</f>
        <v/>
      </c>
      <c r="AF351" s="15">
        <f>AC351-AD351-AE351</f>
        <v/>
      </c>
      <c r="AG351" s="15" t="n"/>
      <c r="AH351" s="15" t="n"/>
      <c r="AI351" s="15">
        <f>SUM(AG351:AH351)</f>
        <v/>
      </c>
      <c r="AJ351" s="15">
        <f>AF351-AB351+AG351+AH351</f>
        <v/>
      </c>
      <c r="AK351" s="15">
        <f>IF(C351="是","杭州","江西工厂")</f>
        <v/>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t="n"/>
      <c r="S352" s="49" t="n"/>
      <c r="T352" s="16" t="n"/>
      <c r="U352" s="16" t="n"/>
      <c r="V352" s="16" t="n"/>
      <c r="W352" s="16" t="n"/>
      <c r="X352" s="16" t="n"/>
      <c r="Y352" s="16" t="n"/>
      <c r="Z352" s="16" t="n"/>
      <c r="AA352" s="16" t="n"/>
      <c r="AB352" s="16">
        <f>SUM(S352:AA352)</f>
        <v/>
      </c>
      <c r="AC352" s="16" t="inlineStr">
        <is>
          <t>25.00</t>
        </is>
      </c>
      <c r="AD352" s="16">
        <f>AC352*0.006</f>
        <v/>
      </c>
      <c r="AE352" s="16">
        <f>AC352*0.02</f>
        <v/>
      </c>
      <c r="AF352" s="16">
        <f>AC352-AD352-AE352</f>
        <v/>
      </c>
      <c r="AG352" s="16" t="n"/>
      <c r="AH352" s="16" t="n"/>
      <c r="AI352" s="16">
        <f>SUM(AG352:AH352)</f>
        <v/>
      </c>
      <c r="AJ352" s="16">
        <f>AF352-AB352+AG352+AH352</f>
        <v/>
      </c>
      <c r="AK352" s="16">
        <f>IF(C352="是","杭州","江西工厂")</f>
        <v/>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t="n"/>
      <c r="S353" s="49" t="n"/>
      <c r="T353" s="15" t="n"/>
      <c r="U353" s="15" t="n"/>
      <c r="V353" s="15" t="n"/>
      <c r="W353" s="15" t="n"/>
      <c r="X353" s="15" t="n"/>
      <c r="Y353" s="15" t="n"/>
      <c r="Z353" s="15" t="n"/>
      <c r="AA353" s="15" t="n"/>
      <c r="AB353" s="15">
        <f>SUM(S353:AA353)</f>
        <v/>
      </c>
      <c r="AC353" s="15" t="inlineStr">
        <is>
          <t>31.00</t>
        </is>
      </c>
      <c r="AD353" s="15">
        <f>AC353*0.006</f>
        <v/>
      </c>
      <c r="AE353" s="15">
        <f>AC353*0.02</f>
        <v/>
      </c>
      <c r="AF353" s="15">
        <f>AC353-AD353-AE353</f>
        <v/>
      </c>
      <c r="AG353" s="15" t="n"/>
      <c r="AH353" s="15" t="n"/>
      <c r="AI353" s="15">
        <f>SUM(AG353:AH353)</f>
        <v/>
      </c>
      <c r="AJ353" s="15">
        <f>AF353-AB353+AG353+AH353</f>
        <v/>
      </c>
      <c r="AK353" s="15">
        <f>IF(C353="是","杭州","江西工厂")</f>
        <v/>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t="n">
        <v>0</v>
      </c>
      <c r="S354" s="90" t="n"/>
      <c r="T354" s="90" t="n"/>
      <c r="U354" s="90" t="n"/>
      <c r="V354" s="90" t="n"/>
      <c r="W354" s="90" t="n"/>
      <c r="X354" s="90" t="n"/>
      <c r="Y354" s="90" t="n"/>
      <c r="Z354" s="90" t="n"/>
      <c r="AA354" s="90" t="n"/>
      <c r="AB354" s="16">
        <f>SUM(S354:AA354)</f>
        <v/>
      </c>
      <c r="AC354" s="16" t="n"/>
      <c r="AD354" s="16">
        <f>AC354*0.006</f>
        <v/>
      </c>
      <c r="AE354" s="16">
        <f>AC354*0.02</f>
        <v/>
      </c>
      <c r="AF354" s="16">
        <f>AC354-AD354-AE354</f>
        <v/>
      </c>
      <c r="AG354" s="16" t="n"/>
      <c r="AH354" s="16" t="n"/>
      <c r="AI354" s="16">
        <f>SUM(AG354:AH354)</f>
        <v/>
      </c>
      <c r="AJ354" s="16">
        <f>AF354-AB354+AG354+AH354</f>
        <v/>
      </c>
      <c r="AK354" s="16">
        <f>IF(C354="是","杭州","江西工厂")</f>
        <v/>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t="n">
        <v>0</v>
      </c>
      <c r="S355" s="90" t="n"/>
      <c r="T355" s="90" t="n"/>
      <c r="U355" s="90" t="n"/>
      <c r="V355" s="90" t="n"/>
      <c r="W355" s="90" t="n"/>
      <c r="X355" s="90" t="n"/>
      <c r="Y355" s="90" t="n"/>
      <c r="Z355" s="90" t="n"/>
      <c r="AA355" s="90" t="n"/>
      <c r="AB355" s="15">
        <f>SUM(S355:AA355)</f>
        <v/>
      </c>
      <c r="AC355" s="15" t="n"/>
      <c r="AD355" s="15">
        <f>AC355*0.006</f>
        <v/>
      </c>
      <c r="AE355" s="15">
        <f>AC355*0.02</f>
        <v/>
      </c>
      <c r="AF355" s="15">
        <f>AC355-AD355-AE355</f>
        <v/>
      </c>
      <c r="AG355" s="15" t="n"/>
      <c r="AH355" s="15" t="n"/>
      <c r="AI355" s="15">
        <f>SUM(AG355:AH355)</f>
        <v/>
      </c>
      <c r="AJ355" s="15">
        <f>AF355-AB355+AG355+AH355</f>
        <v/>
      </c>
      <c r="AK355" s="15">
        <f>IF(C355="是","杭州","江西工厂")</f>
        <v/>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t="n"/>
      <c r="S356" s="49" t="n"/>
      <c r="T356" s="16" t="n"/>
      <c r="U356" s="16" t="n"/>
      <c r="V356" s="16" t="n"/>
      <c r="W356" s="16" t="n"/>
      <c r="X356" s="16" t="n"/>
      <c r="Y356" s="16" t="n"/>
      <c r="Z356" s="16" t="n"/>
      <c r="AA356" s="16" t="n"/>
      <c r="AB356" s="16">
        <f>SUM(S356:AA356)</f>
        <v/>
      </c>
      <c r="AC356" s="16" t="inlineStr">
        <is>
          <t>25.00</t>
        </is>
      </c>
      <c r="AD356" s="16">
        <f>AC356*0.006</f>
        <v/>
      </c>
      <c r="AE356" s="16">
        <f>AC356*0.02</f>
        <v/>
      </c>
      <c r="AF356" s="16">
        <f>AC356-AD356-AE356</f>
        <v/>
      </c>
      <c r="AG356" s="16" t="n"/>
      <c r="AH356" s="16" t="n"/>
      <c r="AI356" s="16">
        <f>SUM(AG356:AH356)</f>
        <v/>
      </c>
      <c r="AJ356" s="16">
        <f>AF356-AB356+AG356+AH356</f>
        <v/>
      </c>
      <c r="AK356" s="16">
        <f>IF(C356="是","杭州","江西工厂")</f>
        <v/>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t="n">
        <v>15</v>
      </c>
      <c r="S357" s="90" t="n"/>
      <c r="T357" s="90" t="n"/>
      <c r="U357" s="90" t="n"/>
      <c r="V357" s="90" t="n"/>
      <c r="W357" s="90" t="e">
        <v>#N/A</v>
      </c>
      <c r="X357" s="90" t="e">
        <v>#N/A</v>
      </c>
      <c r="Y357" s="90" t="n"/>
      <c r="Z357" s="90" t="e">
        <v>#N/A</v>
      </c>
      <c r="AA357" s="90" t="e">
        <v>#N/A</v>
      </c>
      <c r="AB357" s="15">
        <f>SUM(S357:AA357)</f>
        <v/>
      </c>
      <c r="AC357" s="15" t="inlineStr">
        <is>
          <t>25.00</t>
        </is>
      </c>
      <c r="AD357" s="15">
        <f>AC357*0.006</f>
        <v/>
      </c>
      <c r="AE357" s="15">
        <f>AC357*0.02</f>
        <v/>
      </c>
      <c r="AF357" s="15">
        <f>AC357-AD357-AE357</f>
        <v/>
      </c>
      <c r="AG357" s="15" t="n"/>
      <c r="AH357" s="15" t="n"/>
      <c r="AI357" s="15">
        <f>SUM(AG357:AH357)</f>
        <v/>
      </c>
      <c r="AJ357" s="15">
        <f>AF357-AB357+AG357+AH357</f>
        <v/>
      </c>
      <c r="AK357" s="15">
        <f>IF(C357="是","杭州","江西工厂")</f>
        <v/>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t="n">
        <v>15</v>
      </c>
      <c r="S358" s="90" t="n"/>
      <c r="T358" s="90" t="n"/>
      <c r="U358" s="90" t="n"/>
      <c r="V358" s="90" t="n"/>
      <c r="W358" s="90" t="e">
        <v>#N/A</v>
      </c>
      <c r="X358" s="90" t="e">
        <v>#N/A</v>
      </c>
      <c r="Y358" s="90" t="n"/>
      <c r="Z358" s="90" t="e">
        <v>#N/A</v>
      </c>
      <c r="AA358" s="90" t="e">
        <v>#N/A</v>
      </c>
      <c r="AB358" s="16">
        <f>SUM(S358:AA358)</f>
        <v/>
      </c>
      <c r="AC358" s="16" t="inlineStr">
        <is>
          <t>25.00</t>
        </is>
      </c>
      <c r="AD358" s="16">
        <f>AC358*0.006</f>
        <v/>
      </c>
      <c r="AE358" s="16">
        <f>AC358*0.02</f>
        <v/>
      </c>
      <c r="AF358" s="16">
        <f>AC358-AD358-AE358</f>
        <v/>
      </c>
      <c r="AG358" s="16" t="n"/>
      <c r="AH358" s="16" t="n"/>
      <c r="AI358" s="16">
        <f>SUM(AG358:AH358)</f>
        <v/>
      </c>
      <c r="AJ358" s="16">
        <f>AF358-AB358+AG358+AH358</f>
        <v/>
      </c>
      <c r="AK358" s="16">
        <f>IF(C358="是","杭州","江西工厂")</f>
        <v/>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t="n"/>
      <c r="S359" s="49" t="n"/>
      <c r="T359" s="15" t="n"/>
      <c r="U359" s="15" t="n"/>
      <c r="V359" s="15" t="n"/>
      <c r="W359" s="15" t="n"/>
      <c r="X359" s="15" t="n"/>
      <c r="Y359" s="15" t="n"/>
      <c r="Z359" s="15" t="n"/>
      <c r="AA359" s="15" t="n"/>
      <c r="AB359" s="15">
        <f>SUM(S359:AA359)</f>
        <v/>
      </c>
      <c r="AC359" s="15" t="inlineStr">
        <is>
          <t>25.00</t>
        </is>
      </c>
      <c r="AD359" s="15">
        <f>AC359*0.006</f>
        <v/>
      </c>
      <c r="AE359" s="15">
        <f>AC359*0.02</f>
        <v/>
      </c>
      <c r="AF359" s="15">
        <f>AC359-AD359-AE359</f>
        <v/>
      </c>
      <c r="AG359" s="15" t="n"/>
      <c r="AH359" s="15" t="n"/>
      <c r="AI359" s="15">
        <f>SUM(AG359:AH359)</f>
        <v/>
      </c>
      <c r="AJ359" s="15">
        <f>AF359-AB359+AG359+AH359</f>
        <v/>
      </c>
      <c r="AK359" s="15">
        <f>IF(C359="是","杭州","江西工厂")</f>
        <v/>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t="n"/>
      <c r="S360" s="49" t="n"/>
      <c r="T360" s="16" t="n"/>
      <c r="U360" s="16" t="n"/>
      <c r="V360" s="16" t="n"/>
      <c r="W360" s="16" t="n"/>
      <c r="X360" s="16" t="n"/>
      <c r="Y360" s="16" t="n"/>
      <c r="Z360" s="16" t="n"/>
      <c r="AA360" s="16" t="n"/>
      <c r="AB360" s="16">
        <f>SUM(S360:AA360)</f>
        <v/>
      </c>
      <c r="AC360" s="16" t="inlineStr">
        <is>
          <t>27.00</t>
        </is>
      </c>
      <c r="AD360" s="16">
        <f>AC360*0.006</f>
        <v/>
      </c>
      <c r="AE360" s="16">
        <f>AC360*0.02</f>
        <v/>
      </c>
      <c r="AF360" s="16">
        <f>AC360-AD360-AE360</f>
        <v/>
      </c>
      <c r="AG360" s="16" t="n"/>
      <c r="AH360" s="16" t="n"/>
      <c r="AI360" s="16">
        <f>SUM(AG360:AH360)</f>
        <v/>
      </c>
      <c r="AJ360" s="16">
        <f>AF360-AB360+AG360+AH360</f>
        <v/>
      </c>
      <c r="AK360" s="16">
        <f>IF(C360="是","杭州","江西工厂")</f>
        <v/>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t="n"/>
      <c r="S361" s="49" t="n"/>
      <c r="T361" s="15" t="n"/>
      <c r="U361" s="15" t="n"/>
      <c r="V361" s="15" t="n"/>
      <c r="W361" s="15" t="n"/>
      <c r="X361" s="15" t="n"/>
      <c r="Y361" s="15" t="n"/>
      <c r="Z361" s="15" t="n"/>
      <c r="AA361" s="15" t="n"/>
      <c r="AB361" s="15">
        <f>SUM(S361:AA361)</f>
        <v/>
      </c>
      <c r="AC361" s="15" t="inlineStr">
        <is>
          <t>32.00</t>
        </is>
      </c>
      <c r="AD361" s="15">
        <f>AC361*0.006</f>
        <v/>
      </c>
      <c r="AE361" s="15">
        <f>AC361*0.02</f>
        <v/>
      </c>
      <c r="AF361" s="15">
        <f>AC361-AD361-AE361</f>
        <v/>
      </c>
      <c r="AG361" s="15" t="n"/>
      <c r="AH361" s="15" t="n"/>
      <c r="AI361" s="15">
        <f>SUM(AG361:AH361)</f>
        <v/>
      </c>
      <c r="AJ361" s="15">
        <f>AF361-AB361+AG361+AH361</f>
        <v/>
      </c>
      <c r="AK361" s="15">
        <f>IF(C361="是","杭州","江西工厂")</f>
        <v/>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t="n">
        <v>0</v>
      </c>
      <c r="S362" s="90" t="n"/>
      <c r="T362" s="90" t="n"/>
      <c r="U362" s="90" t="n"/>
      <c r="V362" s="90" t="n"/>
      <c r="W362" s="90" t="n"/>
      <c r="X362" s="90" t="n"/>
      <c r="Y362" s="90" t="n"/>
      <c r="Z362" s="90" t="n"/>
      <c r="AA362" s="90" t="n"/>
      <c r="AB362" s="16">
        <f>SUM(S362:AA362)</f>
        <v/>
      </c>
      <c r="AC362" s="16" t="n"/>
      <c r="AD362" s="16">
        <f>AC362*0.006</f>
        <v/>
      </c>
      <c r="AE362" s="16">
        <f>AC362*0.02</f>
        <v/>
      </c>
      <c r="AF362" s="16">
        <f>AC362-AD362-AE362</f>
        <v/>
      </c>
      <c r="AG362" s="16" t="n"/>
      <c r="AH362" s="16" t="n"/>
      <c r="AI362" s="16">
        <f>SUM(AG362:AH362)</f>
        <v/>
      </c>
      <c r="AJ362" s="16">
        <f>AF362-AB362+AG362+AH362</f>
        <v/>
      </c>
      <c r="AK362" s="16">
        <f>IF(C362="是","杭州","江西工厂")</f>
        <v/>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t="n"/>
      <c r="S363" s="49" t="n"/>
      <c r="T363" s="15" t="n"/>
      <c r="U363" s="15" t="n"/>
      <c r="V363" s="15" t="n"/>
      <c r="W363" s="15" t="n"/>
      <c r="X363" s="15" t="n"/>
      <c r="Y363" s="15" t="n"/>
      <c r="Z363" s="15" t="n"/>
      <c r="AA363" s="15" t="n"/>
      <c r="AB363" s="15">
        <f>SUM(S363:AA363)</f>
        <v/>
      </c>
      <c r="AC363" s="15" t="inlineStr">
        <is>
          <t>27.00</t>
        </is>
      </c>
      <c r="AD363" s="15">
        <f>AC363*0.006</f>
        <v/>
      </c>
      <c r="AE363" s="15">
        <f>AC363*0.02</f>
        <v/>
      </c>
      <c r="AF363" s="15">
        <f>AC363-AD363-AE363</f>
        <v/>
      </c>
      <c r="AG363" s="15" t="n"/>
      <c r="AH363" s="15" t="n"/>
      <c r="AI363" s="15">
        <f>SUM(AG363:AH363)</f>
        <v/>
      </c>
      <c r="AJ363" s="15">
        <f>AF363-AB363+AG363+AH363</f>
        <v/>
      </c>
      <c r="AK363" s="15">
        <f>IF(C363="是","杭州","江西工厂")</f>
        <v/>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t="n">
        <v>4587.085308056872</v>
      </c>
      <c r="S364" s="90" t="e">
        <v>#N/A</v>
      </c>
      <c r="T364" s="90" t="e">
        <v>#N/A</v>
      </c>
      <c r="U364" s="90" t="e">
        <v>#N/A</v>
      </c>
      <c r="V364" s="90" t="e">
        <v>#N/A</v>
      </c>
      <c r="W364" s="90" t="e">
        <v>#N/A</v>
      </c>
      <c r="X364" s="90" t="e">
        <v>#N/A</v>
      </c>
      <c r="Y364" s="90" t="n"/>
      <c r="Z364" s="90" t="e">
        <v>#N/A</v>
      </c>
      <c r="AA364" s="90" t="e">
        <v>#N/A</v>
      </c>
      <c r="AB364" s="16">
        <f>SUM(S364:AA364)</f>
        <v/>
      </c>
      <c r="AC364" s="16" t="inlineStr">
        <is>
          <t>6325.00</t>
        </is>
      </c>
      <c r="AD364" s="16">
        <f>AC364*0.006</f>
        <v/>
      </c>
      <c r="AE364" s="16">
        <f>AC364*0.02</f>
        <v/>
      </c>
      <c r="AF364" s="16">
        <f>AC364-AD364-AE364</f>
        <v/>
      </c>
      <c r="AG364" s="16" t="n"/>
      <c r="AH364" s="16" t="n"/>
      <c r="AI364" s="16">
        <f>SUM(AG364:AH364)</f>
        <v/>
      </c>
      <c r="AJ364" s="16">
        <f>AF364-AB364+AG364+AH364</f>
        <v/>
      </c>
      <c r="AK364" s="16">
        <f>IF(C364="是","杭州","江西工厂")</f>
        <v/>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t="e">
        <v>#N/A</v>
      </c>
      <c r="S365" s="90" t="e">
        <v>#N/A</v>
      </c>
      <c r="T365" s="90" t="e">
        <v>#N/A</v>
      </c>
      <c r="U365" s="90" t="e">
        <v>#N/A</v>
      </c>
      <c r="V365" s="90" t="e">
        <v>#N/A</v>
      </c>
      <c r="W365" s="90" t="e">
        <v>#N/A</v>
      </c>
      <c r="X365" s="90" t="e">
        <v>#N/A</v>
      </c>
      <c r="Y365" s="90" t="n"/>
      <c r="Z365" s="90" t="e">
        <v>#N/A</v>
      </c>
      <c r="AA365" s="90" t="e">
        <v>#N/A</v>
      </c>
      <c r="AB365" s="15">
        <f>SUM(S365:AA365)</f>
        <v/>
      </c>
      <c r="AC365" s="15" t="inlineStr">
        <is>
          <t>0.00</t>
        </is>
      </c>
      <c r="AD365" s="15">
        <f>AC365*0.006</f>
        <v/>
      </c>
      <c r="AE365" s="15">
        <f>AC365*0.02</f>
        <v/>
      </c>
      <c r="AF365" s="15">
        <f>AC365-AD365-AE365</f>
        <v/>
      </c>
      <c r="AG365" s="15" t="n"/>
      <c r="AH365" s="15" t="n"/>
      <c r="AI365" s="15">
        <f>SUM(AG365:AH365)</f>
        <v/>
      </c>
      <c r="AJ365" s="15">
        <f>AF365-AB365+AG365+AH365</f>
        <v/>
      </c>
      <c r="AK365" s="15">
        <f>IF(C365="是","杭州","江西工厂")</f>
        <v/>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t="n"/>
      <c r="S366" s="49" t="n"/>
      <c r="T366" s="16" t="n"/>
      <c r="U366" s="16" t="n"/>
      <c r="V366" s="16" t="n"/>
      <c r="W366" s="16" t="n"/>
      <c r="X366" s="16" t="n"/>
      <c r="Y366" s="16" t="n"/>
      <c r="Z366" s="16" t="n"/>
      <c r="AA366" s="16" t="n"/>
      <c r="AB366" s="16">
        <f>SUM(S366:AA366)</f>
        <v/>
      </c>
      <c r="AC366" s="16" t="inlineStr">
        <is>
          <t>25.00</t>
        </is>
      </c>
      <c r="AD366" s="16">
        <f>AC366*0.006</f>
        <v/>
      </c>
      <c r="AE366" s="16">
        <f>AC366*0.02</f>
        <v/>
      </c>
      <c r="AF366" s="16">
        <f>AC366-AD366-AE366</f>
        <v/>
      </c>
      <c r="AG366" s="16" t="n"/>
      <c r="AH366" s="16" t="n"/>
      <c r="AI366" s="16">
        <f>SUM(AG366:AH366)</f>
        <v/>
      </c>
      <c r="AJ366" s="16">
        <f>AF366-AB366+AG366+AH366</f>
        <v/>
      </c>
      <c r="AK366" s="16">
        <f>IF(C366="是","杭州","江西工厂")</f>
        <v/>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t="n"/>
      <c r="S367" s="49" t="n"/>
      <c r="T367" s="15" t="n"/>
      <c r="U367" s="15" t="n"/>
      <c r="V367" s="15" t="n"/>
      <c r="W367" s="15" t="n"/>
      <c r="X367" s="15" t="n"/>
      <c r="Y367" s="15" t="n"/>
      <c r="Z367" s="15" t="n"/>
      <c r="AA367" s="15" t="n"/>
      <c r="AB367" s="15">
        <f>SUM(S367:AA367)</f>
        <v/>
      </c>
      <c r="AC367" s="15" t="inlineStr">
        <is>
          <t>23.00</t>
        </is>
      </c>
      <c r="AD367" s="15">
        <f>AC367*0.006</f>
        <v/>
      </c>
      <c r="AE367" s="15">
        <f>AC367*0.02</f>
        <v/>
      </c>
      <c r="AF367" s="15">
        <f>AC367-AD367-AE367</f>
        <v/>
      </c>
      <c r="AG367" s="15" t="n"/>
      <c r="AH367" s="15" t="n"/>
      <c r="AI367" s="15">
        <f>SUM(AG367:AH367)</f>
        <v/>
      </c>
      <c r="AJ367" s="15">
        <f>AF367-AB367+AG367+AH367</f>
        <v/>
      </c>
      <c r="AK367" s="15">
        <f>IF(C367="是","杭州","江西工厂")</f>
        <v/>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t="n">
        <v>4897.28</v>
      </c>
      <c r="S368" s="16" t="n">
        <v>4897.28</v>
      </c>
      <c r="T368" s="16" t="n">
        <v>235</v>
      </c>
      <c r="U368" s="16" t="n">
        <v>74</v>
      </c>
      <c r="V368" s="16" t="n">
        <v>119</v>
      </c>
      <c r="W368" s="16" t="n">
        <v>0</v>
      </c>
      <c r="X368" s="16" t="n">
        <v>0</v>
      </c>
      <c r="Y368" s="90" t="n"/>
      <c r="Z368" s="16" t="n">
        <v>0</v>
      </c>
      <c r="AA368" s="16" t="n">
        <v>0</v>
      </c>
      <c r="AB368" s="16">
        <f>SUM(S368:AA368)</f>
        <v/>
      </c>
      <c r="AC368" s="16" t="inlineStr">
        <is>
          <t>6130.21</t>
        </is>
      </c>
      <c r="AD368" s="16">
        <f>AC368*0.006</f>
        <v/>
      </c>
      <c r="AE368" s="16">
        <f>AC368*0.02</f>
        <v/>
      </c>
      <c r="AF368" s="16">
        <f>AC368-AD368-AE368</f>
        <v/>
      </c>
      <c r="AG368" s="16" t="n"/>
      <c r="AH368" s="16" t="n"/>
      <c r="AI368" s="16">
        <f>SUM(AG368:AH368)</f>
        <v/>
      </c>
      <c r="AJ368" s="16">
        <f>AF368-AB368+AG368+AH368</f>
        <v/>
      </c>
      <c r="AK368" s="16">
        <f>IF(C368="是","杭州","江西工厂")</f>
        <v/>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t="n"/>
      <c r="S369" s="49" t="n"/>
      <c r="T369" s="15" t="n"/>
      <c r="U369" s="15" t="n"/>
      <c r="V369" s="15" t="n"/>
      <c r="W369" s="15" t="n"/>
      <c r="X369" s="15" t="n"/>
      <c r="Y369" s="15" t="n"/>
      <c r="Z369" s="15" t="n"/>
      <c r="AA369" s="15" t="n"/>
      <c r="AB369" s="15">
        <f>SUM(S369:AA369)</f>
        <v/>
      </c>
      <c r="AC369" s="15" t="inlineStr">
        <is>
          <t>33.00</t>
        </is>
      </c>
      <c r="AD369" s="15">
        <f>AC369*0.006</f>
        <v/>
      </c>
      <c r="AE369" s="15">
        <f>AC369*0.02</f>
        <v/>
      </c>
      <c r="AF369" s="15">
        <f>AC369-AD369-AE369</f>
        <v/>
      </c>
      <c r="AG369" s="15" t="n"/>
      <c r="AH369" s="15" t="n"/>
      <c r="AI369" s="15">
        <f>SUM(AG369:AH369)</f>
        <v/>
      </c>
      <c r="AJ369" s="15">
        <f>AF369-AB369+AG369+AH369</f>
        <v/>
      </c>
      <c r="AK369" s="15">
        <f>IF(C369="是","杭州","江西工厂")</f>
        <v/>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t="n"/>
      <c r="S370" s="49" t="n"/>
      <c r="T370" s="16" t="n"/>
      <c r="U370" s="16" t="n"/>
      <c r="V370" s="16" t="n"/>
      <c r="W370" s="16" t="n"/>
      <c r="X370" s="16" t="n"/>
      <c r="Y370" s="16" t="n"/>
      <c r="Z370" s="16" t="n"/>
      <c r="AA370" s="16" t="n"/>
      <c r="AB370" s="16">
        <f>SUM(S370:AA370)</f>
        <v/>
      </c>
      <c r="AC370" s="16" t="inlineStr">
        <is>
          <t>0.00</t>
        </is>
      </c>
      <c r="AD370" s="16">
        <f>AC370*0.006</f>
        <v/>
      </c>
      <c r="AE370" s="16">
        <f>AC370*0.02</f>
        <v/>
      </c>
      <c r="AF370" s="16">
        <f>AC370-AD370-AE370</f>
        <v/>
      </c>
      <c r="AG370" s="16" t="n"/>
      <c r="AH370" s="16" t="n"/>
      <c r="AI370" s="16">
        <f>SUM(AG370:AH370)</f>
        <v/>
      </c>
      <c r="AJ370" s="16">
        <f>AF370-AB370+AG370+AH370</f>
        <v/>
      </c>
      <c r="AK370" s="16">
        <f>IF(C370="是","杭州","江西工厂")</f>
        <v/>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t="n"/>
      <c r="S371" s="49" t="n"/>
      <c r="T371" s="15" t="n"/>
      <c r="U371" s="15" t="n"/>
      <c r="V371" s="15" t="n"/>
      <c r="W371" s="15" t="n"/>
      <c r="X371" s="15" t="n"/>
      <c r="Y371" s="15" t="n"/>
      <c r="Z371" s="15" t="n"/>
      <c r="AA371" s="15" t="n"/>
      <c r="AB371" s="15">
        <f>SUM(S371:AA371)</f>
        <v/>
      </c>
      <c r="AC371" s="15" t="inlineStr">
        <is>
          <t>0.00</t>
        </is>
      </c>
      <c r="AD371" s="15">
        <f>AC371*0.006</f>
        <v/>
      </c>
      <c r="AE371" s="15">
        <f>AC371*0.02</f>
        <v/>
      </c>
      <c r="AF371" s="15">
        <f>AC371-AD371-AE371</f>
        <v/>
      </c>
      <c r="AG371" s="15" t="n"/>
      <c r="AH371" s="15" t="n"/>
      <c r="AI371" s="15">
        <f>SUM(AG371:AH371)</f>
        <v/>
      </c>
      <c r="AJ371" s="15">
        <f>AF371-AB371+AG371+AH371</f>
        <v/>
      </c>
      <c r="AK371" s="15">
        <f>IF(C371="是","杭州","江西工厂")</f>
        <v/>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t="n">
        <v>15</v>
      </c>
      <c r="S372" s="90" t="n"/>
      <c r="T372" s="90" t="n"/>
      <c r="U372" s="90" t="n"/>
      <c r="V372" s="90" t="n"/>
      <c r="W372" s="90" t="e">
        <v>#N/A</v>
      </c>
      <c r="X372" s="90" t="e">
        <v>#N/A</v>
      </c>
      <c r="Y372" s="90" t="n"/>
      <c r="Z372" s="90" t="e">
        <v>#N/A</v>
      </c>
      <c r="AA372" s="90" t="e">
        <v>#N/A</v>
      </c>
      <c r="AB372" s="16">
        <f>SUM(S372:AA372)</f>
        <v/>
      </c>
      <c r="AC372" s="16" t="inlineStr">
        <is>
          <t>20.00</t>
        </is>
      </c>
      <c r="AD372" s="16">
        <f>AC372*0.006</f>
        <v/>
      </c>
      <c r="AE372" s="16">
        <f>AC372*0.02</f>
        <v/>
      </c>
      <c r="AF372" s="16">
        <f>AC372-AD372-AE372</f>
        <v/>
      </c>
      <c r="AG372" s="16" t="n"/>
      <c r="AH372" s="16" t="n"/>
      <c r="AI372" s="16">
        <f>SUM(AG372:AH372)</f>
        <v/>
      </c>
      <c r="AJ372" s="16">
        <f>AF372-AB372+AG372+AH372</f>
        <v/>
      </c>
      <c r="AK372" s="16">
        <f>IF(C372="是","杭州","江西工厂")</f>
        <v/>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t="n">
        <v>0</v>
      </c>
      <c r="S373" s="90" t="n"/>
      <c r="T373" s="90" t="n"/>
      <c r="U373" s="90" t="n"/>
      <c r="V373" s="90" t="n"/>
      <c r="W373" s="90" t="n"/>
      <c r="X373" s="90" t="n"/>
      <c r="Y373" s="90" t="n"/>
      <c r="Z373" s="90" t="n"/>
      <c r="AA373" s="90" t="n"/>
      <c r="AB373" s="15">
        <f>SUM(S373:AA373)</f>
        <v/>
      </c>
      <c r="AC373" s="15" t="inlineStr">
        <is>
          <t>6135.21</t>
        </is>
      </c>
      <c r="AD373" s="15">
        <f>AC373*0.006</f>
        <v/>
      </c>
      <c r="AE373" s="15">
        <f>AC373*0.02</f>
        <v/>
      </c>
      <c r="AF373" s="15">
        <f>AC373-AD373-AE373</f>
        <v/>
      </c>
      <c r="AG373" s="15" t="n"/>
      <c r="AH373" s="15" t="n"/>
      <c r="AI373" s="15">
        <f>SUM(AG373:AH373)</f>
        <v/>
      </c>
      <c r="AJ373" s="15">
        <f>AF373-AB373+AG373+AH373</f>
        <v/>
      </c>
      <c r="AK373" s="15">
        <f>IF(C373="是","杭州","江西工厂")</f>
        <v/>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t="n">
        <v>0</v>
      </c>
      <c r="S374" s="90" t="n"/>
      <c r="T374" s="90" t="n"/>
      <c r="U374" s="90" t="n"/>
      <c r="V374" s="90" t="n"/>
      <c r="W374" s="90" t="n"/>
      <c r="X374" s="90" t="n"/>
      <c r="Y374" s="90" t="n"/>
      <c r="Z374" s="90" t="n"/>
      <c r="AA374" s="90" t="n"/>
      <c r="AB374" s="16">
        <f>SUM(S374:AA374)</f>
        <v/>
      </c>
      <c r="AC374" s="16" t="n"/>
      <c r="AD374" s="16">
        <f>AC374*0.006</f>
        <v/>
      </c>
      <c r="AE374" s="16">
        <f>AC374*0.02</f>
        <v/>
      </c>
      <c r="AF374" s="16">
        <f>AC374-AD374-AE374</f>
        <v/>
      </c>
      <c r="AG374" s="16" t="n"/>
      <c r="AH374" s="16" t="n"/>
      <c r="AI374" s="16">
        <f>SUM(AG374:AH374)</f>
        <v/>
      </c>
      <c r="AJ374" s="16">
        <f>AF374-AB374+AG374+AH374</f>
        <v/>
      </c>
      <c r="AK374" s="16">
        <f>IF(C374="是","杭州","江西工厂")</f>
        <v/>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t="n">
        <v>0</v>
      </c>
      <c r="S375" s="90" t="n"/>
      <c r="T375" s="90" t="n"/>
      <c r="U375" s="90" t="n"/>
      <c r="V375" s="90" t="n"/>
      <c r="W375" s="90" t="n"/>
      <c r="X375" s="90" t="n"/>
      <c r="Y375" s="90" t="n"/>
      <c r="Z375" s="90" t="n"/>
      <c r="AA375" s="90" t="n"/>
      <c r="AB375" s="15">
        <f>SUM(S375:AA375)</f>
        <v/>
      </c>
      <c r="AC375" s="15" t="n"/>
      <c r="AD375" s="15">
        <f>AC375*0.006</f>
        <v/>
      </c>
      <c r="AE375" s="15">
        <f>AC375*0.02</f>
        <v/>
      </c>
      <c r="AF375" s="15">
        <f>AC375-AD375-AE375</f>
        <v/>
      </c>
      <c r="AG375" s="15" t="n"/>
      <c r="AH375" s="15" t="n"/>
      <c r="AI375" s="15">
        <f>SUM(AG375:AH375)</f>
        <v/>
      </c>
      <c r="AJ375" s="15">
        <f>AF375-AB375+AG375+AH375</f>
        <v/>
      </c>
      <c r="AK375" s="15">
        <f>IF(C375="是","杭州","江西工厂")</f>
        <v/>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t="inlineStr">
        <is>
          <t>、</t>
        </is>
      </c>
      <c r="S376" s="53" t="inlineStr">
        <is>
          <t>、</t>
        </is>
      </c>
      <c r="T376" s="16" t="n">
        <v>0</v>
      </c>
      <c r="U376" s="16" t="n">
        <v>0</v>
      </c>
      <c r="V376" s="16" t="n">
        <v>0</v>
      </c>
      <c r="W376" s="90" t="n"/>
      <c r="X376" s="90" t="n"/>
      <c r="Y376" s="90" t="n"/>
      <c r="Z376" s="90" t="n"/>
      <c r="AA376" s="90" t="n"/>
      <c r="AB376" s="16">
        <f>SUM(S376:AA376)</f>
        <v/>
      </c>
      <c r="AC376" s="16" t="inlineStr">
        <is>
          <t>2830.08</t>
        </is>
      </c>
      <c r="AD376" s="16">
        <f>AC376*0.006</f>
        <v/>
      </c>
      <c r="AE376" s="16">
        <f>AC376*0.02</f>
        <v/>
      </c>
      <c r="AF376" s="16">
        <f>AC376-AD376-AE376</f>
        <v/>
      </c>
      <c r="AG376" s="16" t="n"/>
      <c r="AH376" s="16" t="n"/>
      <c r="AI376" s="16">
        <f>SUM(AG376:AH376)</f>
        <v/>
      </c>
      <c r="AJ376" s="16">
        <f>AF376-AB376+AG376+AH376</f>
        <v/>
      </c>
      <c r="AK376" s="16">
        <f>IF(C376="是","杭州","江西工厂")</f>
        <v/>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t="n"/>
      <c r="S377" s="49" t="n"/>
      <c r="T377" s="15" t="n"/>
      <c r="U377" s="15" t="n"/>
      <c r="V377" s="15" t="n"/>
      <c r="W377" s="15" t="n"/>
      <c r="X377" s="15" t="n"/>
      <c r="Y377" s="15" t="n"/>
      <c r="Z377" s="15" t="n"/>
      <c r="AA377" s="15" t="n"/>
      <c r="AB377" s="15">
        <f>SUM(S377:AA377)</f>
        <v/>
      </c>
      <c r="AC377" s="15" t="inlineStr">
        <is>
          <t>33.00</t>
        </is>
      </c>
      <c r="AD377" s="15">
        <f>AC377*0.006</f>
        <v/>
      </c>
      <c r="AE377" s="15">
        <f>AC377*0.02</f>
        <v/>
      </c>
      <c r="AF377" s="15">
        <f>AC377-AD377-AE377</f>
        <v/>
      </c>
      <c r="AG377" s="15" t="n"/>
      <c r="AH377" s="15" t="n"/>
      <c r="AI377" s="15">
        <f>SUM(AG377:AH377)</f>
        <v/>
      </c>
      <c r="AJ377" s="15">
        <f>AF377-AB377+AG377+AH377</f>
        <v/>
      </c>
      <c r="AK377" s="15">
        <f>IF(C377="是","杭州","江西工厂")</f>
        <v/>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t="n"/>
      <c r="S378" s="49" t="n"/>
      <c r="T378" s="16" t="n"/>
      <c r="U378" s="16" t="n"/>
      <c r="V378" s="16" t="n"/>
      <c r="W378" s="16" t="n"/>
      <c r="X378" s="16" t="n"/>
      <c r="Y378" s="16" t="n"/>
      <c r="Z378" s="16" t="n"/>
      <c r="AA378" s="16" t="n"/>
      <c r="AB378" s="16">
        <f>SUM(S378:AA378)</f>
        <v/>
      </c>
      <c r="AC378" s="16" t="inlineStr">
        <is>
          <t>25.00</t>
        </is>
      </c>
      <c r="AD378" s="16">
        <f>AC378*0.006</f>
        <v/>
      </c>
      <c r="AE378" s="16">
        <f>AC378*0.02</f>
        <v/>
      </c>
      <c r="AF378" s="16">
        <f>AC378-AD378-AE378</f>
        <v/>
      </c>
      <c r="AG378" s="16" t="n"/>
      <c r="AH378" s="16" t="n"/>
      <c r="AI378" s="16">
        <f>SUM(AG378:AH378)</f>
        <v/>
      </c>
      <c r="AJ378" s="16">
        <f>AF378-AB378+AG378+AH378</f>
        <v/>
      </c>
      <c r="AK378" s="16">
        <f>IF(C378="是","杭州","江西工厂")</f>
        <v/>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t="n"/>
      <c r="S379" s="49" t="n"/>
      <c r="T379" s="15" t="n"/>
      <c r="U379" s="15" t="n"/>
      <c r="V379" s="15" t="n"/>
      <c r="W379" s="15" t="n"/>
      <c r="X379" s="15" t="n"/>
      <c r="Y379" s="15" t="n"/>
      <c r="Z379" s="15" t="n"/>
      <c r="AA379" s="15" t="n"/>
      <c r="AB379" s="15">
        <f>SUM(S379:AA379)</f>
        <v/>
      </c>
      <c r="AC379" s="15" t="inlineStr">
        <is>
          <t>0.00</t>
        </is>
      </c>
      <c r="AD379" s="15">
        <f>AC379*0.006</f>
        <v/>
      </c>
      <c r="AE379" s="15">
        <f>AC379*0.02</f>
        <v/>
      </c>
      <c r="AF379" s="15">
        <f>AC379-AD379-AE379</f>
        <v/>
      </c>
      <c r="AG379" s="15" t="n"/>
      <c r="AH379" s="15" t="n"/>
      <c r="AI379" s="15">
        <f>SUM(AG379:AH379)</f>
        <v/>
      </c>
      <c r="AJ379" s="15">
        <f>AF379-AB379+AG379+AH379</f>
        <v/>
      </c>
      <c r="AK379" s="15">
        <f>IF(C379="是","杭州","江西工厂")</f>
        <v/>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t="n"/>
      <c r="S380" s="49" t="n"/>
      <c r="T380" s="16" t="n"/>
      <c r="U380" s="16" t="n"/>
      <c r="V380" s="16" t="n"/>
      <c r="W380" s="16" t="n"/>
      <c r="X380" s="16" t="n"/>
      <c r="Y380" s="16" t="n"/>
      <c r="Z380" s="16" t="n"/>
      <c r="AA380" s="16" t="n"/>
      <c r="AB380" s="16">
        <f>SUM(S380:AA380)</f>
        <v/>
      </c>
      <c r="AC380" s="16" t="inlineStr">
        <is>
          <t>0.00</t>
        </is>
      </c>
      <c r="AD380" s="16">
        <f>AC380*0.006</f>
        <v/>
      </c>
      <c r="AE380" s="16">
        <f>AC380*0.02</f>
        <v/>
      </c>
      <c r="AF380" s="16">
        <f>AC380-AD380-AE380</f>
        <v/>
      </c>
      <c r="AG380" s="16" t="n"/>
      <c r="AH380" s="16" t="n"/>
      <c r="AI380" s="16">
        <f>SUM(AG380:AH380)</f>
        <v/>
      </c>
      <c r="AJ380" s="16">
        <f>AF380-AB380+AG380+AH380</f>
        <v/>
      </c>
      <c r="AK380" s="16">
        <f>IF(C380="是","杭州","江西工厂")</f>
        <v/>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t="n">
        <v>0</v>
      </c>
      <c r="S381" s="90" t="n"/>
      <c r="T381" s="90" t="n"/>
      <c r="U381" s="90" t="n"/>
      <c r="V381" s="90" t="n"/>
      <c r="W381" s="90" t="n"/>
      <c r="X381" s="90" t="n"/>
      <c r="Y381" s="90" t="n"/>
      <c r="Z381" s="90" t="n"/>
      <c r="AA381" s="90" t="n"/>
      <c r="AB381" s="15">
        <f>SUM(S381:AA381)</f>
        <v/>
      </c>
      <c r="AC381" s="15" t="inlineStr">
        <is>
          <t>1095.00</t>
        </is>
      </c>
      <c r="AD381" s="15">
        <f>AC381*0.006</f>
        <v/>
      </c>
      <c r="AE381" s="15">
        <f>AC381*0.02</f>
        <v/>
      </c>
      <c r="AF381" s="15">
        <f>AC381-AD381-AE381</f>
        <v/>
      </c>
      <c r="AG381" s="15" t="n"/>
      <c r="AH381" s="15" t="n"/>
      <c r="AI381" s="15">
        <f>SUM(AG381:AH381)</f>
        <v/>
      </c>
      <c r="AJ381" s="15">
        <f>AF381-AB381+AG381+AH381</f>
        <v/>
      </c>
      <c r="AK381" s="15">
        <f>IF(C381="是","杭州","江西工厂")</f>
        <v/>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t="n">
        <v>0</v>
      </c>
      <c r="S382" s="90" t="n"/>
      <c r="T382" s="90" t="n"/>
      <c r="U382" s="90" t="n"/>
      <c r="V382" s="90" t="n"/>
      <c r="W382" s="90" t="n"/>
      <c r="X382" s="90" t="n"/>
      <c r="Y382" s="90" t="n"/>
      <c r="Z382" s="90" t="n"/>
      <c r="AA382" s="90" t="n"/>
      <c r="AB382" s="16">
        <f>SUM(S382:AA382)</f>
        <v/>
      </c>
      <c r="AC382" s="16" t="inlineStr">
        <is>
          <t>0.00</t>
        </is>
      </c>
      <c r="AD382" s="16">
        <f>AC382*0.006</f>
        <v/>
      </c>
      <c r="AE382" s="16">
        <f>AC382*0.02</f>
        <v/>
      </c>
      <c r="AF382" s="16">
        <f>AC382-AD382-AE382</f>
        <v/>
      </c>
      <c r="AG382" s="16" t="n"/>
      <c r="AH382" s="16" t="n"/>
      <c r="AI382" s="16">
        <f>SUM(AG382:AH382)</f>
        <v/>
      </c>
      <c r="AJ382" s="16">
        <f>AF382-AB382+AG382+AH382</f>
        <v/>
      </c>
      <c r="AK382" s="16">
        <f>IF(C382="是","杭州","江西工厂")</f>
        <v/>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t="n">
        <v>0</v>
      </c>
      <c r="S383" s="90" t="n"/>
      <c r="T383" s="90" t="n"/>
      <c r="U383" s="90" t="n"/>
      <c r="V383" s="90" t="n"/>
      <c r="W383" s="90" t="n"/>
      <c r="X383" s="90" t="n"/>
      <c r="Y383" s="90" t="n"/>
      <c r="Z383" s="90" t="n"/>
      <c r="AA383" s="90" t="n"/>
      <c r="AB383" s="15">
        <f>SUM(S383:AA383)</f>
        <v/>
      </c>
      <c r="AC383" s="15" t="inlineStr">
        <is>
          <t>0.00</t>
        </is>
      </c>
      <c r="AD383" s="15">
        <f>AC383*0.006</f>
        <v/>
      </c>
      <c r="AE383" s="15">
        <f>AC383*0.02</f>
        <v/>
      </c>
      <c r="AF383" s="15">
        <f>AC383-AD383-AE383</f>
        <v/>
      </c>
      <c r="AG383" s="15" t="n"/>
      <c r="AH383" s="15" t="n"/>
      <c r="AI383" s="15">
        <f>SUM(AG383:AH383)</f>
        <v/>
      </c>
      <c r="AJ383" s="15">
        <f>AF383-AB383+AG383+AH383</f>
        <v/>
      </c>
      <c r="AK383" s="15">
        <f>IF(C383="是","杭州","江西工厂")</f>
        <v/>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t="n"/>
      <c r="S384" s="49" t="n"/>
      <c r="T384" s="16" t="n"/>
      <c r="U384" s="16" t="n"/>
      <c r="V384" s="16" t="n"/>
      <c r="W384" s="16" t="n"/>
      <c r="X384" s="16" t="n"/>
      <c r="Y384" s="16" t="n"/>
      <c r="Z384" s="16" t="n"/>
      <c r="AA384" s="16" t="n"/>
      <c r="AB384" s="16">
        <f>SUM(S384:AA384)</f>
        <v/>
      </c>
      <c r="AC384" s="16" t="inlineStr">
        <is>
          <t>38.00</t>
        </is>
      </c>
      <c r="AD384" s="16">
        <f>AC384*0.006</f>
        <v/>
      </c>
      <c r="AE384" s="16">
        <f>AC384*0.02</f>
        <v/>
      </c>
      <c r="AF384" s="16">
        <f>AC384-AD384-AE384</f>
        <v/>
      </c>
      <c r="AG384" s="16" t="n"/>
      <c r="AH384" s="16" t="n"/>
      <c r="AI384" s="16">
        <f>SUM(AG384:AH384)</f>
        <v/>
      </c>
      <c r="AJ384" s="16">
        <f>AF384-AB384+AG384+AH384</f>
        <v/>
      </c>
      <c r="AK384" s="16">
        <f>IF(C384="是","杭州","江西工厂")</f>
        <v/>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t="n"/>
      <c r="S385" s="49" t="n"/>
      <c r="T385" s="15" t="n"/>
      <c r="U385" s="15" t="n"/>
      <c r="V385" s="15" t="n"/>
      <c r="W385" s="15" t="n"/>
      <c r="X385" s="15" t="n"/>
      <c r="Y385" s="15" t="n"/>
      <c r="Z385" s="15" t="n"/>
      <c r="AA385" s="15" t="n"/>
      <c r="AB385" s="15">
        <f>SUM(S385:AA385)</f>
        <v/>
      </c>
      <c r="AC385" s="15" t="inlineStr">
        <is>
          <t>0.00</t>
        </is>
      </c>
      <c r="AD385" s="15">
        <f>AC385*0.006</f>
        <v/>
      </c>
      <c r="AE385" s="15">
        <f>AC385*0.02</f>
        <v/>
      </c>
      <c r="AF385" s="15">
        <f>AC385-AD385-AE385</f>
        <v/>
      </c>
      <c r="AG385" s="15" t="n"/>
      <c r="AH385" s="15" t="n"/>
      <c r="AI385" s="15">
        <f>SUM(AG385:AH385)</f>
        <v/>
      </c>
      <c r="AJ385" s="15">
        <f>AF385-AB385+AG385+AH385</f>
        <v/>
      </c>
      <c r="AK385" s="15">
        <f>IF(C385="是","杭州","江西工厂")</f>
        <v/>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t="n"/>
      <c r="S386" s="49" t="n"/>
      <c r="T386" s="16" t="n"/>
      <c r="U386" s="16" t="n"/>
      <c r="V386" s="16" t="n"/>
      <c r="W386" s="16" t="n"/>
      <c r="X386" s="16" t="n"/>
      <c r="Y386" s="16" t="n"/>
      <c r="Z386" s="16" t="n"/>
      <c r="AA386" s="16" t="n"/>
      <c r="AB386" s="16">
        <f>SUM(S386:AA386)</f>
        <v/>
      </c>
      <c r="AC386" s="16" t="inlineStr">
        <is>
          <t>36.00</t>
        </is>
      </c>
      <c r="AD386" s="16">
        <f>AC386*0.006</f>
        <v/>
      </c>
      <c r="AE386" s="16">
        <f>AC386*0.02</f>
        <v/>
      </c>
      <c r="AF386" s="16">
        <f>AC386-AD386-AE386</f>
        <v/>
      </c>
      <c r="AG386" s="16" t="n"/>
      <c r="AH386" s="16" t="n"/>
      <c r="AI386" s="16">
        <f>SUM(AG386:AH386)</f>
        <v/>
      </c>
      <c r="AJ386" s="16">
        <f>AF386-AB386+AG386+AH386</f>
        <v/>
      </c>
      <c r="AK386" s="16">
        <f>IF(C386="是","杭州","江西工厂")</f>
        <v/>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t="n"/>
      <c r="S387" s="49" t="n"/>
      <c r="T387" s="15" t="n"/>
      <c r="U387" s="15" t="n"/>
      <c r="V387" s="15" t="n"/>
      <c r="W387" s="15" t="n"/>
      <c r="X387" s="15" t="n"/>
      <c r="Y387" s="15" t="n"/>
      <c r="Z387" s="15" t="n"/>
      <c r="AA387" s="15" t="n"/>
      <c r="AB387" s="15">
        <f>SUM(S387:AA387)</f>
        <v/>
      </c>
      <c r="AC387" s="15" t="inlineStr">
        <is>
          <t>0.00</t>
        </is>
      </c>
      <c r="AD387" s="15">
        <f>AC387*0.006</f>
        <v/>
      </c>
      <c r="AE387" s="15">
        <f>AC387*0.02</f>
        <v/>
      </c>
      <c r="AF387" s="15">
        <f>AC387-AD387-AE387</f>
        <v/>
      </c>
      <c r="AG387" s="15" t="n"/>
      <c r="AH387" s="15" t="n"/>
      <c r="AI387" s="15">
        <f>SUM(AG387:AH387)</f>
        <v/>
      </c>
      <c r="AJ387" s="15">
        <f>AF387-AB387+AG387+AH387</f>
        <v/>
      </c>
      <c r="AK387" s="15">
        <f>IF(C387="是","杭州","江西工厂")</f>
        <v/>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t="n"/>
      <c r="S388" s="49" t="n"/>
      <c r="T388" s="16" t="n"/>
      <c r="U388" s="16" t="n"/>
      <c r="V388" s="16" t="n"/>
      <c r="W388" s="16" t="n"/>
      <c r="X388" s="16" t="n"/>
      <c r="Y388" s="16" t="n"/>
      <c r="Z388" s="16" t="n"/>
      <c r="AA388" s="16" t="n"/>
      <c r="AB388" s="16">
        <f>SUM(S388:AA388)</f>
        <v/>
      </c>
      <c r="AC388" s="16" t="inlineStr">
        <is>
          <t>32.00</t>
        </is>
      </c>
      <c r="AD388" s="16">
        <f>AC388*0.006</f>
        <v/>
      </c>
      <c r="AE388" s="16">
        <f>AC388*0.02</f>
        <v/>
      </c>
      <c r="AF388" s="16">
        <f>AC388-AD388-AE388</f>
        <v/>
      </c>
      <c r="AG388" s="16" t="n"/>
      <c r="AH388" s="16" t="n"/>
      <c r="AI388" s="16">
        <f>SUM(AG388:AH388)</f>
        <v/>
      </c>
      <c r="AJ388" s="16">
        <f>AF388-AB388+AG388+AH388</f>
        <v/>
      </c>
      <c r="AK388" s="16">
        <f>IF(C388="是","杭州","江西工厂")</f>
        <v/>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t="n"/>
      <c r="S389" s="49" t="n"/>
      <c r="T389" s="15" t="n"/>
      <c r="U389" s="15" t="n"/>
      <c r="V389" s="15" t="n"/>
      <c r="W389" s="15" t="n"/>
      <c r="X389" s="15" t="n"/>
      <c r="Y389" s="15" t="n"/>
      <c r="Z389" s="15" t="n"/>
      <c r="AA389" s="15" t="n"/>
      <c r="AB389" s="15">
        <f>SUM(S389:AA389)</f>
        <v/>
      </c>
      <c r="AC389" s="15" t="inlineStr">
        <is>
          <t>28.00</t>
        </is>
      </c>
      <c r="AD389" s="15">
        <f>AC389*0.006</f>
        <v/>
      </c>
      <c r="AE389" s="15">
        <f>AC389*0.02</f>
        <v/>
      </c>
      <c r="AF389" s="15">
        <f>AC389-AD389-AE389</f>
        <v/>
      </c>
      <c r="AG389" s="15" t="n"/>
      <c r="AH389" s="15" t="n"/>
      <c r="AI389" s="15">
        <f>SUM(AG389:AH389)</f>
        <v/>
      </c>
      <c r="AJ389" s="15">
        <f>AF389-AB389+AG389+AH389</f>
        <v/>
      </c>
      <c r="AK389" s="15">
        <f>IF(C389="是","杭州","江西工厂")</f>
        <v/>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t="n"/>
      <c r="S390" s="49" t="n"/>
      <c r="T390" s="16" t="n"/>
      <c r="U390" s="16" t="n"/>
      <c r="V390" s="16" t="n"/>
      <c r="W390" s="16" t="n"/>
      <c r="X390" s="16" t="n"/>
      <c r="Y390" s="16" t="n"/>
      <c r="Z390" s="16" t="n"/>
      <c r="AA390" s="16" t="n"/>
      <c r="AB390" s="16">
        <f>SUM(S390:AA390)</f>
        <v/>
      </c>
      <c r="AC390" s="16" t="inlineStr">
        <is>
          <t>39.00</t>
        </is>
      </c>
      <c r="AD390" s="16">
        <f>AC390*0.006</f>
        <v/>
      </c>
      <c r="AE390" s="16">
        <f>AC390*0.02</f>
        <v/>
      </c>
      <c r="AF390" s="16">
        <f>AC390-AD390-AE390</f>
        <v/>
      </c>
      <c r="AG390" s="16" t="n"/>
      <c r="AH390" s="16" t="n"/>
      <c r="AI390" s="16">
        <f>SUM(AG390:AH390)</f>
        <v/>
      </c>
      <c r="AJ390" s="16">
        <f>AF390-AB390+AG390+AH390</f>
        <v/>
      </c>
      <c r="AK390" s="16">
        <f>IF(C390="是","杭州","江西工厂")</f>
        <v/>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t="n"/>
      <c r="S391" s="49" t="n"/>
      <c r="T391" s="15" t="n"/>
      <c r="U391" s="15" t="n"/>
      <c r="V391" s="15" t="n"/>
      <c r="W391" s="15" t="n"/>
      <c r="X391" s="15" t="n"/>
      <c r="Y391" s="15" t="n"/>
      <c r="Z391" s="15" t="n"/>
      <c r="AA391" s="15" t="n"/>
      <c r="AB391" s="15">
        <f>SUM(S391:AA391)</f>
        <v/>
      </c>
      <c r="AC391" s="15" t="inlineStr">
        <is>
          <t>0.00</t>
        </is>
      </c>
      <c r="AD391" s="15">
        <f>AC391*0.006</f>
        <v/>
      </c>
      <c r="AE391" s="15">
        <f>AC391*0.02</f>
        <v/>
      </c>
      <c r="AF391" s="15">
        <f>AC391-AD391-AE391</f>
        <v/>
      </c>
      <c r="AG391" s="15" t="n"/>
      <c r="AH391" s="15" t="n"/>
      <c r="AI391" s="15">
        <f>SUM(AG391:AH391)</f>
        <v/>
      </c>
      <c r="AJ391" s="15">
        <f>AF391-AB391+AG391+AH391</f>
        <v/>
      </c>
      <c r="AK391" s="15">
        <f>IF(C391="是","杭州","江西工厂")</f>
        <v/>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t="n">
        <v>2763.5</v>
      </c>
      <c r="S392" s="16" t="n">
        <v>2913.5</v>
      </c>
      <c r="T392" s="16" t="n">
        <v>252</v>
      </c>
      <c r="U392" s="16" t="n">
        <v>0</v>
      </c>
      <c r="V392" s="16" t="n">
        <v>69</v>
      </c>
      <c r="W392" s="90" t="n"/>
      <c r="X392" s="90" t="n"/>
      <c r="Y392" s="90" t="n"/>
      <c r="Z392" s="90" t="n"/>
      <c r="AA392" s="90" t="n"/>
      <c r="AB392" s="16">
        <f>SUM(S392:AA392)</f>
        <v/>
      </c>
      <c r="AC392" s="16" t="inlineStr">
        <is>
          <t>3326.63</t>
        </is>
      </c>
      <c r="AD392" s="16">
        <f>AC392*0.006</f>
        <v/>
      </c>
      <c r="AE392" s="16">
        <f>AC392*0.02</f>
        <v/>
      </c>
      <c r="AF392" s="16">
        <f>AC392-AD392-AE392</f>
        <v/>
      </c>
      <c r="AG392" s="16" t="n"/>
      <c r="AH392" s="16" t="n"/>
      <c r="AI392" s="16">
        <f>SUM(AG392:AH392)</f>
        <v/>
      </c>
      <c r="AJ392" s="16">
        <f>AF392-AB392+AG392+AH392</f>
        <v/>
      </c>
      <c r="AK392" s="16">
        <f>IF(C392="是","杭州","江西工厂")</f>
        <v/>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t="n"/>
      <c r="S393" s="49" t="n"/>
      <c r="T393" s="15" t="n"/>
      <c r="U393" s="15" t="n"/>
      <c r="V393" s="15" t="n"/>
      <c r="W393" s="15" t="n"/>
      <c r="X393" s="15" t="n"/>
      <c r="Y393" s="15" t="n"/>
      <c r="Z393" s="15" t="n"/>
      <c r="AA393" s="15" t="n"/>
      <c r="AB393" s="15">
        <f>SUM(S393:AA393)</f>
        <v/>
      </c>
      <c r="AC393" s="15" t="inlineStr">
        <is>
          <t>22.00</t>
        </is>
      </c>
      <c r="AD393" s="15">
        <f>AC393*0.006</f>
        <v/>
      </c>
      <c r="AE393" s="15">
        <f>AC393*0.02</f>
        <v/>
      </c>
      <c r="AF393" s="15">
        <f>AC393-AD393-AE393</f>
        <v/>
      </c>
      <c r="AG393" s="15" t="n"/>
      <c r="AH393" s="15" t="n"/>
      <c r="AI393" s="15">
        <f>SUM(AG393:AH393)</f>
        <v/>
      </c>
      <c r="AJ393" s="15">
        <f>AF393-AB393+AG393+AH393</f>
        <v/>
      </c>
      <c r="AK393" s="15">
        <f>IF(C393="是","杭州","江西工厂")</f>
        <v/>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t="n"/>
      <c r="S394" s="49" t="n"/>
      <c r="T394" s="16" t="n"/>
      <c r="U394" s="16" t="n"/>
      <c r="V394" s="16" t="n"/>
      <c r="W394" s="16" t="n"/>
      <c r="X394" s="16" t="n"/>
      <c r="Y394" s="16" t="n"/>
      <c r="Z394" s="16" t="n"/>
      <c r="AA394" s="16" t="n"/>
      <c r="AB394" s="16">
        <f>SUM(S394:AA394)</f>
        <v/>
      </c>
      <c r="AC394" s="16" t="inlineStr">
        <is>
          <t>33.00</t>
        </is>
      </c>
      <c r="AD394" s="16">
        <f>AC394*0.006</f>
        <v/>
      </c>
      <c r="AE394" s="16">
        <f>AC394*0.02</f>
        <v/>
      </c>
      <c r="AF394" s="16">
        <f>AC394-AD394-AE394</f>
        <v/>
      </c>
      <c r="AG394" s="16" t="n"/>
      <c r="AH394" s="16" t="n"/>
      <c r="AI394" s="16">
        <f>SUM(AG394:AH394)</f>
        <v/>
      </c>
      <c r="AJ394" s="16">
        <f>AF394-AB394+AG394+AH394</f>
        <v/>
      </c>
      <c r="AK394" s="16">
        <f>IF(C394="是","杭州","江西工厂")</f>
        <v/>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t="n"/>
      <c r="S395" s="49" t="n"/>
      <c r="T395" s="15" t="n"/>
      <c r="U395" s="15" t="n"/>
      <c r="V395" s="15" t="n"/>
      <c r="W395" s="15" t="n"/>
      <c r="X395" s="15" t="n"/>
      <c r="Y395" s="15" t="n"/>
      <c r="Z395" s="15" t="n"/>
      <c r="AA395" s="15" t="n"/>
      <c r="AB395" s="15">
        <f>SUM(S395:AA395)</f>
        <v/>
      </c>
      <c r="AC395" s="15" t="inlineStr">
        <is>
          <t>0.00</t>
        </is>
      </c>
      <c r="AD395" s="15">
        <f>AC395*0.006</f>
        <v/>
      </c>
      <c r="AE395" s="15">
        <f>AC395*0.02</f>
        <v/>
      </c>
      <c r="AF395" s="15">
        <f>AC395-AD395-AE395</f>
        <v/>
      </c>
      <c r="AG395" s="15" t="n"/>
      <c r="AH395" s="15" t="n"/>
      <c r="AI395" s="15">
        <f>SUM(AG395:AH395)</f>
        <v/>
      </c>
      <c r="AJ395" s="15">
        <f>AF395-AB395+AG395+AH395</f>
        <v/>
      </c>
      <c r="AK395" s="15">
        <f>IF(C395="是","杭州","江西工厂")</f>
        <v/>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t="n"/>
      <c r="S396" s="49" t="n"/>
      <c r="T396" s="16" t="n"/>
      <c r="U396" s="16" t="n"/>
      <c r="V396" s="16" t="n"/>
      <c r="W396" s="16" t="n"/>
      <c r="X396" s="16" t="n"/>
      <c r="Y396" s="16" t="n"/>
      <c r="Z396" s="16" t="n"/>
      <c r="AA396" s="16" t="n"/>
      <c r="AB396" s="16">
        <f>SUM(S396:AA396)</f>
        <v/>
      </c>
      <c r="AC396" s="16" t="inlineStr">
        <is>
          <t>0.00</t>
        </is>
      </c>
      <c r="AD396" s="16">
        <f>AC396*0.006</f>
        <v/>
      </c>
      <c r="AE396" s="16">
        <f>AC396*0.02</f>
        <v/>
      </c>
      <c r="AF396" s="16">
        <f>AC396-AD396-AE396</f>
        <v/>
      </c>
      <c r="AG396" s="16" t="n"/>
      <c r="AH396" s="16" t="n"/>
      <c r="AI396" s="16">
        <f>SUM(AG396:AH396)</f>
        <v/>
      </c>
      <c r="AJ396" s="16">
        <f>AF396-AB396+AG396+AH396</f>
        <v/>
      </c>
      <c r="AK396" s="16">
        <f>IF(C396="是","杭州","江西工厂")</f>
        <v/>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t="n"/>
      <c r="S397" s="49" t="n"/>
      <c r="T397" s="15" t="n"/>
      <c r="U397" s="15" t="n"/>
      <c r="V397" s="15" t="n"/>
      <c r="W397" s="15" t="n"/>
      <c r="X397" s="15" t="n"/>
      <c r="Y397" s="15" t="n"/>
      <c r="Z397" s="15" t="n"/>
      <c r="AA397" s="15" t="n"/>
      <c r="AB397" s="15">
        <f>SUM(S397:AA397)</f>
        <v/>
      </c>
      <c r="AC397" s="15" t="inlineStr">
        <is>
          <t>28.00</t>
        </is>
      </c>
      <c r="AD397" s="15">
        <f>AC397*0.006</f>
        <v/>
      </c>
      <c r="AE397" s="15">
        <f>AC397*0.02</f>
        <v/>
      </c>
      <c r="AF397" s="15">
        <f>AC397-AD397-AE397</f>
        <v/>
      </c>
      <c r="AG397" s="15" t="n"/>
      <c r="AH397" s="15" t="n"/>
      <c r="AI397" s="15">
        <f>SUM(AG397:AH397)</f>
        <v/>
      </c>
      <c r="AJ397" s="15">
        <f>AF397-AB397+AG397+AH397</f>
        <v/>
      </c>
      <c r="AK397" s="15">
        <f>IF(C397="是","杭州","江西工厂")</f>
        <v/>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t="n">
        <v>4782.552878598248</v>
      </c>
      <c r="S398" s="90" t="e">
        <v>#N/A</v>
      </c>
      <c r="T398" s="90" t="e">
        <v>#N/A</v>
      </c>
      <c r="U398" s="90" t="e">
        <v>#N/A</v>
      </c>
      <c r="V398" s="90" t="e">
        <v>#N/A</v>
      </c>
      <c r="W398" s="90" t="e">
        <v>#N/A</v>
      </c>
      <c r="X398" s="90" t="e">
        <v>#N/A</v>
      </c>
      <c r="Y398" s="90" t="n"/>
      <c r="Z398" s="90" t="e">
        <v>#N/A</v>
      </c>
      <c r="AA398" s="90" t="e">
        <v>#N/A</v>
      </c>
      <c r="AB398" s="16">
        <f>SUM(S398:AA398)</f>
        <v/>
      </c>
      <c r="AC398" s="16" t="inlineStr">
        <is>
          <t>100.00</t>
        </is>
      </c>
      <c r="AD398" s="16">
        <f>AC398*0.006</f>
        <v/>
      </c>
      <c r="AE398" s="16">
        <f>AC398*0.02</f>
        <v/>
      </c>
      <c r="AF398" s="16">
        <f>AC398-AD398-AE398</f>
        <v/>
      </c>
      <c r="AG398" s="16" t="n"/>
      <c r="AH398" s="16" t="n"/>
      <c r="AI398" s="16">
        <f>SUM(AG398:AH398)</f>
        <v/>
      </c>
      <c r="AJ398" s="16">
        <f>AF398-AB398+AG398+AH398</f>
        <v/>
      </c>
      <c r="AK398" s="16">
        <f>IF(C398="是","杭州","江西工厂")</f>
        <v/>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t="n">
        <v>0</v>
      </c>
      <c r="S399" s="90" t="n"/>
      <c r="T399" s="90" t="n"/>
      <c r="U399" s="90" t="n"/>
      <c r="V399" s="90" t="n"/>
      <c r="W399" s="90" t="n"/>
      <c r="X399" s="90" t="n"/>
      <c r="Y399" s="90" t="n"/>
      <c r="Z399" s="90" t="n"/>
      <c r="AA399" s="90" t="n"/>
      <c r="AB399" s="15">
        <f>SUM(S399:AA399)</f>
        <v/>
      </c>
      <c r="AC399" s="15" t="n"/>
      <c r="AD399" s="15">
        <f>AC399*0.006</f>
        <v/>
      </c>
      <c r="AE399" s="15">
        <f>AC399*0.02</f>
        <v/>
      </c>
      <c r="AF399" s="15">
        <f>AC399-AD399-AE399</f>
        <v/>
      </c>
      <c r="AG399" s="15" t="n"/>
      <c r="AH399" s="15" t="n"/>
      <c r="AI399" s="15">
        <f>SUM(AG399:AH399)</f>
        <v/>
      </c>
      <c r="AJ399" s="15">
        <f>AF399-AB399+AG399+AH399</f>
        <v/>
      </c>
      <c r="AK399" s="15">
        <f>IF(C399="是","杭州","江西工厂")</f>
        <v/>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t="n"/>
      <c r="S400" s="49" t="n"/>
      <c r="T400" s="16" t="n"/>
      <c r="U400" s="16" t="n"/>
      <c r="V400" s="16" t="n"/>
      <c r="W400" s="16" t="n"/>
      <c r="X400" s="16" t="n"/>
      <c r="Y400" s="16" t="n"/>
      <c r="Z400" s="16" t="n"/>
      <c r="AA400" s="16" t="n"/>
      <c r="AB400" s="16">
        <f>SUM(S400:AA400)</f>
        <v/>
      </c>
      <c r="AC400" s="16" t="inlineStr">
        <is>
          <t>27.00</t>
        </is>
      </c>
      <c r="AD400" s="16">
        <f>AC400*0.006</f>
        <v/>
      </c>
      <c r="AE400" s="16">
        <f>AC400*0.02</f>
        <v/>
      </c>
      <c r="AF400" s="16">
        <f>AC400-AD400-AE400</f>
        <v/>
      </c>
      <c r="AG400" s="16" t="n"/>
      <c r="AH400" s="16" t="n"/>
      <c r="AI400" s="16">
        <f>SUM(AG400:AH400)</f>
        <v/>
      </c>
      <c r="AJ400" s="16">
        <f>AF400-AB400+AG400+AH400</f>
        <v/>
      </c>
      <c r="AK400" s="16">
        <f>IF(C400="是","杭州","江西工厂")</f>
        <v/>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t="n"/>
      <c r="S401" s="49" t="n"/>
      <c r="T401" s="15" t="n"/>
      <c r="U401" s="15" t="n"/>
      <c r="V401" s="15" t="n"/>
      <c r="W401" s="15" t="n"/>
      <c r="X401" s="15" t="n"/>
      <c r="Y401" s="15" t="n"/>
      <c r="Z401" s="15" t="n"/>
      <c r="AA401" s="15" t="n"/>
      <c r="AB401" s="15">
        <f>SUM(S401:AA401)</f>
        <v/>
      </c>
      <c r="AC401" s="15" t="inlineStr">
        <is>
          <t>35.00</t>
        </is>
      </c>
      <c r="AD401" s="15">
        <f>AC401*0.006</f>
        <v/>
      </c>
      <c r="AE401" s="15">
        <f>AC401*0.02</f>
        <v/>
      </c>
      <c r="AF401" s="15">
        <f>AC401-AD401-AE401</f>
        <v/>
      </c>
      <c r="AG401" s="15" t="n"/>
      <c r="AH401" s="15" t="n"/>
      <c r="AI401" s="15">
        <f>SUM(AG401:AH401)</f>
        <v/>
      </c>
      <c r="AJ401" s="15">
        <f>AF401-AB401+AG401+AH401</f>
        <v/>
      </c>
      <c r="AK401" s="15">
        <f>IF(C401="是","杭州","江西工厂")</f>
        <v/>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t="n">
        <v>4587.085308056872</v>
      </c>
      <c r="S402" s="90" t="e">
        <v>#N/A</v>
      </c>
      <c r="T402" s="90" t="e">
        <v>#N/A</v>
      </c>
      <c r="U402" s="90" t="e">
        <v>#N/A</v>
      </c>
      <c r="V402" s="90" t="e">
        <v>#N/A</v>
      </c>
      <c r="W402" s="90" t="e">
        <v>#N/A</v>
      </c>
      <c r="X402" s="90" t="e">
        <v>#N/A</v>
      </c>
      <c r="Y402" s="90" t="n"/>
      <c r="Z402" s="90" t="e">
        <v>#N/A</v>
      </c>
      <c r="AA402" s="90" t="e">
        <v>#N/A</v>
      </c>
      <c r="AB402" s="16">
        <f>SUM(S402:AA402)</f>
        <v/>
      </c>
      <c r="AC402" s="16" t="inlineStr">
        <is>
          <t>200.00</t>
        </is>
      </c>
      <c r="AD402" s="16">
        <f>AC402*0.006</f>
        <v/>
      </c>
      <c r="AE402" s="16">
        <f>AC402*0.02</f>
        <v/>
      </c>
      <c r="AF402" s="16">
        <f>AC402-AD402-AE402</f>
        <v/>
      </c>
      <c r="AG402" s="16" t="n"/>
      <c r="AH402" s="16" t="n"/>
      <c r="AI402" s="16">
        <f>SUM(AG402:AH402)</f>
        <v/>
      </c>
      <c r="AJ402" s="16">
        <f>AF402-AB402+AG402+AH402</f>
        <v/>
      </c>
      <c r="AK402" s="16">
        <f>IF(C402="是","杭州","江西工厂")</f>
        <v/>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t="e">
        <v>#N/A</v>
      </c>
      <c r="S403" s="90" t="e">
        <v>#N/A</v>
      </c>
      <c r="T403" s="90" t="e">
        <v>#N/A</v>
      </c>
      <c r="U403" s="90" t="e">
        <v>#N/A</v>
      </c>
      <c r="V403" s="90" t="e">
        <v>#N/A</v>
      </c>
      <c r="W403" s="90" t="e">
        <v>#N/A</v>
      </c>
      <c r="X403" s="90" t="e">
        <v>#N/A</v>
      </c>
      <c r="Y403" s="90" t="n"/>
      <c r="Z403" s="90" t="e">
        <v>#N/A</v>
      </c>
      <c r="AA403" s="90" t="e">
        <v>#N/A</v>
      </c>
      <c r="AB403" s="15">
        <f>SUM(S403:AA403)</f>
        <v/>
      </c>
      <c r="AC403" s="15" t="inlineStr">
        <is>
          <t>0.00</t>
        </is>
      </c>
      <c r="AD403" s="15">
        <f>AC403*0.006</f>
        <v/>
      </c>
      <c r="AE403" s="15">
        <f>AC403*0.02</f>
        <v/>
      </c>
      <c r="AF403" s="15">
        <f>AC403-AD403-AE403</f>
        <v/>
      </c>
      <c r="AG403" s="15" t="n"/>
      <c r="AH403" s="15" t="n"/>
      <c r="AI403" s="15">
        <f>SUM(AG403:AH403)</f>
        <v/>
      </c>
      <c r="AJ403" s="15">
        <f>AF403-AB403+AG403+AH403</f>
        <v/>
      </c>
      <c r="AK403" s="15">
        <f>IF(C403="是","杭州","江西工厂")</f>
        <v/>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t="e">
        <v>#N/A</v>
      </c>
      <c r="S404" s="90" t="e">
        <v>#N/A</v>
      </c>
      <c r="T404" s="90" t="e">
        <v>#N/A</v>
      </c>
      <c r="U404" s="90" t="e">
        <v>#N/A</v>
      </c>
      <c r="V404" s="90" t="e">
        <v>#N/A</v>
      </c>
      <c r="W404" s="90" t="e">
        <v>#N/A</v>
      </c>
      <c r="X404" s="90" t="e">
        <v>#N/A</v>
      </c>
      <c r="Y404" s="90" t="n"/>
      <c r="Z404" s="90" t="e">
        <v>#N/A</v>
      </c>
      <c r="AA404" s="90" t="e">
        <v>#N/A</v>
      </c>
      <c r="AB404" s="16">
        <f>SUM(S404:AA404)</f>
        <v/>
      </c>
      <c r="AC404" s="16" t="inlineStr">
        <is>
          <t>0.00</t>
        </is>
      </c>
      <c r="AD404" s="16">
        <f>AC404*0.006</f>
        <v/>
      </c>
      <c r="AE404" s="16">
        <f>AC404*0.02</f>
        <v/>
      </c>
      <c r="AF404" s="16">
        <f>AC404-AD404-AE404</f>
        <v/>
      </c>
      <c r="AG404" s="16" t="n"/>
      <c r="AH404" s="16" t="n"/>
      <c r="AI404" s="16">
        <f>SUM(AG404:AH404)</f>
        <v/>
      </c>
      <c r="AJ404" s="16">
        <f>AF404-AB404+AG404+AH404</f>
        <v/>
      </c>
      <c r="AK404" s="16">
        <f>IF(C404="是","杭州","江西工厂")</f>
        <v/>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t="n"/>
      <c r="S405" s="49" t="n"/>
      <c r="T405" s="15" t="n"/>
      <c r="U405" s="15" t="n"/>
      <c r="V405" s="15" t="n"/>
      <c r="W405" s="15" t="n"/>
      <c r="X405" s="15" t="n"/>
      <c r="Y405" s="15" t="n"/>
      <c r="Z405" s="15" t="n"/>
      <c r="AA405" s="15" t="n"/>
      <c r="AB405" s="15">
        <f>SUM(S405:AA405)</f>
        <v/>
      </c>
      <c r="AC405" s="15" t="inlineStr">
        <is>
          <t>23.00</t>
        </is>
      </c>
      <c r="AD405" s="15">
        <f>AC405*0.006</f>
        <v/>
      </c>
      <c r="AE405" s="15">
        <f>AC405*0.02</f>
        <v/>
      </c>
      <c r="AF405" s="15">
        <f>AC405-AD405-AE405</f>
        <v/>
      </c>
      <c r="AG405" s="15" t="n"/>
      <c r="AH405" s="15" t="n"/>
      <c r="AI405" s="15">
        <f>SUM(AG405:AH405)</f>
        <v/>
      </c>
      <c r="AJ405" s="15">
        <f>AF405-AB405+AG405+AH405</f>
        <v/>
      </c>
      <c r="AK405" s="15">
        <f>IF(C405="是","杭州","江西工厂")</f>
        <v/>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t="n"/>
      <c r="S406" s="49" t="n"/>
      <c r="T406" s="16" t="n"/>
      <c r="U406" s="16" t="n"/>
      <c r="V406" s="16" t="n"/>
      <c r="W406" s="16" t="n"/>
      <c r="X406" s="16" t="n"/>
      <c r="Y406" s="16" t="n"/>
      <c r="Z406" s="16" t="n"/>
      <c r="AA406" s="16" t="n"/>
      <c r="AB406" s="16">
        <f>SUM(S406:AA406)</f>
        <v/>
      </c>
      <c r="AC406" s="16" t="inlineStr">
        <is>
          <t>0.00</t>
        </is>
      </c>
      <c r="AD406" s="16">
        <f>AC406*0.006</f>
        <v/>
      </c>
      <c r="AE406" s="16">
        <f>AC406*0.02</f>
        <v/>
      </c>
      <c r="AF406" s="16">
        <f>AC406-AD406-AE406</f>
        <v/>
      </c>
      <c r="AG406" s="16" t="n"/>
      <c r="AH406" s="16" t="n"/>
      <c r="AI406" s="16">
        <f>SUM(AG406:AH406)</f>
        <v/>
      </c>
      <c r="AJ406" s="16">
        <f>AF406-AB406+AG406+AH406</f>
        <v/>
      </c>
      <c r="AK406" s="16">
        <f>IF(C406="是","杭州","江西工厂")</f>
        <v/>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t="n">
        <v>0</v>
      </c>
      <c r="S407" s="90" t="n"/>
      <c r="T407" s="90" t="n"/>
      <c r="U407" s="90" t="n"/>
      <c r="V407" s="90" t="n"/>
      <c r="W407" s="90" t="n"/>
      <c r="X407" s="90" t="n"/>
      <c r="Y407" s="90" t="n"/>
      <c r="Z407" s="90" t="n"/>
      <c r="AA407" s="90" t="n"/>
      <c r="AB407" s="15">
        <f>SUM(S407:AA407)</f>
        <v/>
      </c>
      <c r="AC407" s="15" t="n"/>
      <c r="AD407" s="15">
        <f>AC407*0.006</f>
        <v/>
      </c>
      <c r="AE407" s="15">
        <f>AC407*0.02</f>
        <v/>
      </c>
      <c r="AF407" s="15">
        <f>AC407-AD407-AE407</f>
        <v/>
      </c>
      <c r="AG407" s="15" t="n"/>
      <c r="AH407" s="15" t="n"/>
      <c r="AI407" s="15">
        <f>SUM(AG407:AH407)</f>
        <v/>
      </c>
      <c r="AJ407" s="15">
        <f>AF407-AB407+AG407+AH407</f>
        <v/>
      </c>
      <c r="AK407" s="15">
        <f>IF(C407="是","杭州","江西工厂")</f>
        <v/>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t="n">
        <v>0</v>
      </c>
      <c r="S408" s="90" t="n"/>
      <c r="T408" s="90" t="n"/>
      <c r="U408" s="90" t="n"/>
      <c r="V408" s="90" t="n"/>
      <c r="W408" s="90" t="n"/>
      <c r="X408" s="90" t="n"/>
      <c r="Y408" s="90" t="n"/>
      <c r="Z408" s="90" t="n"/>
      <c r="AA408" s="90" t="n"/>
      <c r="AB408" s="16">
        <f>SUM(S408:AA408)</f>
        <v/>
      </c>
      <c r="AC408" s="16" t="n"/>
      <c r="AD408" s="16">
        <f>AC408*0.006</f>
        <v/>
      </c>
      <c r="AE408" s="16">
        <f>AC408*0.02</f>
        <v/>
      </c>
      <c r="AF408" s="16">
        <f>AC408-AD408-AE408</f>
        <v/>
      </c>
      <c r="AG408" s="16" t="n"/>
      <c r="AH408" s="16" t="n"/>
      <c r="AI408" s="16">
        <f>SUM(AG408:AH408)</f>
        <v/>
      </c>
      <c r="AJ408" s="16">
        <f>AF408-AB408+AG408+AH408</f>
        <v/>
      </c>
      <c r="AK408" s="16">
        <f>IF(C408="是","杭州","江西工厂")</f>
        <v/>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t="n"/>
      <c r="S409" s="49" t="n"/>
      <c r="T409" s="15" t="n"/>
      <c r="U409" s="15" t="n"/>
      <c r="V409" s="15" t="n"/>
      <c r="W409" s="15" t="n"/>
      <c r="X409" s="15" t="n"/>
      <c r="Y409" s="15" t="n"/>
      <c r="Z409" s="15" t="n"/>
      <c r="AA409" s="15" t="n"/>
      <c r="AB409" s="15">
        <f>SUM(S409:AA409)</f>
        <v/>
      </c>
      <c r="AC409" s="15" t="inlineStr">
        <is>
          <t>40.00</t>
        </is>
      </c>
      <c r="AD409" s="15">
        <f>AC409*0.006</f>
        <v/>
      </c>
      <c r="AE409" s="15">
        <f>AC409*0.02</f>
        <v/>
      </c>
      <c r="AF409" s="15">
        <f>AC409-AD409-AE409</f>
        <v/>
      </c>
      <c r="AG409" s="15" t="n"/>
      <c r="AH409" s="15" t="n"/>
      <c r="AI409" s="15">
        <f>SUM(AG409:AH409)</f>
        <v/>
      </c>
      <c r="AJ409" s="15">
        <f>AF409-AB409+AG409+AH409</f>
        <v/>
      </c>
      <c r="AK409" s="15">
        <f>IF(C409="是","杭州","江西工厂")</f>
        <v/>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t="n"/>
      <c r="S410" s="49" t="n"/>
      <c r="T410" s="16" t="n"/>
      <c r="U410" s="16" t="n"/>
      <c r="V410" s="16" t="n"/>
      <c r="W410" s="16" t="n"/>
      <c r="X410" s="16" t="n"/>
      <c r="Y410" s="16" t="n"/>
      <c r="Z410" s="16" t="n"/>
      <c r="AA410" s="16" t="n"/>
      <c r="AB410" s="16">
        <f>SUM(S410:AA410)</f>
        <v/>
      </c>
      <c r="AC410" s="16" t="inlineStr">
        <is>
          <t>33.00</t>
        </is>
      </c>
      <c r="AD410" s="16">
        <f>AC410*0.006</f>
        <v/>
      </c>
      <c r="AE410" s="16">
        <f>AC410*0.02</f>
        <v/>
      </c>
      <c r="AF410" s="16">
        <f>AC410-AD410-AE410</f>
        <v/>
      </c>
      <c r="AG410" s="16" t="n"/>
      <c r="AH410" s="16" t="n"/>
      <c r="AI410" s="16">
        <f>SUM(AG410:AH410)</f>
        <v/>
      </c>
      <c r="AJ410" s="16">
        <f>AF410-AB410+AG410+AH410</f>
        <v/>
      </c>
      <c r="AK410" s="16">
        <f>IF(C410="是","杭州","江西工厂")</f>
        <v/>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t="n"/>
      <c r="S411" s="49" t="n"/>
      <c r="T411" s="15" t="n"/>
      <c r="U411" s="15" t="n"/>
      <c r="V411" s="15" t="n"/>
      <c r="W411" s="15" t="n"/>
      <c r="X411" s="15" t="n"/>
      <c r="Y411" s="15" t="n"/>
      <c r="Z411" s="15" t="n"/>
      <c r="AA411" s="15" t="n"/>
      <c r="AB411" s="15">
        <f>SUM(S411:AA411)</f>
        <v/>
      </c>
      <c r="AC411" s="15" t="inlineStr">
        <is>
          <t>0.00</t>
        </is>
      </c>
      <c r="AD411" s="15">
        <f>AC411*0.006</f>
        <v/>
      </c>
      <c r="AE411" s="15">
        <f>AC411*0.02</f>
        <v/>
      </c>
      <c r="AF411" s="15">
        <f>AC411-AD411-AE411</f>
        <v/>
      </c>
      <c r="AG411" s="15" t="n"/>
      <c r="AH411" s="15" t="n"/>
      <c r="AI411" s="15">
        <f>SUM(AG411:AH411)</f>
        <v/>
      </c>
      <c r="AJ411" s="15">
        <f>AF411-AB411+AG411+AH411</f>
        <v/>
      </c>
      <c r="AK411" s="15">
        <f>IF(C411="是","杭州","江西工厂")</f>
        <v/>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t="n">
        <v>0</v>
      </c>
      <c r="S412" s="90" t="n"/>
      <c r="T412" s="90" t="n"/>
      <c r="U412" s="90" t="n"/>
      <c r="V412" s="90" t="n"/>
      <c r="W412" s="90" t="n"/>
      <c r="X412" s="90" t="n"/>
      <c r="Y412" s="90" t="n"/>
      <c r="Z412" s="90" t="n"/>
      <c r="AA412" s="90" t="n"/>
      <c r="AB412" s="16">
        <f>SUM(S412:AA412)</f>
        <v/>
      </c>
      <c r="AC412" s="16" t="n"/>
      <c r="AD412" s="16">
        <f>AC412*0.006</f>
        <v/>
      </c>
      <c r="AE412" s="16">
        <f>AC412*0.02</f>
        <v/>
      </c>
      <c r="AF412" s="16">
        <f>AC412-AD412-AE412</f>
        <v/>
      </c>
      <c r="AG412" s="16" t="n"/>
      <c r="AH412" s="16" t="n"/>
      <c r="AI412" s="16">
        <f>SUM(AG412:AH412)</f>
        <v/>
      </c>
      <c r="AJ412" s="16">
        <f>AF412-AB412+AG412+AH412</f>
        <v/>
      </c>
      <c r="AK412" s="16">
        <f>IF(C412="是","杭州","江西工厂")</f>
        <v/>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t="n">
        <v>0</v>
      </c>
      <c r="S413" s="90" t="n"/>
      <c r="T413" s="90" t="n"/>
      <c r="U413" s="90" t="n"/>
      <c r="V413" s="90" t="n"/>
      <c r="W413" s="90" t="n"/>
      <c r="X413" s="90" t="n"/>
      <c r="Y413" s="90" t="n"/>
      <c r="Z413" s="90" t="n"/>
      <c r="AA413" s="90" t="n"/>
      <c r="AB413" s="15">
        <f>SUM(S413:AA413)</f>
        <v/>
      </c>
      <c r="AC413" s="15" t="n"/>
      <c r="AD413" s="15">
        <f>AC413*0.006</f>
        <v/>
      </c>
      <c r="AE413" s="15">
        <f>AC413*0.02</f>
        <v/>
      </c>
      <c r="AF413" s="15">
        <f>AC413-AD413-AE413</f>
        <v/>
      </c>
      <c r="AG413" s="15" t="n"/>
      <c r="AH413" s="15" t="n"/>
      <c r="AI413" s="15">
        <f>SUM(AG413:AH413)</f>
        <v/>
      </c>
      <c r="AJ413" s="15">
        <f>AF413-AB413+AG413+AH413</f>
        <v/>
      </c>
      <c r="AK413" s="15">
        <f>IF(C413="是","杭州","江西工厂")</f>
        <v/>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t="n"/>
      <c r="S414" s="49" t="n"/>
      <c r="T414" s="16" t="n"/>
      <c r="U414" s="16" t="n"/>
      <c r="V414" s="16" t="n"/>
      <c r="W414" s="16" t="n"/>
      <c r="X414" s="16" t="n"/>
      <c r="Y414" s="16" t="n"/>
      <c r="Z414" s="16" t="n"/>
      <c r="AA414" s="16" t="n"/>
      <c r="AB414" s="16">
        <f>SUM(S414:AA414)</f>
        <v/>
      </c>
      <c r="AC414" s="16" t="inlineStr">
        <is>
          <t>35.00</t>
        </is>
      </c>
      <c r="AD414" s="16">
        <f>AC414*0.006</f>
        <v/>
      </c>
      <c r="AE414" s="16">
        <f>AC414*0.02</f>
        <v/>
      </c>
      <c r="AF414" s="16">
        <f>AC414-AD414-AE414</f>
        <v/>
      </c>
      <c r="AG414" s="16" t="n"/>
      <c r="AH414" s="16" t="n"/>
      <c r="AI414" s="16">
        <f>SUM(AG414:AH414)</f>
        <v/>
      </c>
      <c r="AJ414" s="16">
        <f>AF414-AB414+AG414+AH414</f>
        <v/>
      </c>
      <c r="AK414" s="16">
        <f>IF(C414="是","杭州","江西工厂")</f>
        <v/>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t="n"/>
      <c r="S415" s="49" t="n"/>
      <c r="T415" s="15" t="n"/>
      <c r="U415" s="15" t="n"/>
      <c r="V415" s="15" t="n"/>
      <c r="W415" s="15" t="n"/>
      <c r="X415" s="15" t="n"/>
      <c r="Y415" s="15" t="n"/>
      <c r="Z415" s="15" t="n"/>
      <c r="AA415" s="15" t="n"/>
      <c r="AB415" s="15">
        <f>SUM(S415:AA415)</f>
        <v/>
      </c>
      <c r="AC415" s="15" t="inlineStr">
        <is>
          <t>25.00</t>
        </is>
      </c>
      <c r="AD415" s="15">
        <f>AC415*0.006</f>
        <v/>
      </c>
      <c r="AE415" s="15">
        <f>AC415*0.02</f>
        <v/>
      </c>
      <c r="AF415" s="15">
        <f>AC415-AD415-AE415</f>
        <v/>
      </c>
      <c r="AG415" s="15" t="n"/>
      <c r="AH415" s="15" t="n"/>
      <c r="AI415" s="15">
        <f>SUM(AG415:AH415)</f>
        <v/>
      </c>
      <c r="AJ415" s="15">
        <f>AF415-AB415+AG415+AH415</f>
        <v/>
      </c>
      <c r="AK415" s="15">
        <f>IF(C415="是","杭州","江西工厂")</f>
        <v/>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t="n"/>
      <c r="S416" s="49" t="n"/>
      <c r="T416" s="16" t="n"/>
      <c r="U416" s="16" t="n"/>
      <c r="V416" s="16" t="n"/>
      <c r="W416" s="16" t="n"/>
      <c r="X416" s="16" t="n"/>
      <c r="Y416" s="16" t="n"/>
      <c r="Z416" s="16" t="n"/>
      <c r="AA416" s="16" t="n"/>
      <c r="AB416" s="16">
        <f>SUM(S416:AA416)</f>
        <v/>
      </c>
      <c r="AC416" s="16" t="inlineStr">
        <is>
          <t>0.00</t>
        </is>
      </c>
      <c r="AD416" s="16">
        <f>AC416*0.006</f>
        <v/>
      </c>
      <c r="AE416" s="16">
        <f>AC416*0.02</f>
        <v/>
      </c>
      <c r="AF416" s="16">
        <f>AC416-AD416-AE416</f>
        <v/>
      </c>
      <c r="AG416" s="16" t="n"/>
      <c r="AH416" s="16" t="n"/>
      <c r="AI416" s="16">
        <f>SUM(AG416:AH416)</f>
        <v/>
      </c>
      <c r="AJ416" s="16">
        <f>AF416-AB416+AG416+AH416</f>
        <v/>
      </c>
      <c r="AK416" s="16">
        <f>IF(C416="是","杭州","江西工厂")</f>
        <v/>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t="n"/>
      <c r="S417" s="49" t="n"/>
      <c r="T417" s="15" t="n"/>
      <c r="U417" s="15" t="n"/>
      <c r="V417" s="15" t="n"/>
      <c r="W417" s="15" t="n"/>
      <c r="X417" s="15" t="n"/>
      <c r="Y417" s="15" t="n"/>
      <c r="Z417" s="15" t="n"/>
      <c r="AA417" s="15" t="n"/>
      <c r="AB417" s="15">
        <f>SUM(S417:AA417)</f>
        <v/>
      </c>
      <c r="AC417" s="15" t="inlineStr">
        <is>
          <t>33.00</t>
        </is>
      </c>
      <c r="AD417" s="15">
        <f>AC417*0.006</f>
        <v/>
      </c>
      <c r="AE417" s="15">
        <f>AC417*0.02</f>
        <v/>
      </c>
      <c r="AF417" s="15">
        <f>AC417-AD417-AE417</f>
        <v/>
      </c>
      <c r="AG417" s="15" t="n"/>
      <c r="AH417" s="15" t="n"/>
      <c r="AI417" s="15">
        <f>SUM(AG417:AH417)</f>
        <v/>
      </c>
      <c r="AJ417" s="15">
        <f>AF417-AB417+AG417+AH417</f>
        <v/>
      </c>
      <c r="AK417" s="15">
        <f>IF(C417="是","杭州","江西工厂")</f>
        <v/>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t="n">
        <v>0</v>
      </c>
      <c r="S418" s="90" t="n"/>
      <c r="T418" s="90" t="n"/>
      <c r="U418" s="90" t="n"/>
      <c r="V418" s="90" t="n"/>
      <c r="W418" s="90" t="n"/>
      <c r="X418" s="90" t="n"/>
      <c r="Y418" s="90" t="n"/>
      <c r="Z418" s="90" t="n"/>
      <c r="AA418" s="90" t="n"/>
      <c r="AB418" s="16">
        <f>SUM(S418:AA418)</f>
        <v/>
      </c>
      <c r="AC418" s="16" t="n"/>
      <c r="AD418" s="16">
        <f>AC418*0.006</f>
        <v/>
      </c>
      <c r="AE418" s="16">
        <f>AC418*0.02</f>
        <v/>
      </c>
      <c r="AF418" s="16">
        <f>AC418-AD418-AE418</f>
        <v/>
      </c>
      <c r="AG418" s="16" t="n"/>
      <c r="AH418" s="16" t="n"/>
      <c r="AI418" s="16">
        <f>SUM(AG418:AH418)</f>
        <v/>
      </c>
      <c r="AJ418" s="16">
        <f>AF418-AB418+AG418+AH418</f>
        <v/>
      </c>
      <c r="AK418" s="16">
        <f>IF(C418="是","杭州","江西工厂")</f>
        <v/>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t="n"/>
      <c r="S419" s="49" t="n"/>
      <c r="T419" s="15" t="n"/>
      <c r="U419" s="15" t="n"/>
      <c r="V419" s="15" t="n"/>
      <c r="W419" s="15" t="n"/>
      <c r="X419" s="15" t="n"/>
      <c r="Y419" s="15" t="n"/>
      <c r="Z419" s="15" t="n"/>
      <c r="AA419" s="15" t="n"/>
      <c r="AB419" s="15">
        <f>SUM(S419:AA419)</f>
        <v/>
      </c>
      <c r="AC419" s="15" t="inlineStr">
        <is>
          <t>27.00</t>
        </is>
      </c>
      <c r="AD419" s="15">
        <f>AC419*0.006</f>
        <v/>
      </c>
      <c r="AE419" s="15">
        <f>AC419*0.02</f>
        <v/>
      </c>
      <c r="AF419" s="15">
        <f>AC419-AD419-AE419</f>
        <v/>
      </c>
      <c r="AG419" s="15" t="n"/>
      <c r="AH419" s="15" t="n"/>
      <c r="AI419" s="15">
        <f>SUM(AG419:AH419)</f>
        <v/>
      </c>
      <c r="AJ419" s="15">
        <f>AF419-AB419+AG419+AH419</f>
        <v/>
      </c>
      <c r="AK419" s="15">
        <f>IF(C419="是","杭州","江西工厂")</f>
        <v/>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t="n"/>
      <c r="S420" s="49" t="n"/>
      <c r="T420" s="16" t="n"/>
      <c r="U420" s="16" t="n"/>
      <c r="V420" s="16" t="n"/>
      <c r="W420" s="16" t="n"/>
      <c r="X420" s="16" t="n"/>
      <c r="Y420" s="16" t="n"/>
      <c r="Z420" s="16" t="n"/>
      <c r="AA420" s="16" t="n"/>
      <c r="AB420" s="16">
        <f>SUM(S420:AA420)</f>
        <v/>
      </c>
      <c r="AC420" s="16" t="inlineStr">
        <is>
          <t>0.00</t>
        </is>
      </c>
      <c r="AD420" s="16">
        <f>AC420*0.006</f>
        <v/>
      </c>
      <c r="AE420" s="16">
        <f>AC420*0.02</f>
        <v/>
      </c>
      <c r="AF420" s="16">
        <f>AC420-AD420-AE420</f>
        <v/>
      </c>
      <c r="AG420" s="16" t="n"/>
      <c r="AH420" s="16" t="n"/>
      <c r="AI420" s="16">
        <f>SUM(AG420:AH420)</f>
        <v/>
      </c>
      <c r="AJ420" s="16">
        <f>AF420-AB420+AG420+AH420</f>
        <v/>
      </c>
      <c r="AK420" s="16">
        <f>IF(C420="是","杭州","江西工厂")</f>
        <v/>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t="n"/>
      <c r="S421" s="49" t="n"/>
      <c r="T421" s="15" t="n"/>
      <c r="U421" s="15" t="n"/>
      <c r="V421" s="15" t="n"/>
      <c r="W421" s="15" t="n"/>
      <c r="X421" s="15" t="n"/>
      <c r="Y421" s="15" t="n"/>
      <c r="Z421" s="15" t="n"/>
      <c r="AA421" s="15" t="n"/>
      <c r="AB421" s="15">
        <f>SUM(S421:AA421)</f>
        <v/>
      </c>
      <c r="AC421" s="15" t="inlineStr">
        <is>
          <t>25.00</t>
        </is>
      </c>
      <c r="AD421" s="15">
        <f>AC421*0.006</f>
        <v/>
      </c>
      <c r="AE421" s="15">
        <f>AC421*0.02</f>
        <v/>
      </c>
      <c r="AF421" s="15">
        <f>AC421-AD421-AE421</f>
        <v/>
      </c>
      <c r="AG421" s="15" t="n"/>
      <c r="AH421" s="15" t="n"/>
      <c r="AI421" s="15">
        <f>SUM(AG421:AH421)</f>
        <v/>
      </c>
      <c r="AJ421" s="15">
        <f>AF421-AB421+AG421+AH421</f>
        <v/>
      </c>
      <c r="AK421" s="15">
        <f>IF(C421="是","杭州","江西工厂")</f>
        <v/>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t="n"/>
      <c r="S422" s="49" t="n"/>
      <c r="T422" s="16" t="n"/>
      <c r="U422" s="16" t="n"/>
      <c r="V422" s="16" t="n"/>
      <c r="W422" s="16" t="n"/>
      <c r="X422" s="16" t="n"/>
      <c r="Y422" s="16" t="n"/>
      <c r="Z422" s="16" t="n"/>
      <c r="AA422" s="16" t="n"/>
      <c r="AB422" s="16">
        <f>SUM(S422:AA422)</f>
        <v/>
      </c>
      <c r="AC422" s="16" t="inlineStr">
        <is>
          <t>0.00</t>
        </is>
      </c>
      <c r="AD422" s="16">
        <f>AC422*0.006</f>
        <v/>
      </c>
      <c r="AE422" s="16">
        <f>AC422*0.02</f>
        <v/>
      </c>
      <c r="AF422" s="16">
        <f>AC422-AD422-AE422</f>
        <v/>
      </c>
      <c r="AG422" s="16" t="n"/>
      <c r="AH422" s="16" t="n"/>
      <c r="AI422" s="16">
        <f>SUM(AG422:AH422)</f>
        <v/>
      </c>
      <c r="AJ422" s="16">
        <f>AF422-AB422+AG422+AH422</f>
        <v/>
      </c>
      <c r="AK422" s="16">
        <f>IF(C422="是","杭州","江西工厂")</f>
        <v/>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t="n">
        <v>0</v>
      </c>
      <c r="S423" s="90" t="n"/>
      <c r="T423" s="90" t="n"/>
      <c r="U423" s="90" t="n"/>
      <c r="V423" s="90" t="n"/>
      <c r="W423" s="90" t="n"/>
      <c r="X423" s="90" t="n"/>
      <c r="Y423" s="90" t="n"/>
      <c r="Z423" s="90" t="n"/>
      <c r="AA423" s="90" t="n"/>
      <c r="AB423" s="15">
        <f>SUM(S423:AA423)</f>
        <v/>
      </c>
      <c r="AC423" s="15" t="n"/>
      <c r="AD423" s="15">
        <f>AC423*0.006</f>
        <v/>
      </c>
      <c r="AE423" s="15">
        <f>AC423*0.02</f>
        <v/>
      </c>
      <c r="AF423" s="15">
        <f>AC423-AD423-AE423</f>
        <v/>
      </c>
      <c r="AG423" s="15" t="n"/>
      <c r="AH423" s="15" t="n"/>
      <c r="AI423" s="15">
        <f>SUM(AG423:AH423)</f>
        <v/>
      </c>
      <c r="AJ423" s="15">
        <f>AF423-AB423+AG423+AH423</f>
        <v/>
      </c>
      <c r="AK423" s="15">
        <f>IF(C423="是","杭州","江西工厂")</f>
        <v/>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t="n">
        <v>0</v>
      </c>
      <c r="S424" s="90" t="n"/>
      <c r="T424" s="90" t="n"/>
      <c r="U424" s="90" t="n"/>
      <c r="V424" s="90" t="n"/>
      <c r="W424" s="90" t="n"/>
      <c r="X424" s="90" t="n"/>
      <c r="Y424" s="90" t="n"/>
      <c r="Z424" s="90" t="n"/>
      <c r="AA424" s="90" t="n"/>
      <c r="AB424" s="16">
        <f>SUM(S424:AA424)</f>
        <v/>
      </c>
      <c r="AC424" s="16" t="n"/>
      <c r="AD424" s="16">
        <f>AC424*0.006</f>
        <v/>
      </c>
      <c r="AE424" s="16">
        <f>AC424*0.02</f>
        <v/>
      </c>
      <c r="AF424" s="16">
        <f>AC424-AD424-AE424</f>
        <v/>
      </c>
      <c r="AG424" s="16" t="n"/>
      <c r="AH424" s="16" t="n"/>
      <c r="AI424" s="16">
        <f>SUM(AG424:AH424)</f>
        <v/>
      </c>
      <c r="AJ424" s="16">
        <f>AF424-AB424+AG424+AH424</f>
        <v/>
      </c>
      <c r="AK424" s="16">
        <f>IF(C424="是","杭州","江西工厂")</f>
        <v/>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t="n"/>
      <c r="S425" s="49" t="n"/>
      <c r="T425" s="15" t="n"/>
      <c r="U425" s="15" t="n"/>
      <c r="V425" s="15" t="n"/>
      <c r="W425" s="15" t="n"/>
      <c r="X425" s="15" t="n"/>
      <c r="Y425" s="15" t="n"/>
      <c r="Z425" s="15" t="n"/>
      <c r="AA425" s="15" t="n"/>
      <c r="AB425" s="15">
        <f>SUM(S425:AA425)</f>
        <v/>
      </c>
      <c r="AC425" s="15" t="inlineStr">
        <is>
          <t>33.00</t>
        </is>
      </c>
      <c r="AD425" s="15">
        <f>AC425*0.006</f>
        <v/>
      </c>
      <c r="AE425" s="15">
        <f>AC425*0.02</f>
        <v/>
      </c>
      <c r="AF425" s="15">
        <f>AC425-AD425-AE425</f>
        <v/>
      </c>
      <c r="AG425" s="15" t="n"/>
      <c r="AH425" s="15" t="n"/>
      <c r="AI425" s="15">
        <f>SUM(AG425:AH425)</f>
        <v/>
      </c>
      <c r="AJ425" s="15">
        <f>AF425-AB425+AG425+AH425</f>
        <v/>
      </c>
      <c r="AK425" s="15">
        <f>IF(C425="是","杭州","江西工厂")</f>
        <v/>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t="n"/>
      <c r="S426" s="49" t="n"/>
      <c r="T426" s="16" t="n"/>
      <c r="U426" s="16" t="n"/>
      <c r="V426" s="16" t="n"/>
      <c r="W426" s="16" t="n"/>
      <c r="X426" s="16" t="n"/>
      <c r="Y426" s="16" t="n"/>
      <c r="Z426" s="16" t="n"/>
      <c r="AA426" s="16" t="n"/>
      <c r="AB426" s="16">
        <f>SUM(S426:AA426)</f>
        <v/>
      </c>
      <c r="AC426" s="16" t="inlineStr">
        <is>
          <t>27.00</t>
        </is>
      </c>
      <c r="AD426" s="16">
        <f>AC426*0.006</f>
        <v/>
      </c>
      <c r="AE426" s="16">
        <f>AC426*0.02</f>
        <v/>
      </c>
      <c r="AF426" s="16">
        <f>AC426-AD426-AE426</f>
        <v/>
      </c>
      <c r="AG426" s="16" t="n"/>
      <c r="AH426" s="16" t="n"/>
      <c r="AI426" s="16">
        <f>SUM(AG426:AH426)</f>
        <v/>
      </c>
      <c r="AJ426" s="16">
        <f>AF426-AB426+AG426+AH426</f>
        <v/>
      </c>
      <c r="AK426" s="16">
        <f>IF(C426="是","杭州","江西工厂")</f>
        <v/>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t="n"/>
      <c r="S427" s="49" t="n"/>
      <c r="T427" s="15" t="n"/>
      <c r="U427" s="15" t="n"/>
      <c r="V427" s="15" t="n"/>
      <c r="W427" s="15" t="n"/>
      <c r="X427" s="15" t="n"/>
      <c r="Y427" s="15" t="n"/>
      <c r="Z427" s="15" t="n"/>
      <c r="AA427" s="15" t="n"/>
      <c r="AB427" s="15">
        <f>SUM(S427:AA427)</f>
        <v/>
      </c>
      <c r="AC427" s="15" t="inlineStr">
        <is>
          <t>27.00</t>
        </is>
      </c>
      <c r="AD427" s="15">
        <f>AC427*0.006</f>
        <v/>
      </c>
      <c r="AE427" s="15">
        <f>AC427*0.02</f>
        <v/>
      </c>
      <c r="AF427" s="15">
        <f>AC427-AD427-AE427</f>
        <v/>
      </c>
      <c r="AG427" s="15" t="n"/>
      <c r="AH427" s="15" t="n"/>
      <c r="AI427" s="15">
        <f>SUM(AG427:AH427)</f>
        <v/>
      </c>
      <c r="AJ427" s="15">
        <f>AF427-AB427+AG427+AH427</f>
        <v/>
      </c>
      <c r="AK427" s="15">
        <f>IF(C427="是","杭州","江西工厂")</f>
        <v/>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t="n"/>
      <c r="S428" s="49" t="n"/>
      <c r="T428" s="16" t="n"/>
      <c r="U428" s="16" t="n"/>
      <c r="V428" s="16" t="n"/>
      <c r="W428" s="16" t="n"/>
      <c r="X428" s="16" t="n"/>
      <c r="Y428" s="16" t="n"/>
      <c r="Z428" s="16" t="n"/>
      <c r="AA428" s="16" t="n"/>
      <c r="AB428" s="16">
        <f>SUM(S428:AA428)</f>
        <v/>
      </c>
      <c r="AC428" s="16" t="inlineStr">
        <is>
          <t>32.00</t>
        </is>
      </c>
      <c r="AD428" s="16">
        <f>AC428*0.006</f>
        <v/>
      </c>
      <c r="AE428" s="16">
        <f>AC428*0.02</f>
        <v/>
      </c>
      <c r="AF428" s="16">
        <f>AC428-AD428-AE428</f>
        <v/>
      </c>
      <c r="AG428" s="16" t="n"/>
      <c r="AH428" s="16" t="n"/>
      <c r="AI428" s="16">
        <f>SUM(AG428:AH428)</f>
        <v/>
      </c>
      <c r="AJ428" s="16">
        <f>AF428-AB428+AG428+AH428</f>
        <v/>
      </c>
      <c r="AK428" s="16">
        <f>IF(C428="是","杭州","江西工厂")</f>
        <v/>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t="n"/>
      <c r="S429" s="49" t="n"/>
      <c r="T429" s="15" t="n"/>
      <c r="U429" s="15" t="n"/>
      <c r="V429" s="15" t="n"/>
      <c r="W429" s="15" t="n"/>
      <c r="X429" s="15" t="n"/>
      <c r="Y429" s="15" t="n"/>
      <c r="Z429" s="15" t="n"/>
      <c r="AA429" s="15" t="n"/>
      <c r="AB429" s="15">
        <f>SUM(S429:AA429)</f>
        <v/>
      </c>
      <c r="AC429" s="15" t="inlineStr">
        <is>
          <t>28.00</t>
        </is>
      </c>
      <c r="AD429" s="15">
        <f>AC429*0.006</f>
        <v/>
      </c>
      <c r="AE429" s="15">
        <f>AC429*0.02</f>
        <v/>
      </c>
      <c r="AF429" s="15">
        <f>AC429-AD429-AE429</f>
        <v/>
      </c>
      <c r="AG429" s="15" t="n"/>
      <c r="AH429" s="15" t="n"/>
      <c r="AI429" s="15">
        <f>SUM(AG429:AH429)</f>
        <v/>
      </c>
      <c r="AJ429" s="15">
        <f>AF429-AB429+AG429+AH429</f>
        <v/>
      </c>
      <c r="AK429" s="15">
        <f>IF(C429="是","杭州","江西工厂")</f>
        <v/>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t="n"/>
      <c r="S430" s="49" t="n"/>
      <c r="T430" s="16" t="n"/>
      <c r="U430" s="16" t="n"/>
      <c r="V430" s="16" t="n"/>
      <c r="W430" s="16" t="n"/>
      <c r="X430" s="16" t="n"/>
      <c r="Y430" s="16" t="n"/>
      <c r="Z430" s="16" t="n"/>
      <c r="AA430" s="16" t="n"/>
      <c r="AB430" s="16">
        <f>SUM(S430:AA430)</f>
        <v/>
      </c>
      <c r="AC430" s="16" t="inlineStr">
        <is>
          <t>35.00</t>
        </is>
      </c>
      <c r="AD430" s="16">
        <f>AC430*0.006</f>
        <v/>
      </c>
      <c r="AE430" s="16">
        <f>AC430*0.02</f>
        <v/>
      </c>
      <c r="AF430" s="16">
        <f>AC430-AD430-AE430</f>
        <v/>
      </c>
      <c r="AG430" s="16" t="n"/>
      <c r="AH430" s="16" t="n"/>
      <c r="AI430" s="16">
        <f>SUM(AG430:AH430)</f>
        <v/>
      </c>
      <c r="AJ430" s="16">
        <f>AF430-AB430+AG430+AH430</f>
        <v/>
      </c>
      <c r="AK430" s="16">
        <f>IF(C430="是","杭州","江西工厂")</f>
        <v/>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t="n">
        <v>0</v>
      </c>
      <c r="S431" s="90" t="n"/>
      <c r="T431" s="90" t="n"/>
      <c r="U431" s="90" t="n"/>
      <c r="V431" s="90" t="n"/>
      <c r="W431" s="90" t="n"/>
      <c r="X431" s="90" t="n"/>
      <c r="Y431" s="90" t="n"/>
      <c r="Z431" s="90" t="n"/>
      <c r="AA431" s="90" t="n"/>
      <c r="AB431" s="15">
        <f>SUM(S431:AA431)</f>
        <v/>
      </c>
      <c r="AC431" s="15" t="n"/>
      <c r="AD431" s="15">
        <f>AC431*0.006</f>
        <v/>
      </c>
      <c r="AE431" s="15">
        <f>AC431*0.02</f>
        <v/>
      </c>
      <c r="AF431" s="15">
        <f>AC431-AD431-AE431</f>
        <v/>
      </c>
      <c r="AG431" s="15" t="n"/>
      <c r="AH431" s="15" t="n"/>
      <c r="AI431" s="15">
        <f>SUM(AG431:AH431)</f>
        <v/>
      </c>
      <c r="AJ431" s="15">
        <f>AF431-AB431+AG431+AH431</f>
        <v/>
      </c>
      <c r="AK431" s="15">
        <f>IF(C431="是","杭州","江西工厂")</f>
        <v/>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t="n"/>
      <c r="S432" s="49" t="n"/>
      <c r="T432" s="16" t="n"/>
      <c r="U432" s="16" t="n"/>
      <c r="V432" s="16" t="n"/>
      <c r="W432" s="16" t="n"/>
      <c r="X432" s="16" t="n"/>
      <c r="Y432" s="16" t="n"/>
      <c r="Z432" s="16" t="n"/>
      <c r="AA432" s="16" t="n"/>
      <c r="AB432" s="16">
        <f>SUM(S432:AA432)</f>
        <v/>
      </c>
      <c r="AC432" s="16" t="inlineStr">
        <is>
          <t>33.00</t>
        </is>
      </c>
      <c r="AD432" s="16">
        <f>AC432*0.006</f>
        <v/>
      </c>
      <c r="AE432" s="16">
        <f>AC432*0.02</f>
        <v/>
      </c>
      <c r="AF432" s="16">
        <f>AC432-AD432-AE432</f>
        <v/>
      </c>
      <c r="AG432" s="16" t="n"/>
      <c r="AH432" s="16" t="n"/>
      <c r="AI432" s="16">
        <f>SUM(AG432:AH432)</f>
        <v/>
      </c>
      <c r="AJ432" s="16">
        <f>AF432-AB432+AG432+AH432</f>
        <v/>
      </c>
      <c r="AK432" s="16">
        <f>IF(C432="是","杭州","江西工厂")</f>
        <v/>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t="n">
        <v>15</v>
      </c>
      <c r="S433" s="90" t="n"/>
      <c r="T433" s="90" t="n"/>
      <c r="U433" s="90" t="n"/>
      <c r="V433" s="90" t="n"/>
      <c r="W433" s="90" t="e">
        <v>#N/A</v>
      </c>
      <c r="X433" s="90" t="e">
        <v>#N/A</v>
      </c>
      <c r="Y433" s="90" t="n"/>
      <c r="Z433" s="90" t="e">
        <v>#N/A</v>
      </c>
      <c r="AA433" s="90" t="e">
        <v>#N/A</v>
      </c>
      <c r="AB433" s="15">
        <f>SUM(S433:AA433)</f>
        <v/>
      </c>
      <c r="AC433" s="15" t="inlineStr">
        <is>
          <t>25.00</t>
        </is>
      </c>
      <c r="AD433" s="15">
        <f>AC433*0.006</f>
        <v/>
      </c>
      <c r="AE433" s="15">
        <f>AC433*0.02</f>
        <v/>
      </c>
      <c r="AF433" s="15">
        <f>AC433-AD433-AE433</f>
        <v/>
      </c>
      <c r="AG433" s="15" t="n"/>
      <c r="AH433" s="15" t="n"/>
      <c r="AI433" s="15">
        <f>SUM(AG433:AH433)</f>
        <v/>
      </c>
      <c r="AJ433" s="15">
        <f>AF433-AB433+AG433+AH433</f>
        <v/>
      </c>
      <c r="AK433" s="15">
        <f>IF(C433="是","杭州","江西工厂")</f>
        <v/>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t="n"/>
      <c r="S434" s="49" t="n"/>
      <c r="T434" s="16" t="n"/>
      <c r="U434" s="16" t="n"/>
      <c r="V434" s="16" t="n"/>
      <c r="W434" s="16" t="n"/>
      <c r="X434" s="16" t="n"/>
      <c r="Y434" s="16" t="n"/>
      <c r="Z434" s="16" t="n"/>
      <c r="AA434" s="16" t="n"/>
      <c r="AB434" s="16">
        <f>SUM(S434:AA434)</f>
        <v/>
      </c>
      <c r="AC434" s="16" t="inlineStr">
        <is>
          <t>33.00</t>
        </is>
      </c>
      <c r="AD434" s="16">
        <f>AC434*0.006</f>
        <v/>
      </c>
      <c r="AE434" s="16">
        <f>AC434*0.02</f>
        <v/>
      </c>
      <c r="AF434" s="16">
        <f>AC434-AD434-AE434</f>
        <v/>
      </c>
      <c r="AG434" s="16" t="n"/>
      <c r="AH434" s="16" t="n"/>
      <c r="AI434" s="16">
        <f>SUM(AG434:AH434)</f>
        <v/>
      </c>
      <c r="AJ434" s="16">
        <f>AF434-AB434+AG434+AH434</f>
        <v/>
      </c>
      <c r="AK434" s="16">
        <f>IF(C434="是","杭州","江西工厂")</f>
        <v/>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t="n">
        <v>15</v>
      </c>
      <c r="S435" s="90" t="n"/>
      <c r="T435" s="90" t="n"/>
      <c r="U435" s="90" t="n"/>
      <c r="V435" s="90" t="n"/>
      <c r="W435" s="90" t="e">
        <v>#N/A</v>
      </c>
      <c r="X435" s="90" t="e">
        <v>#N/A</v>
      </c>
      <c r="Y435" s="90" t="n"/>
      <c r="Z435" s="90" t="e">
        <v>#N/A</v>
      </c>
      <c r="AA435" s="90" t="e">
        <v>#N/A</v>
      </c>
      <c r="AB435" s="15">
        <f>SUM(S435:AA435)</f>
        <v/>
      </c>
      <c r="AC435" s="15" t="inlineStr">
        <is>
          <t>22.00</t>
        </is>
      </c>
      <c r="AD435" s="15">
        <f>AC435*0.006</f>
        <v/>
      </c>
      <c r="AE435" s="15">
        <f>AC435*0.02</f>
        <v/>
      </c>
      <c r="AF435" s="15">
        <f>AC435-AD435-AE435</f>
        <v/>
      </c>
      <c r="AG435" s="15" t="n"/>
      <c r="AH435" s="15" t="n"/>
      <c r="AI435" s="15">
        <f>SUM(AG435:AH435)</f>
        <v/>
      </c>
      <c r="AJ435" s="15">
        <f>AF435-AB435+AG435+AH435</f>
        <v/>
      </c>
      <c r="AK435" s="15">
        <f>IF(C435="是","杭州","江西工厂")</f>
        <v/>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t="n">
        <v>13746.07</v>
      </c>
      <c r="S436" s="16" t="n">
        <v>13941.07</v>
      </c>
      <c r="T436" s="16" t="n">
        <v>1435</v>
      </c>
      <c r="U436" s="16" t="n">
        <v>205</v>
      </c>
      <c r="V436" s="16" t="n">
        <v>268</v>
      </c>
      <c r="W436" s="16" t="n">
        <v>105</v>
      </c>
      <c r="X436" s="16" t="n">
        <v>90</v>
      </c>
      <c r="Y436" s="90" t="n"/>
      <c r="Z436" s="16" t="n">
        <v>0</v>
      </c>
      <c r="AA436" s="16" t="n">
        <v>0</v>
      </c>
      <c r="AB436" s="16">
        <f>SUM(S436:AA436)</f>
        <v/>
      </c>
      <c r="AC436" s="16" t="inlineStr">
        <is>
          <t>17498.00</t>
        </is>
      </c>
      <c r="AD436" s="16">
        <f>AC436*0.006</f>
        <v/>
      </c>
      <c r="AE436" s="16">
        <f>AC436*0.02</f>
        <v/>
      </c>
      <c r="AF436" s="16">
        <f>AC436-AD436-AE436</f>
        <v/>
      </c>
      <c r="AG436" s="16" t="n"/>
      <c r="AH436" s="16" t="n"/>
      <c r="AI436" s="16">
        <f>SUM(AG436:AH436)</f>
        <v/>
      </c>
      <c r="AJ436" s="16">
        <f>AF436-AB436+AG436+AH436</f>
        <v/>
      </c>
      <c r="AK436" s="16">
        <f>IF(C436="是","杭州","江西工厂")</f>
        <v/>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t="n"/>
      <c r="S437" s="49" t="n"/>
      <c r="T437" s="15" t="n"/>
      <c r="U437" s="15" t="n"/>
      <c r="V437" s="15" t="n"/>
      <c r="W437" s="15" t="n"/>
      <c r="X437" s="15" t="n"/>
      <c r="Y437" s="15" t="n"/>
      <c r="Z437" s="15" t="n"/>
      <c r="AA437" s="15" t="n"/>
      <c r="AB437" s="15">
        <f>SUM(S437:AA437)</f>
        <v/>
      </c>
      <c r="AC437" s="15" t="inlineStr">
        <is>
          <t>25.00</t>
        </is>
      </c>
      <c r="AD437" s="15">
        <f>AC437*0.006</f>
        <v/>
      </c>
      <c r="AE437" s="15">
        <f>AC437*0.02</f>
        <v/>
      </c>
      <c r="AF437" s="15">
        <f>AC437-AD437-AE437</f>
        <v/>
      </c>
      <c r="AG437" s="15" t="n"/>
      <c r="AH437" s="15" t="n"/>
      <c r="AI437" s="15">
        <f>SUM(AG437:AH437)</f>
        <v/>
      </c>
      <c r="AJ437" s="15">
        <f>AF437-AB437+AG437+AH437</f>
        <v/>
      </c>
      <c r="AK437" s="15">
        <f>IF(C437="是","杭州","江西工厂")</f>
        <v/>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t="n">
        <v>0</v>
      </c>
      <c r="S438" s="90" t="n"/>
      <c r="T438" s="90" t="n"/>
      <c r="U438" s="90" t="n"/>
      <c r="V438" s="90" t="n"/>
      <c r="W438" s="90" t="n"/>
      <c r="X438" s="90" t="n"/>
      <c r="Y438" s="90" t="n"/>
      <c r="Z438" s="90" t="n"/>
      <c r="AA438" s="90" t="n"/>
      <c r="AB438" s="16">
        <f>SUM(S438:AA438)</f>
        <v/>
      </c>
      <c r="AC438" s="16" t="inlineStr">
        <is>
          <t>8096.30</t>
        </is>
      </c>
      <c r="AD438" s="16">
        <f>AC438*0.006</f>
        <v/>
      </c>
      <c r="AE438" s="16">
        <f>AC438*0.02</f>
        <v/>
      </c>
      <c r="AF438" s="16">
        <f>AC438-AD438-AE438</f>
        <v/>
      </c>
      <c r="AG438" s="16" t="n"/>
      <c r="AH438" s="16" t="n"/>
      <c r="AI438" s="16">
        <f>SUM(AG438:AH438)</f>
        <v/>
      </c>
      <c r="AJ438" s="16">
        <f>AF438-AB438+AG438+AH438</f>
        <v/>
      </c>
      <c r="AK438" s="16">
        <f>IF(C438="是","杭州","江西工厂")</f>
        <v/>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t="n">
        <v>0</v>
      </c>
      <c r="S439" s="90" t="n"/>
      <c r="T439" s="90" t="n"/>
      <c r="U439" s="90" t="n"/>
      <c r="V439" s="90" t="n"/>
      <c r="W439" s="90" t="n"/>
      <c r="X439" s="90" t="n"/>
      <c r="Y439" s="90" t="n"/>
      <c r="Z439" s="90" t="n"/>
      <c r="AA439" s="90" t="n"/>
      <c r="AB439" s="15">
        <f>SUM(S439:AA439)</f>
        <v/>
      </c>
      <c r="AC439" s="15" t="inlineStr">
        <is>
          <t>0.00</t>
        </is>
      </c>
      <c r="AD439" s="15">
        <f>AC439*0.006</f>
        <v/>
      </c>
      <c r="AE439" s="15">
        <f>AC439*0.02</f>
        <v/>
      </c>
      <c r="AF439" s="15">
        <f>AC439-AD439-AE439</f>
        <v/>
      </c>
      <c r="AG439" s="15" t="n"/>
      <c r="AH439" s="15" t="n"/>
      <c r="AI439" s="15">
        <f>SUM(AG439:AH439)</f>
        <v/>
      </c>
      <c r="AJ439" s="15">
        <f>AF439-AB439+AG439+AH439</f>
        <v/>
      </c>
      <c r="AK439" s="15">
        <f>IF(C439="是","杭州","江西工厂")</f>
        <v/>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t="n"/>
      <c r="S440" s="49" t="n"/>
      <c r="T440" s="16" t="n"/>
      <c r="U440" s="16" t="n"/>
      <c r="V440" s="16" t="n"/>
      <c r="W440" s="16" t="n"/>
      <c r="X440" s="16" t="n"/>
      <c r="Y440" s="16" t="n"/>
      <c r="Z440" s="16" t="n"/>
      <c r="AA440" s="16" t="n"/>
      <c r="AB440" s="16">
        <f>SUM(S440:AA440)</f>
        <v/>
      </c>
      <c r="AC440" s="16" t="inlineStr">
        <is>
          <t>27.00</t>
        </is>
      </c>
      <c r="AD440" s="16">
        <f>AC440*0.006</f>
        <v/>
      </c>
      <c r="AE440" s="16">
        <f>AC440*0.02</f>
        <v/>
      </c>
      <c r="AF440" s="16">
        <f>AC440-AD440-AE440</f>
        <v/>
      </c>
      <c r="AG440" s="16" t="n"/>
      <c r="AH440" s="16" t="n"/>
      <c r="AI440" s="16">
        <f>SUM(AG440:AH440)</f>
        <v/>
      </c>
      <c r="AJ440" s="16">
        <f>AF440-AB440+AG440+AH440</f>
        <v/>
      </c>
      <c r="AK440" s="16">
        <f>IF(C440="是","杭州","江西工厂")</f>
        <v/>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t="e">
        <v>#N/A</v>
      </c>
      <c r="S441" s="90" t="e">
        <v>#N/A</v>
      </c>
      <c r="T441" s="90" t="e">
        <v>#N/A</v>
      </c>
      <c r="U441" s="90" t="e">
        <v>#N/A</v>
      </c>
      <c r="V441" s="90" t="e">
        <v>#N/A</v>
      </c>
      <c r="W441" s="90" t="e">
        <v>#N/A</v>
      </c>
      <c r="X441" s="90" t="e">
        <v>#N/A</v>
      </c>
      <c r="Y441" s="90" t="n"/>
      <c r="Z441" s="90" t="e">
        <v>#N/A</v>
      </c>
      <c r="AA441" s="90" t="e">
        <v>#N/A</v>
      </c>
      <c r="AB441" s="15">
        <f>SUM(S441:AA441)</f>
        <v/>
      </c>
      <c r="AC441" s="15" t="inlineStr">
        <is>
          <t>17.00</t>
        </is>
      </c>
      <c r="AD441" s="15">
        <f>AC441*0.006</f>
        <v/>
      </c>
      <c r="AE441" s="15">
        <f>AC441*0.02</f>
        <v/>
      </c>
      <c r="AF441" s="15">
        <f>AC441-AD441-AE441</f>
        <v/>
      </c>
      <c r="AG441" s="15" t="n"/>
      <c r="AH441" s="15" t="n"/>
      <c r="AI441" s="15">
        <f>SUM(AG441:AH441)</f>
        <v/>
      </c>
      <c r="AJ441" s="15">
        <f>AF441-AB441+AG441+AH441</f>
        <v/>
      </c>
      <c r="AK441" s="15">
        <f>IF(C441="是","杭州","江西工厂")</f>
        <v/>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t="n">
        <v>0</v>
      </c>
      <c r="S442" s="90" t="n"/>
      <c r="T442" s="90" t="n"/>
      <c r="U442" s="90" t="n"/>
      <c r="V442" s="90" t="n"/>
      <c r="W442" s="90" t="n"/>
      <c r="X442" s="90" t="n"/>
      <c r="Y442" s="90" t="n"/>
      <c r="Z442" s="90" t="n"/>
      <c r="AA442" s="90" t="n"/>
      <c r="AB442" s="16">
        <f>SUM(S442:AA442)</f>
        <v/>
      </c>
      <c r="AC442" s="16" t="n"/>
      <c r="AD442" s="16">
        <f>AC442*0.006</f>
        <v/>
      </c>
      <c r="AE442" s="16">
        <f>AC442*0.02</f>
        <v/>
      </c>
      <c r="AF442" s="16">
        <f>AC442-AD442-AE442</f>
        <v/>
      </c>
      <c r="AG442" s="16" t="n"/>
      <c r="AH442" s="16" t="n"/>
      <c r="AI442" s="16">
        <f>SUM(AG442:AH442)</f>
        <v/>
      </c>
      <c r="AJ442" s="16">
        <f>AF442-AB442+AG442+AH442</f>
        <v/>
      </c>
      <c r="AK442" s="16">
        <f>IF(C442="是","杭州","江西工厂")</f>
        <v/>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t="n">
        <v>0</v>
      </c>
      <c r="S443" s="90" t="n"/>
      <c r="T443" s="90" t="n"/>
      <c r="U443" s="90" t="n"/>
      <c r="V443" s="90" t="n"/>
      <c r="W443" s="90" t="n"/>
      <c r="X443" s="90" t="n"/>
      <c r="Y443" s="90" t="n"/>
      <c r="Z443" s="90" t="n"/>
      <c r="AA443" s="90" t="n"/>
      <c r="AB443" s="15">
        <f>SUM(S443:AA443)</f>
        <v/>
      </c>
      <c r="AC443" s="15" t="n"/>
      <c r="AD443" s="15">
        <f>AC443*0.006</f>
        <v/>
      </c>
      <c r="AE443" s="15">
        <f>AC443*0.02</f>
        <v/>
      </c>
      <c r="AF443" s="15">
        <f>AC443-AD443-AE443</f>
        <v/>
      </c>
      <c r="AG443" s="15" t="n"/>
      <c r="AH443" s="15" t="n"/>
      <c r="AI443" s="15">
        <f>SUM(AG443:AH443)</f>
        <v/>
      </c>
      <c r="AJ443" s="15">
        <f>AF443-AB443+AG443+AH443</f>
        <v/>
      </c>
      <c r="AK443" s="15">
        <f>IF(C443="是","杭州","江西工厂")</f>
        <v/>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t="n"/>
      <c r="S444" s="49" t="n"/>
      <c r="T444" s="16" t="n"/>
      <c r="U444" s="16" t="n"/>
      <c r="V444" s="16" t="n"/>
      <c r="W444" s="16" t="n"/>
      <c r="X444" s="16" t="n"/>
      <c r="Y444" s="16" t="n"/>
      <c r="Z444" s="16" t="n"/>
      <c r="AA444" s="16" t="n"/>
      <c r="AB444" s="16">
        <f>SUM(S444:AA444)</f>
        <v/>
      </c>
      <c r="AC444" s="16" t="inlineStr">
        <is>
          <t>23.00</t>
        </is>
      </c>
      <c r="AD444" s="16">
        <f>AC444*0.006</f>
        <v/>
      </c>
      <c r="AE444" s="16">
        <f>AC444*0.02</f>
        <v/>
      </c>
      <c r="AF444" s="16">
        <f>AC444-AD444-AE444</f>
        <v/>
      </c>
      <c r="AG444" s="16" t="n"/>
      <c r="AH444" s="16" t="n"/>
      <c r="AI444" s="16">
        <f>SUM(AG444:AH444)</f>
        <v/>
      </c>
      <c r="AJ444" s="16">
        <f>AF444-AB444+AG444+AH444</f>
        <v/>
      </c>
      <c r="AK444" s="16">
        <f>IF(C444="是","杭州","江西工厂")</f>
        <v/>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t="n">
        <v>4739.28</v>
      </c>
      <c r="S445" s="15" t="n">
        <v>4739.28</v>
      </c>
      <c r="T445" s="15" t="n">
        <v>210</v>
      </c>
      <c r="U445" s="15" t="n">
        <v>0</v>
      </c>
      <c r="V445" s="15" t="n">
        <v>240</v>
      </c>
      <c r="W445" s="90" t="n"/>
      <c r="X445" s="90" t="n"/>
      <c r="Y445" s="90" t="n"/>
      <c r="Z445" s="90" t="n"/>
      <c r="AA445" s="90" t="n"/>
      <c r="AB445" s="15">
        <f>SUM(S445:AA445)</f>
        <v/>
      </c>
      <c r="AC445" s="15" t="inlineStr">
        <is>
          <t>5958.95</t>
        </is>
      </c>
      <c r="AD445" s="15">
        <f>AC445*0.006</f>
        <v/>
      </c>
      <c r="AE445" s="15">
        <f>AC445*0.02</f>
        <v/>
      </c>
      <c r="AF445" s="15">
        <f>AC445-AD445-AE445</f>
        <v/>
      </c>
      <c r="AG445" s="15" t="n"/>
      <c r="AH445" s="15" t="n"/>
      <c r="AI445" s="15">
        <f>SUM(AG445:AH445)</f>
        <v/>
      </c>
      <c r="AJ445" s="15">
        <f>AF445-AB445+AG445+AH445</f>
        <v/>
      </c>
      <c r="AK445" s="15">
        <f>IF(C445="是","杭州","江西工厂")</f>
        <v/>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t="n">
        <v>2046.944083224967</v>
      </c>
      <c r="S446" s="90" t="e">
        <v>#N/A</v>
      </c>
      <c r="T446" s="90" t="e">
        <v>#N/A</v>
      </c>
      <c r="U446" s="90" t="e">
        <v>#N/A</v>
      </c>
      <c r="V446" s="90" t="e">
        <v>#N/A</v>
      </c>
      <c r="W446" s="90" t="e">
        <v>#N/A</v>
      </c>
      <c r="X446" s="90" t="e">
        <v>#N/A</v>
      </c>
      <c r="Y446" s="90" t="n"/>
      <c r="Z446" s="90" t="e">
        <v>#N/A</v>
      </c>
      <c r="AA446" s="90" t="e">
        <v>#N/A</v>
      </c>
      <c r="AB446" s="16">
        <f>SUM(S446:AA446)</f>
        <v/>
      </c>
      <c r="AC446" s="16" t="inlineStr">
        <is>
          <t>2856.25</t>
        </is>
      </c>
      <c r="AD446" s="16">
        <f>AC446*0.006</f>
        <v/>
      </c>
      <c r="AE446" s="16">
        <f>AC446*0.02</f>
        <v/>
      </c>
      <c r="AF446" s="16">
        <f>AC446-AD446-AE446</f>
        <v/>
      </c>
      <c r="AG446" s="16" t="n"/>
      <c r="AH446" s="16" t="n"/>
      <c r="AI446" s="16">
        <f>SUM(AG446:AH446)</f>
        <v/>
      </c>
      <c r="AJ446" s="16">
        <f>AF446-AB446+AG446+AH446</f>
        <v/>
      </c>
      <c r="AK446" s="16">
        <f>IF(C446="是","杭州","江西工厂")</f>
        <v/>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t="n"/>
      <c r="S447" s="49" t="n"/>
      <c r="T447" s="15" t="n"/>
      <c r="U447" s="15" t="n"/>
      <c r="V447" s="15" t="n"/>
      <c r="W447" s="15" t="n"/>
      <c r="X447" s="15" t="n"/>
      <c r="Y447" s="15" t="n"/>
      <c r="Z447" s="15" t="n"/>
      <c r="AA447" s="15" t="n"/>
      <c r="AB447" s="15">
        <f>SUM(S447:AA447)</f>
        <v/>
      </c>
      <c r="AC447" s="15" t="inlineStr">
        <is>
          <t>35.00</t>
        </is>
      </c>
      <c r="AD447" s="15">
        <f>AC447*0.006</f>
        <v/>
      </c>
      <c r="AE447" s="15">
        <f>AC447*0.02</f>
        <v/>
      </c>
      <c r="AF447" s="15">
        <f>AC447-AD447-AE447</f>
        <v/>
      </c>
      <c r="AG447" s="15" t="n"/>
      <c r="AH447" s="15" t="n"/>
      <c r="AI447" s="15">
        <f>SUM(AG447:AH447)</f>
        <v/>
      </c>
      <c r="AJ447" s="15">
        <f>AF447-AB447+AG447+AH447</f>
        <v/>
      </c>
      <c r="AK447" s="15">
        <f>IF(C447="是","杭州","江西工厂")</f>
        <v/>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t="n"/>
      <c r="S448" s="49" t="n"/>
      <c r="T448" s="16" t="n"/>
      <c r="U448" s="16" t="n"/>
      <c r="V448" s="16" t="n"/>
      <c r="W448" s="16" t="n"/>
      <c r="X448" s="16" t="n"/>
      <c r="Y448" s="16" t="n"/>
      <c r="Z448" s="16" t="n"/>
      <c r="AA448" s="16" t="n"/>
      <c r="AB448" s="16">
        <f>SUM(S448:AA448)</f>
        <v/>
      </c>
      <c r="AC448" s="16" t="inlineStr">
        <is>
          <t>32.00</t>
        </is>
      </c>
      <c r="AD448" s="16">
        <f>AC448*0.006</f>
        <v/>
      </c>
      <c r="AE448" s="16">
        <f>AC448*0.02</f>
        <v/>
      </c>
      <c r="AF448" s="16">
        <f>AC448-AD448-AE448</f>
        <v/>
      </c>
      <c r="AG448" s="16" t="n"/>
      <c r="AH448" s="16" t="n"/>
      <c r="AI448" s="16">
        <f>SUM(AG448:AH448)</f>
        <v/>
      </c>
      <c r="AJ448" s="16">
        <f>AF448-AB448+AG448+AH448</f>
        <v/>
      </c>
      <c r="AK448" s="16">
        <f>IF(C448="是","杭州","江西工厂")</f>
        <v/>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t="n"/>
      <c r="S449" s="49" t="n"/>
      <c r="T449" s="15" t="n"/>
      <c r="U449" s="15" t="n"/>
      <c r="V449" s="15" t="n"/>
      <c r="W449" s="15" t="n"/>
      <c r="X449" s="15" t="n"/>
      <c r="Y449" s="15" t="n"/>
      <c r="Z449" s="15" t="n"/>
      <c r="AA449" s="15" t="n"/>
      <c r="AB449" s="15">
        <f>SUM(S449:AA449)</f>
        <v/>
      </c>
      <c r="AC449" s="15" t="inlineStr">
        <is>
          <t>0.00</t>
        </is>
      </c>
      <c r="AD449" s="15">
        <f>AC449*0.006</f>
        <v/>
      </c>
      <c r="AE449" s="15">
        <f>AC449*0.02</f>
        <v/>
      </c>
      <c r="AF449" s="15">
        <f>AC449-AD449-AE449</f>
        <v/>
      </c>
      <c r="AG449" s="15" t="n"/>
      <c r="AH449" s="15" t="n"/>
      <c r="AI449" s="15">
        <f>SUM(AG449:AH449)</f>
        <v/>
      </c>
      <c r="AJ449" s="15">
        <f>AF449-AB449+AG449+AH449</f>
        <v/>
      </c>
      <c r="AK449" s="15">
        <f>IF(C449="是","杭州","江西工厂")</f>
        <v/>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t="n"/>
      <c r="S450" s="49" t="n"/>
      <c r="T450" s="16" t="n"/>
      <c r="U450" s="16" t="n"/>
      <c r="V450" s="16" t="n"/>
      <c r="W450" s="16" t="n"/>
      <c r="X450" s="16" t="n"/>
      <c r="Y450" s="16" t="n"/>
      <c r="Z450" s="16" t="n"/>
      <c r="AA450" s="16" t="n"/>
      <c r="AB450" s="16">
        <f>SUM(S450:AA450)</f>
        <v/>
      </c>
      <c r="AC450" s="16" t="inlineStr">
        <is>
          <t>0.00</t>
        </is>
      </c>
      <c r="AD450" s="16">
        <f>AC450*0.006</f>
        <v/>
      </c>
      <c r="AE450" s="16">
        <f>AC450*0.02</f>
        <v/>
      </c>
      <c r="AF450" s="16">
        <f>AC450-AD450-AE450</f>
        <v/>
      </c>
      <c r="AG450" s="16" t="n"/>
      <c r="AH450" s="16" t="n"/>
      <c r="AI450" s="16">
        <f>SUM(AG450:AH450)</f>
        <v/>
      </c>
      <c r="AJ450" s="16">
        <f>AF450-AB450+AG450+AH450</f>
        <v/>
      </c>
      <c r="AK450" s="16">
        <f>IF(C450="是","杭州","江西工厂")</f>
        <v/>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t="n"/>
      <c r="S451" s="49" t="n"/>
      <c r="T451" s="15" t="n"/>
      <c r="U451" s="15" t="n"/>
      <c r="V451" s="15" t="n"/>
      <c r="W451" s="15" t="n"/>
      <c r="X451" s="15" t="n"/>
      <c r="Y451" s="15" t="n"/>
      <c r="Z451" s="15" t="n"/>
      <c r="AA451" s="15" t="n"/>
      <c r="AB451" s="15">
        <f>SUM(S451:AA451)</f>
        <v/>
      </c>
      <c r="AC451" s="15" t="inlineStr">
        <is>
          <t>34.00</t>
        </is>
      </c>
      <c r="AD451" s="15">
        <f>AC451*0.006</f>
        <v/>
      </c>
      <c r="AE451" s="15">
        <f>AC451*0.02</f>
        <v/>
      </c>
      <c r="AF451" s="15">
        <f>AC451-AD451-AE451</f>
        <v/>
      </c>
      <c r="AG451" s="15" t="n"/>
      <c r="AH451" s="15" t="n"/>
      <c r="AI451" s="15">
        <f>SUM(AG451:AH451)</f>
        <v/>
      </c>
      <c r="AJ451" s="15">
        <f>AF451-AB451+AG451+AH451</f>
        <v/>
      </c>
      <c r="AK451" s="15">
        <f>IF(C451="是","杭州","江西工厂")</f>
        <v/>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t="n"/>
      <c r="S452" s="49" t="n"/>
      <c r="T452" s="16" t="n"/>
      <c r="U452" s="16" t="n"/>
      <c r="V452" s="16" t="n"/>
      <c r="W452" s="16" t="n"/>
      <c r="X452" s="16" t="n"/>
      <c r="Y452" s="16" t="n"/>
      <c r="Z452" s="16" t="n"/>
      <c r="AA452" s="16" t="n"/>
      <c r="AB452" s="16">
        <f>SUM(S452:AA452)</f>
        <v/>
      </c>
      <c r="AC452" s="16" t="inlineStr">
        <is>
          <t>32.00</t>
        </is>
      </c>
      <c r="AD452" s="16">
        <f>AC452*0.006</f>
        <v/>
      </c>
      <c r="AE452" s="16">
        <f>AC452*0.02</f>
        <v/>
      </c>
      <c r="AF452" s="16">
        <f>AC452-AD452-AE452</f>
        <v/>
      </c>
      <c r="AG452" s="16" t="n"/>
      <c r="AH452" s="16" t="n"/>
      <c r="AI452" s="16">
        <f>SUM(AG452:AH452)</f>
        <v/>
      </c>
      <c r="AJ452" s="16">
        <f>AF452-AB452+AG452+AH452</f>
        <v/>
      </c>
      <c r="AK452" s="16">
        <f>IF(C452="是","杭州","江西工厂")</f>
        <v/>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t="n">
        <v>0</v>
      </c>
      <c r="S453" s="90" t="n"/>
      <c r="T453" s="90" t="n"/>
      <c r="U453" s="90" t="n"/>
      <c r="V453" s="90" t="n"/>
      <c r="W453" s="90" t="n"/>
      <c r="X453" s="90" t="n"/>
      <c r="Y453" s="90" t="n"/>
      <c r="Z453" s="90" t="n"/>
      <c r="AA453" s="90" t="n"/>
      <c r="AB453" s="15">
        <f>SUM(S453:AA453)</f>
        <v/>
      </c>
      <c r="AC453" s="15" t="n"/>
      <c r="AD453" s="15">
        <f>AC453*0.006</f>
        <v/>
      </c>
      <c r="AE453" s="15">
        <f>AC453*0.02</f>
        <v/>
      </c>
      <c r="AF453" s="15">
        <f>AC453-AD453-AE453</f>
        <v/>
      </c>
      <c r="AG453" s="15" t="n"/>
      <c r="AH453" s="15" t="n"/>
      <c r="AI453" s="15">
        <f>SUM(AG453:AH453)</f>
        <v/>
      </c>
      <c r="AJ453" s="15">
        <f>AF453-AB453+AG453+AH453</f>
        <v/>
      </c>
      <c r="AK453" s="15">
        <f>IF(C453="是","杭州","江西工厂")</f>
        <v/>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t="n"/>
      <c r="S454" s="49" t="n"/>
      <c r="T454" s="16" t="n"/>
      <c r="U454" s="16" t="n"/>
      <c r="V454" s="16" t="n"/>
      <c r="W454" s="16" t="n"/>
      <c r="X454" s="16" t="n"/>
      <c r="Y454" s="16" t="n"/>
      <c r="Z454" s="16" t="n"/>
      <c r="AA454" s="16" t="n"/>
      <c r="AB454" s="16">
        <f>SUM(S454:AA454)</f>
        <v/>
      </c>
      <c r="AC454" s="16" t="inlineStr">
        <is>
          <t>27.00</t>
        </is>
      </c>
      <c r="AD454" s="16">
        <f>AC454*0.006</f>
        <v/>
      </c>
      <c r="AE454" s="16">
        <f>AC454*0.02</f>
        <v/>
      </c>
      <c r="AF454" s="16">
        <f>AC454-AD454-AE454</f>
        <v/>
      </c>
      <c r="AG454" s="16" t="n"/>
      <c r="AH454" s="16" t="n"/>
      <c r="AI454" s="16">
        <f>SUM(AG454:AH454)</f>
        <v/>
      </c>
      <c r="AJ454" s="16">
        <f>AF454-AB454+AG454+AH454</f>
        <v/>
      </c>
      <c r="AK454" s="16">
        <f>IF(C454="是","杭州","江西工厂")</f>
        <v/>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t="n"/>
      <c r="S455" s="49" t="n"/>
      <c r="T455" s="15" t="n"/>
      <c r="U455" s="15" t="n"/>
      <c r="V455" s="15" t="n"/>
      <c r="W455" s="15" t="n"/>
      <c r="X455" s="15" t="n"/>
      <c r="Y455" s="15" t="n"/>
      <c r="Z455" s="15" t="n"/>
      <c r="AA455" s="15" t="n"/>
      <c r="AB455" s="15">
        <f>SUM(S455:AA455)</f>
        <v/>
      </c>
      <c r="AC455" s="15" t="inlineStr">
        <is>
          <t>36.00</t>
        </is>
      </c>
      <c r="AD455" s="15">
        <f>AC455*0.006</f>
        <v/>
      </c>
      <c r="AE455" s="15">
        <f>AC455*0.02</f>
        <v/>
      </c>
      <c r="AF455" s="15">
        <f>AC455-AD455-AE455</f>
        <v/>
      </c>
      <c r="AG455" s="15" t="n"/>
      <c r="AH455" s="15" t="n"/>
      <c r="AI455" s="15">
        <f>SUM(AG455:AH455)</f>
        <v/>
      </c>
      <c r="AJ455" s="15">
        <f>AF455-AB455+AG455+AH455</f>
        <v/>
      </c>
      <c r="AK455" s="15">
        <f>IF(C455="是","杭州","江西工厂")</f>
        <v/>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t="n">
        <v>0</v>
      </c>
      <c r="S456" s="90" t="n"/>
      <c r="T456" s="90" t="n"/>
      <c r="U456" s="90" t="n"/>
      <c r="V456" s="90" t="n"/>
      <c r="W456" s="90" t="n"/>
      <c r="X456" s="90" t="n"/>
      <c r="Y456" s="90" t="n"/>
      <c r="Z456" s="90" t="n"/>
      <c r="AA456" s="90" t="n"/>
      <c r="AB456" s="16">
        <f>SUM(S456:AA456)</f>
        <v/>
      </c>
      <c r="AC456" s="16" t="n"/>
      <c r="AD456" s="16">
        <f>AC456*0.006</f>
        <v/>
      </c>
      <c r="AE456" s="16">
        <f>AC456*0.02</f>
        <v/>
      </c>
      <c r="AF456" s="16">
        <f>AC456-AD456-AE456</f>
        <v/>
      </c>
      <c r="AG456" s="16" t="n"/>
      <c r="AH456" s="16" t="n"/>
      <c r="AI456" s="16">
        <f>SUM(AG456:AH456)</f>
        <v/>
      </c>
      <c r="AJ456" s="16">
        <f>AF456-AB456+AG456+AH456</f>
        <v/>
      </c>
      <c r="AK456" s="16">
        <f>IF(C456="是","杭州","江西工厂")</f>
        <v/>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t="n">
        <v>4610.65</v>
      </c>
      <c r="S457" s="15" t="n">
        <v>4610.65</v>
      </c>
      <c r="T457" s="15" t="n">
        <v>218</v>
      </c>
      <c r="U457" s="15" t="n">
        <v>59</v>
      </c>
      <c r="V457" s="15" t="n">
        <v>84</v>
      </c>
      <c r="W457" s="15" t="n">
        <v>0</v>
      </c>
      <c r="X457" s="15" t="n">
        <v>0</v>
      </c>
      <c r="Y457" s="90" t="n"/>
      <c r="Z457" s="15" t="n">
        <v>0</v>
      </c>
      <c r="AA457" s="15" t="n">
        <v>0</v>
      </c>
      <c r="AB457" s="15">
        <f>SUM(S457:AA457)</f>
        <v/>
      </c>
      <c r="AC457" s="15" t="inlineStr">
        <is>
          <t>5975.00</t>
        </is>
      </c>
      <c r="AD457" s="15">
        <f>AC457*0.006</f>
        <v/>
      </c>
      <c r="AE457" s="15">
        <f>AC457*0.02</f>
        <v/>
      </c>
      <c r="AF457" s="15">
        <f>AC457-AD457-AE457</f>
        <v/>
      </c>
      <c r="AG457" s="15" t="n"/>
      <c r="AH457" s="15" t="n"/>
      <c r="AI457" s="15">
        <f>SUM(AG457:AH457)</f>
        <v/>
      </c>
      <c r="AJ457" s="15">
        <f>AF457-AB457+AG457+AH457</f>
        <v/>
      </c>
      <c r="AK457" s="15">
        <f>IF(C457="是","杭州","江西工厂")</f>
        <v/>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t="n">
        <v>0</v>
      </c>
      <c r="S458" s="90" t="n"/>
      <c r="T458" s="90" t="n"/>
      <c r="U458" s="90" t="n"/>
      <c r="V458" s="90" t="n"/>
      <c r="W458" s="90" t="n"/>
      <c r="X458" s="90" t="n"/>
      <c r="Y458" s="90" t="n"/>
      <c r="Z458" s="90" t="n"/>
      <c r="AA458" s="90" t="n"/>
      <c r="AB458" s="16">
        <f>SUM(S458:AA458)</f>
        <v/>
      </c>
      <c r="AC458" s="16" t="inlineStr">
        <is>
          <t>1624.50</t>
        </is>
      </c>
      <c r="AD458" s="16">
        <f>AC458*0.006</f>
        <v/>
      </c>
      <c r="AE458" s="16">
        <f>AC458*0.02</f>
        <v/>
      </c>
      <c r="AF458" s="16">
        <f>AC458-AD458-AE458</f>
        <v/>
      </c>
      <c r="AG458" s="16" t="n"/>
      <c r="AH458" s="16" t="n"/>
      <c r="AI458" s="16">
        <f>SUM(AG458:AH458)</f>
        <v/>
      </c>
      <c r="AJ458" s="16">
        <f>AF458-AB458+AG458+AH458</f>
        <v/>
      </c>
      <c r="AK458" s="16">
        <f>IF(C458="是","杭州","江西工厂")</f>
        <v/>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t="n"/>
      <c r="S459" s="49" t="n"/>
      <c r="T459" s="15" t="n"/>
      <c r="U459" s="15" t="n"/>
      <c r="V459" s="15" t="n"/>
      <c r="W459" s="15" t="n"/>
      <c r="X459" s="15" t="n"/>
      <c r="Y459" s="15" t="n"/>
      <c r="Z459" s="15" t="n"/>
      <c r="AA459" s="15" t="n"/>
      <c r="AB459" s="15">
        <f>SUM(S459:AA459)</f>
        <v/>
      </c>
      <c r="AC459" s="15" t="inlineStr">
        <is>
          <t>32.00</t>
        </is>
      </c>
      <c r="AD459" s="15">
        <f>AC459*0.006</f>
        <v/>
      </c>
      <c r="AE459" s="15">
        <f>AC459*0.02</f>
        <v/>
      </c>
      <c r="AF459" s="15">
        <f>AC459-AD459-AE459</f>
        <v/>
      </c>
      <c r="AG459" s="15" t="n"/>
      <c r="AH459" s="15" t="n"/>
      <c r="AI459" s="15">
        <f>SUM(AG459:AH459)</f>
        <v/>
      </c>
      <c r="AJ459" s="15">
        <f>AF459-AB459+AG459+AH459</f>
        <v/>
      </c>
      <c r="AK459" s="15">
        <f>IF(C459="是","杭州","江西工厂")</f>
        <v/>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t="n">
        <v>15</v>
      </c>
      <c r="S460" s="90" t="n"/>
      <c r="T460" s="90" t="n"/>
      <c r="U460" s="90" t="n"/>
      <c r="V460" s="90" t="n"/>
      <c r="W460" s="90" t="e">
        <v>#N/A</v>
      </c>
      <c r="X460" s="90" t="e">
        <v>#N/A</v>
      </c>
      <c r="Y460" s="90" t="n"/>
      <c r="Z460" s="90" t="e">
        <v>#N/A</v>
      </c>
      <c r="AA460" s="90" t="e">
        <v>#N/A</v>
      </c>
      <c r="AB460" s="16">
        <f>SUM(S460:AA460)</f>
        <v/>
      </c>
      <c r="AC460" s="16" t="inlineStr">
        <is>
          <t>22.00</t>
        </is>
      </c>
      <c r="AD460" s="16">
        <f>AC460*0.006</f>
        <v/>
      </c>
      <c r="AE460" s="16">
        <f>AC460*0.02</f>
        <v/>
      </c>
      <c r="AF460" s="16">
        <f>AC460-AD460-AE460</f>
        <v/>
      </c>
      <c r="AG460" s="16" t="n"/>
      <c r="AH460" s="16" t="n"/>
      <c r="AI460" s="16">
        <f>SUM(AG460:AH460)</f>
        <v/>
      </c>
      <c r="AJ460" s="16">
        <f>AF460-AB460+AG460+AH460</f>
        <v/>
      </c>
      <c r="AK460" s="16">
        <f>IF(C460="是","杭州","江西工厂")</f>
        <v/>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t="n">
        <v>1969.5</v>
      </c>
      <c r="S461" s="15" t="n">
        <v>2013.97</v>
      </c>
      <c r="T461" s="15" t="n">
        <v>103</v>
      </c>
      <c r="U461" s="15" t="n">
        <v>30</v>
      </c>
      <c r="V461" s="15" t="n">
        <v>74</v>
      </c>
      <c r="W461" s="15" t="n">
        <v>0</v>
      </c>
      <c r="X461" s="15" t="n">
        <v>0</v>
      </c>
      <c r="Y461" s="90" t="n"/>
      <c r="Z461" s="15" t="n">
        <v>0</v>
      </c>
      <c r="AA461" s="15" t="n">
        <v>44.47</v>
      </c>
      <c r="AB461" s="15">
        <f>SUM(S461:AA461)</f>
        <v/>
      </c>
      <c r="AC461" s="15" t="inlineStr">
        <is>
          <t>2791.55</t>
        </is>
      </c>
      <c r="AD461" s="15">
        <f>AC461*0.006</f>
        <v/>
      </c>
      <c r="AE461" s="15">
        <f>AC461*0.02</f>
        <v/>
      </c>
      <c r="AF461" s="15">
        <f>AC461-AD461-AE461</f>
        <v/>
      </c>
      <c r="AG461" s="15" t="n"/>
      <c r="AH461" s="15" t="n"/>
      <c r="AI461" s="15">
        <f>SUM(AG461:AH461)</f>
        <v/>
      </c>
      <c r="AJ461" s="15">
        <f>AF461-AB461+AG461+AH461</f>
        <v/>
      </c>
      <c r="AK461" s="15">
        <f>IF(C461="是","杭州","江西工厂")</f>
        <v/>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t="n"/>
      <c r="S462" s="49" t="n"/>
      <c r="T462" s="16" t="n"/>
      <c r="U462" s="16" t="n"/>
      <c r="V462" s="16" t="n"/>
      <c r="W462" s="16" t="n"/>
      <c r="X462" s="16" t="n"/>
      <c r="Y462" s="16" t="n"/>
      <c r="Z462" s="16" t="n"/>
      <c r="AA462" s="16" t="n"/>
      <c r="AB462" s="16">
        <f>SUM(S462:AA462)</f>
        <v/>
      </c>
      <c r="AC462" s="16" t="inlineStr">
        <is>
          <t>25.00</t>
        </is>
      </c>
      <c r="AD462" s="16">
        <f>AC462*0.006</f>
        <v/>
      </c>
      <c r="AE462" s="16">
        <f>AC462*0.02</f>
        <v/>
      </c>
      <c r="AF462" s="16">
        <f>AC462-AD462-AE462</f>
        <v/>
      </c>
      <c r="AG462" s="16" t="n"/>
      <c r="AH462" s="16" t="n"/>
      <c r="AI462" s="16">
        <f>SUM(AG462:AH462)</f>
        <v/>
      </c>
      <c r="AJ462" s="16">
        <f>AF462-AB462+AG462+AH462</f>
        <v/>
      </c>
      <c r="AK462" s="16">
        <f>IF(C462="是","杭州","江西工厂")</f>
        <v/>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t="n"/>
      <c r="S463" s="49" t="n"/>
      <c r="T463" s="15" t="n"/>
      <c r="U463" s="15" t="n"/>
      <c r="V463" s="15" t="n"/>
      <c r="W463" s="15" t="n"/>
      <c r="X463" s="15" t="n"/>
      <c r="Y463" s="15" t="n"/>
      <c r="Z463" s="15" t="n"/>
      <c r="AA463" s="15" t="n"/>
      <c r="AB463" s="15">
        <f>SUM(S463:AA463)</f>
        <v/>
      </c>
      <c r="AC463" s="15" t="inlineStr">
        <is>
          <t>30.00</t>
        </is>
      </c>
      <c r="AD463" s="15">
        <f>AC463*0.006</f>
        <v/>
      </c>
      <c r="AE463" s="15">
        <f>AC463*0.02</f>
        <v/>
      </c>
      <c r="AF463" s="15">
        <f>AC463-AD463-AE463</f>
        <v/>
      </c>
      <c r="AG463" s="15" t="n"/>
      <c r="AH463" s="15" t="n"/>
      <c r="AI463" s="15">
        <f>SUM(AG463:AH463)</f>
        <v/>
      </c>
      <c r="AJ463" s="15">
        <f>AF463-AB463+AG463+AH463</f>
        <v/>
      </c>
      <c r="AK463" s="15">
        <f>IF(C463="是","杭州","江西工厂")</f>
        <v/>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t="n"/>
      <c r="S464" s="49" t="n"/>
      <c r="T464" s="16" t="n"/>
      <c r="U464" s="16" t="n"/>
      <c r="V464" s="16" t="n"/>
      <c r="W464" s="16" t="n"/>
      <c r="X464" s="16" t="n"/>
      <c r="Y464" s="16" t="n"/>
      <c r="Z464" s="16" t="n"/>
      <c r="AA464" s="16" t="n"/>
      <c r="AB464" s="16">
        <f>SUM(S464:AA464)</f>
        <v/>
      </c>
      <c r="AC464" s="16" t="inlineStr">
        <is>
          <t>33.00</t>
        </is>
      </c>
      <c r="AD464" s="16">
        <f>AC464*0.006</f>
        <v/>
      </c>
      <c r="AE464" s="16">
        <f>AC464*0.02</f>
        <v/>
      </c>
      <c r="AF464" s="16">
        <f>AC464-AD464-AE464</f>
        <v/>
      </c>
      <c r="AG464" s="16" t="n"/>
      <c r="AH464" s="16" t="n"/>
      <c r="AI464" s="16">
        <f>SUM(AG464:AH464)</f>
        <v/>
      </c>
      <c r="AJ464" s="16">
        <f>AF464-AB464+AG464+AH464</f>
        <v/>
      </c>
      <c r="AK464" s="16">
        <f>IF(C464="是","杭州","江西工厂")</f>
        <v/>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t="n"/>
      <c r="S465" s="49" t="n"/>
      <c r="T465" s="15" t="n"/>
      <c r="U465" s="15" t="n"/>
      <c r="V465" s="15" t="n"/>
      <c r="W465" s="15" t="n"/>
      <c r="X465" s="15" t="n"/>
      <c r="Y465" s="15" t="n"/>
      <c r="Z465" s="15" t="n"/>
      <c r="AA465" s="15" t="n"/>
      <c r="AB465" s="15">
        <f>SUM(S465:AA465)</f>
        <v/>
      </c>
      <c r="AC465" s="15" t="inlineStr">
        <is>
          <t>40.00</t>
        </is>
      </c>
      <c r="AD465" s="15">
        <f>AC465*0.006</f>
        <v/>
      </c>
      <c r="AE465" s="15">
        <f>AC465*0.02</f>
        <v/>
      </c>
      <c r="AF465" s="15">
        <f>AC465-AD465-AE465</f>
        <v/>
      </c>
      <c r="AG465" s="15" t="n"/>
      <c r="AH465" s="15" t="n"/>
      <c r="AI465" s="15">
        <f>SUM(AG465:AH465)</f>
        <v/>
      </c>
      <c r="AJ465" s="15">
        <f>AF465-AB465+AG465+AH465</f>
        <v/>
      </c>
      <c r="AK465" s="15">
        <f>IF(C465="是","杭州","江西工厂")</f>
        <v/>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t="n"/>
      <c r="S466" s="49" t="n"/>
      <c r="T466" s="16" t="n"/>
      <c r="U466" s="16" t="n"/>
      <c r="V466" s="16" t="n"/>
      <c r="W466" s="16" t="n"/>
      <c r="X466" s="16" t="n"/>
      <c r="Y466" s="16" t="n"/>
      <c r="Z466" s="16" t="n"/>
      <c r="AA466" s="16" t="n"/>
      <c r="AB466" s="16">
        <f>SUM(S466:AA466)</f>
        <v/>
      </c>
      <c r="AC466" s="16" t="inlineStr">
        <is>
          <t>35.00</t>
        </is>
      </c>
      <c r="AD466" s="16">
        <f>AC466*0.006</f>
        <v/>
      </c>
      <c r="AE466" s="16">
        <f>AC466*0.02</f>
        <v/>
      </c>
      <c r="AF466" s="16">
        <f>AC466-AD466-AE466</f>
        <v/>
      </c>
      <c r="AG466" s="16" t="n"/>
      <c r="AH466" s="16" t="n"/>
      <c r="AI466" s="16">
        <f>SUM(AG466:AH466)</f>
        <v/>
      </c>
      <c r="AJ466" s="16">
        <f>AF466-AB466+AG466+AH466</f>
        <v/>
      </c>
      <c r="AK466" s="16">
        <f>IF(C466="是","杭州","江西工厂")</f>
        <v/>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t="n">
        <v>7796.27052238806</v>
      </c>
      <c r="S467" s="90" t="e">
        <v>#N/A</v>
      </c>
      <c r="T467" s="90" t="e">
        <v>#N/A</v>
      </c>
      <c r="U467" s="90" t="e">
        <v>#N/A</v>
      </c>
      <c r="V467" s="90" t="e">
        <v>#N/A</v>
      </c>
      <c r="W467" s="90" t="e">
        <v>#N/A</v>
      </c>
      <c r="X467" s="90" t="e">
        <v>#N/A</v>
      </c>
      <c r="Y467" s="90" t="n"/>
      <c r="Z467" s="90" t="e">
        <v>#N/A</v>
      </c>
      <c r="AA467" s="90" t="e">
        <v>#N/A</v>
      </c>
      <c r="AB467" s="15">
        <f>SUM(S467:AA467)</f>
        <v/>
      </c>
      <c r="AC467" s="15" t="inlineStr">
        <is>
          <t>40.00</t>
        </is>
      </c>
      <c r="AD467" s="15">
        <f>AC467*0.006</f>
        <v/>
      </c>
      <c r="AE467" s="15">
        <f>AC467*0.02</f>
        <v/>
      </c>
      <c r="AF467" s="15">
        <f>AC467-AD467-AE467</f>
        <v/>
      </c>
      <c r="AG467" s="15" t="n"/>
      <c r="AH467" s="15" t="n"/>
      <c r="AI467" s="15">
        <f>SUM(AG467:AH467)</f>
        <v/>
      </c>
      <c r="AJ467" s="15">
        <f>AF467-AB467+AG467+AH467</f>
        <v/>
      </c>
      <c r="AK467" s="15">
        <f>IF(C467="是","杭州","江西工厂")</f>
        <v/>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t="n">
        <v>0</v>
      </c>
      <c r="S468" s="90" t="n"/>
      <c r="T468" s="90" t="n"/>
      <c r="U468" s="90" t="n"/>
      <c r="V468" s="90" t="n"/>
      <c r="W468" s="90" t="n"/>
      <c r="X468" s="90" t="n"/>
      <c r="Y468" s="90" t="n"/>
      <c r="Z468" s="90" t="n"/>
      <c r="AA468" s="90" t="n"/>
      <c r="AB468" s="16">
        <f>SUM(S468:AA468)</f>
        <v/>
      </c>
      <c r="AC468" s="16" t="n"/>
      <c r="AD468" s="16">
        <f>AC468*0.006</f>
        <v/>
      </c>
      <c r="AE468" s="16">
        <f>AC468*0.02</f>
        <v/>
      </c>
      <c r="AF468" s="16">
        <f>AC468-AD468-AE468</f>
        <v/>
      </c>
      <c r="AG468" s="16" t="n"/>
      <c r="AH468" s="16" t="n"/>
      <c r="AI468" s="16">
        <f>SUM(AG468:AH468)</f>
        <v/>
      </c>
      <c r="AJ468" s="16">
        <f>AF468-AB468+AG468+AH468</f>
        <v/>
      </c>
      <c r="AK468" s="16">
        <f>IF(C468="是","杭州","江西工厂")</f>
        <v/>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t="n"/>
      <c r="S469" s="49" t="n"/>
      <c r="T469" s="15" t="n"/>
      <c r="U469" s="15" t="n"/>
      <c r="V469" s="15" t="n"/>
      <c r="W469" s="15" t="n"/>
      <c r="X469" s="15" t="n"/>
      <c r="Y469" s="15" t="n"/>
      <c r="Z469" s="15" t="n"/>
      <c r="AA469" s="15" t="n"/>
      <c r="AB469" s="15">
        <f>SUM(S469:AA469)</f>
        <v/>
      </c>
      <c r="AC469" s="15" t="inlineStr">
        <is>
          <t>33.00</t>
        </is>
      </c>
      <c r="AD469" s="15">
        <f>AC469*0.006</f>
        <v/>
      </c>
      <c r="AE469" s="15">
        <f>AC469*0.02</f>
        <v/>
      </c>
      <c r="AF469" s="15">
        <f>AC469-AD469-AE469</f>
        <v/>
      </c>
      <c r="AG469" s="15" t="n"/>
      <c r="AH469" s="15" t="n"/>
      <c r="AI469" s="15">
        <f>SUM(AG469:AH469)</f>
        <v/>
      </c>
      <c r="AJ469" s="15">
        <f>AF469-AB469+AG469+AH469</f>
        <v/>
      </c>
      <c r="AK469" s="15">
        <f>IF(C469="是","杭州","江西工厂")</f>
        <v/>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t="n"/>
      <c r="S470" s="49" t="n"/>
      <c r="T470" s="16" t="n"/>
      <c r="U470" s="16" t="n"/>
      <c r="V470" s="16" t="n"/>
      <c r="W470" s="16" t="n"/>
      <c r="X470" s="16" t="n"/>
      <c r="Y470" s="16" t="n"/>
      <c r="Z470" s="16" t="n"/>
      <c r="AA470" s="16" t="n"/>
      <c r="AB470" s="16">
        <f>SUM(S470:AA470)</f>
        <v/>
      </c>
      <c r="AC470" s="16" t="inlineStr">
        <is>
          <t>23.00</t>
        </is>
      </c>
      <c r="AD470" s="16">
        <f>AC470*0.006</f>
        <v/>
      </c>
      <c r="AE470" s="16">
        <f>AC470*0.02</f>
        <v/>
      </c>
      <c r="AF470" s="16">
        <f>AC470-AD470-AE470</f>
        <v/>
      </c>
      <c r="AG470" s="16" t="n"/>
      <c r="AH470" s="16" t="n"/>
      <c r="AI470" s="16">
        <f>SUM(AG470:AH470)</f>
        <v/>
      </c>
      <c r="AJ470" s="16">
        <f>AF470-AB470+AG470+AH470</f>
        <v/>
      </c>
      <c r="AK470" s="16">
        <f>IF(C470="是","杭州","江西工厂")</f>
        <v/>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t="n"/>
      <c r="S471" s="49" t="n"/>
      <c r="T471" s="15" t="n"/>
      <c r="U471" s="15" t="n"/>
      <c r="V471" s="15" t="n"/>
      <c r="W471" s="15" t="n"/>
      <c r="X471" s="15" t="n"/>
      <c r="Y471" s="15" t="n"/>
      <c r="Z471" s="15" t="n"/>
      <c r="AA471" s="15" t="n"/>
      <c r="AB471" s="15">
        <f>SUM(S471:AA471)</f>
        <v/>
      </c>
      <c r="AC471" s="15" t="inlineStr">
        <is>
          <t>40.00</t>
        </is>
      </c>
      <c r="AD471" s="15">
        <f>AC471*0.006</f>
        <v/>
      </c>
      <c r="AE471" s="15">
        <f>AC471*0.02</f>
        <v/>
      </c>
      <c r="AF471" s="15">
        <f>AC471-AD471-AE471</f>
        <v/>
      </c>
      <c r="AG471" s="15" t="n"/>
      <c r="AH471" s="15" t="n"/>
      <c r="AI471" s="15">
        <f>SUM(AG471:AH471)</f>
        <v/>
      </c>
      <c r="AJ471" s="15">
        <f>AF471-AB471+AG471+AH471</f>
        <v/>
      </c>
      <c r="AK471" s="15">
        <f>IF(C471="是","杭州","江西工厂")</f>
        <v/>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t="n"/>
      <c r="S472" s="49" t="n"/>
      <c r="T472" s="16" t="n"/>
      <c r="U472" s="16" t="n"/>
      <c r="V472" s="16" t="n"/>
      <c r="W472" s="16" t="n"/>
      <c r="X472" s="16" t="n"/>
      <c r="Y472" s="16" t="n"/>
      <c r="Z472" s="16" t="n"/>
      <c r="AA472" s="16" t="n"/>
      <c r="AB472" s="16">
        <f>SUM(S472:AA472)</f>
        <v/>
      </c>
      <c r="AC472" s="16" t="inlineStr">
        <is>
          <t>0.00</t>
        </is>
      </c>
      <c r="AD472" s="16">
        <f>AC472*0.006</f>
        <v/>
      </c>
      <c r="AE472" s="16">
        <f>AC472*0.02</f>
        <v/>
      </c>
      <c r="AF472" s="16">
        <f>AC472-AD472-AE472</f>
        <v/>
      </c>
      <c r="AG472" s="16" t="n"/>
      <c r="AH472" s="16" t="n"/>
      <c r="AI472" s="16">
        <f>SUM(AG472:AH472)</f>
        <v/>
      </c>
      <c r="AJ472" s="16">
        <f>AF472-AB472+AG472+AH472</f>
        <v/>
      </c>
      <c r="AK472" s="16">
        <f>IF(C472="是","杭州","江西工厂")</f>
        <v/>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t="n"/>
      <c r="S473" s="49" t="n"/>
      <c r="T473" s="15" t="n"/>
      <c r="U473" s="15" t="n"/>
      <c r="V473" s="15" t="n"/>
      <c r="W473" s="15" t="n"/>
      <c r="X473" s="15" t="n"/>
      <c r="Y473" s="15" t="n"/>
      <c r="Z473" s="15" t="n"/>
      <c r="AA473" s="15" t="n"/>
      <c r="AB473" s="15">
        <f>SUM(S473:AA473)</f>
        <v/>
      </c>
      <c r="AC473" s="15" t="inlineStr">
        <is>
          <t>24.00</t>
        </is>
      </c>
      <c r="AD473" s="15">
        <f>AC473*0.006</f>
        <v/>
      </c>
      <c r="AE473" s="15">
        <f>AC473*0.02</f>
        <v/>
      </c>
      <c r="AF473" s="15">
        <f>AC473-AD473-AE473</f>
        <v/>
      </c>
      <c r="AG473" s="15" t="n"/>
      <c r="AH473" s="15" t="n"/>
      <c r="AI473" s="15">
        <f>SUM(AG473:AH473)</f>
        <v/>
      </c>
      <c r="AJ473" s="15">
        <f>AF473-AB473+AG473+AH473</f>
        <v/>
      </c>
      <c r="AK473" s="15">
        <f>IF(C473="是","杭州","江西工厂")</f>
        <v/>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t="n"/>
      <c r="S474" s="49" t="n"/>
      <c r="T474" s="16" t="n"/>
      <c r="U474" s="16" t="n"/>
      <c r="V474" s="16" t="n"/>
      <c r="W474" s="16" t="n"/>
      <c r="X474" s="16" t="n"/>
      <c r="Y474" s="16" t="n"/>
      <c r="Z474" s="16" t="n"/>
      <c r="AA474" s="16" t="n"/>
      <c r="AB474" s="16">
        <f>SUM(S474:AA474)</f>
        <v/>
      </c>
      <c r="AC474" s="16" t="inlineStr">
        <is>
          <t>0.00</t>
        </is>
      </c>
      <c r="AD474" s="16">
        <f>AC474*0.006</f>
        <v/>
      </c>
      <c r="AE474" s="16">
        <f>AC474*0.02</f>
        <v/>
      </c>
      <c r="AF474" s="16">
        <f>AC474-AD474-AE474</f>
        <v/>
      </c>
      <c r="AG474" s="16" t="n"/>
      <c r="AH474" s="16" t="n"/>
      <c r="AI474" s="16">
        <f>SUM(AG474:AH474)</f>
        <v/>
      </c>
      <c r="AJ474" s="16">
        <f>AF474-AB474+AG474+AH474</f>
        <v/>
      </c>
      <c r="AK474" s="16">
        <f>IF(C474="是","杭州","江西工厂")</f>
        <v/>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t="n"/>
      <c r="S475" s="49" t="n"/>
      <c r="T475" s="15" t="n"/>
      <c r="U475" s="15" t="n"/>
      <c r="V475" s="15" t="n"/>
      <c r="W475" s="15" t="n"/>
      <c r="X475" s="15" t="n"/>
      <c r="Y475" s="15" t="n"/>
      <c r="Z475" s="15" t="n"/>
      <c r="AA475" s="15" t="n"/>
      <c r="AB475" s="15">
        <f>SUM(S475:AA475)</f>
        <v/>
      </c>
      <c r="AC475" s="15" t="inlineStr">
        <is>
          <t>34.00</t>
        </is>
      </c>
      <c r="AD475" s="15">
        <f>AC475*0.006</f>
        <v/>
      </c>
      <c r="AE475" s="15">
        <f>AC475*0.02</f>
        <v/>
      </c>
      <c r="AF475" s="15">
        <f>AC475-AD475-AE475</f>
        <v/>
      </c>
      <c r="AG475" s="15" t="n"/>
      <c r="AH475" s="15" t="n"/>
      <c r="AI475" s="15">
        <f>SUM(AG475:AH475)</f>
        <v/>
      </c>
      <c r="AJ475" s="15">
        <f>AF475-AB475+AG475+AH475</f>
        <v/>
      </c>
      <c r="AK475" s="15">
        <f>IF(C475="是","杭州","江西工厂")</f>
        <v/>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t="n"/>
      <c r="S476" s="49" t="n"/>
      <c r="T476" s="16" t="n"/>
      <c r="U476" s="16" t="n"/>
      <c r="V476" s="16" t="n"/>
      <c r="W476" s="16" t="n"/>
      <c r="X476" s="16" t="n"/>
      <c r="Y476" s="16" t="n"/>
      <c r="Z476" s="16" t="n"/>
      <c r="AA476" s="16" t="n"/>
      <c r="AB476" s="16">
        <f>SUM(S476:AA476)</f>
        <v/>
      </c>
      <c r="AC476" s="16" t="inlineStr">
        <is>
          <t>0.00</t>
        </is>
      </c>
      <c r="AD476" s="16">
        <f>AC476*0.006</f>
        <v/>
      </c>
      <c r="AE476" s="16">
        <f>AC476*0.02</f>
        <v/>
      </c>
      <c r="AF476" s="16">
        <f>AC476-AD476-AE476</f>
        <v/>
      </c>
      <c r="AG476" s="16" t="n"/>
      <c r="AH476" s="16" t="n"/>
      <c r="AI476" s="16">
        <f>SUM(AG476:AH476)</f>
        <v/>
      </c>
      <c r="AJ476" s="16">
        <f>AF476-AB476+AG476+AH476</f>
        <v/>
      </c>
      <c r="AK476" s="16">
        <f>IF(C476="是","杭州","江西工厂")</f>
        <v/>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t="n"/>
      <c r="S477" s="49" t="n"/>
      <c r="T477" s="15" t="n"/>
      <c r="U477" s="15" t="n"/>
      <c r="V477" s="15" t="n"/>
      <c r="W477" s="15" t="n"/>
      <c r="X477" s="15" t="n"/>
      <c r="Y477" s="15" t="n"/>
      <c r="Z477" s="15" t="n"/>
      <c r="AA477" s="15" t="n"/>
      <c r="AB477" s="15">
        <f>SUM(S477:AA477)</f>
        <v/>
      </c>
      <c r="AC477" s="15" t="inlineStr">
        <is>
          <t>0.00</t>
        </is>
      </c>
      <c r="AD477" s="15">
        <f>AC477*0.006</f>
        <v/>
      </c>
      <c r="AE477" s="15">
        <f>AC477*0.02</f>
        <v/>
      </c>
      <c r="AF477" s="15">
        <f>AC477-AD477-AE477</f>
        <v/>
      </c>
      <c r="AG477" s="15" t="n"/>
      <c r="AH477" s="15" t="n"/>
      <c r="AI477" s="15">
        <f>SUM(AG477:AH477)</f>
        <v/>
      </c>
      <c r="AJ477" s="15">
        <f>AF477-AB477+AG477+AH477</f>
        <v/>
      </c>
      <c r="AK477" s="15">
        <f>IF(C477="是","杭州","江西工厂")</f>
        <v/>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t="n">
        <v>4782.552878598248</v>
      </c>
      <c r="S478" s="90" t="e">
        <v>#N/A</v>
      </c>
      <c r="T478" s="90" t="e">
        <v>#N/A</v>
      </c>
      <c r="U478" s="90" t="e">
        <v>#N/A</v>
      </c>
      <c r="V478" s="90" t="e">
        <v>#N/A</v>
      </c>
      <c r="W478" s="90" t="e">
        <v>#N/A</v>
      </c>
      <c r="X478" s="90" t="e">
        <v>#N/A</v>
      </c>
      <c r="Y478" s="90" t="n"/>
      <c r="Z478" s="90" t="e">
        <v>#N/A</v>
      </c>
      <c r="AA478" s="90" t="e">
        <v>#N/A</v>
      </c>
      <c r="AB478" s="16">
        <f>SUM(S478:AA478)</f>
        <v/>
      </c>
      <c r="AC478" s="16" t="inlineStr">
        <is>
          <t>100.00</t>
        </is>
      </c>
      <c r="AD478" s="16">
        <f>AC478*0.006</f>
        <v/>
      </c>
      <c r="AE478" s="16">
        <f>AC478*0.02</f>
        <v/>
      </c>
      <c r="AF478" s="16">
        <f>AC478-AD478-AE478</f>
        <v/>
      </c>
      <c r="AG478" s="16" t="n"/>
      <c r="AH478" s="16" t="n"/>
      <c r="AI478" s="16">
        <f>SUM(AG478:AH478)</f>
        <v/>
      </c>
      <c r="AJ478" s="16">
        <f>AF478-AB478+AG478+AH478</f>
        <v/>
      </c>
      <c r="AK478" s="16">
        <f>IF(C478="是","杭州","江西工厂")</f>
        <v/>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t="n">
        <v>4695.78</v>
      </c>
      <c r="S479" s="15" t="n">
        <v>4695.78</v>
      </c>
      <c r="T479" s="15" t="n">
        <v>294</v>
      </c>
      <c r="U479" s="15" t="n">
        <v>56</v>
      </c>
      <c r="V479" s="15" t="n">
        <v>100</v>
      </c>
      <c r="W479" s="15" t="n">
        <v>0</v>
      </c>
      <c r="X479" s="15" t="n">
        <v>0</v>
      </c>
      <c r="Y479" s="90" t="n"/>
      <c r="Z479" s="15" t="n">
        <v>0</v>
      </c>
      <c r="AA479" s="15" t="n">
        <v>0</v>
      </c>
      <c r="AB479" s="15">
        <f>SUM(S479:AA479)</f>
        <v/>
      </c>
      <c r="AC479" s="15" t="inlineStr">
        <is>
          <t>5728.14</t>
        </is>
      </c>
      <c r="AD479" s="15">
        <f>AC479*0.006</f>
        <v/>
      </c>
      <c r="AE479" s="15">
        <f>AC479*0.02</f>
        <v/>
      </c>
      <c r="AF479" s="15">
        <f>AC479-AD479-AE479</f>
        <v/>
      </c>
      <c r="AG479" s="15" t="n"/>
      <c r="AH479" s="15" t="n"/>
      <c r="AI479" s="15">
        <f>SUM(AG479:AH479)</f>
        <v/>
      </c>
      <c r="AJ479" s="15">
        <f>AF479-AB479+AG479+AH479</f>
        <v/>
      </c>
      <c r="AK479" s="15">
        <f>IF(C479="是","杭州","江西工厂")</f>
        <v/>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t="n">
        <v>0</v>
      </c>
      <c r="S480" s="90" t="n"/>
      <c r="T480" s="90" t="n"/>
      <c r="U480" s="90" t="n"/>
      <c r="V480" s="90" t="n"/>
      <c r="W480" s="90" t="n"/>
      <c r="X480" s="90" t="n"/>
      <c r="Y480" s="90" t="n"/>
      <c r="Z480" s="90" t="n"/>
      <c r="AA480" s="90" t="n"/>
      <c r="AB480" s="16">
        <f>SUM(S480:AA480)</f>
        <v/>
      </c>
      <c r="AC480" s="16" t="inlineStr">
        <is>
          <t>657.00</t>
        </is>
      </c>
      <c r="AD480" s="16">
        <f>AC480*0.006</f>
        <v/>
      </c>
      <c r="AE480" s="16">
        <f>AC480*0.02</f>
        <v/>
      </c>
      <c r="AF480" s="16">
        <f>AC480-AD480-AE480</f>
        <v/>
      </c>
      <c r="AG480" s="16" t="n"/>
      <c r="AH480" s="16" t="n"/>
      <c r="AI480" s="16">
        <f>SUM(AG480:AH480)</f>
        <v/>
      </c>
      <c r="AJ480" s="16">
        <f>AF480-AB480+AG480+AH480</f>
        <v/>
      </c>
      <c r="AK480" s="16">
        <f>IF(C480="是","杭州","江西工厂")</f>
        <v/>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t="n">
        <v>0</v>
      </c>
      <c r="S481" s="90" t="n"/>
      <c r="T481" s="90" t="n"/>
      <c r="U481" s="90" t="n"/>
      <c r="V481" s="90" t="n"/>
      <c r="W481" s="90" t="n"/>
      <c r="X481" s="90" t="n"/>
      <c r="Y481" s="90" t="n"/>
      <c r="Z481" s="90" t="n"/>
      <c r="AA481" s="90" t="n"/>
      <c r="AB481" s="15">
        <f>SUM(S481:AA481)</f>
        <v/>
      </c>
      <c r="AC481" s="15" t="inlineStr">
        <is>
          <t>0.00</t>
        </is>
      </c>
      <c r="AD481" s="15">
        <f>AC481*0.006</f>
        <v/>
      </c>
      <c r="AE481" s="15">
        <f>AC481*0.02</f>
        <v/>
      </c>
      <c r="AF481" s="15">
        <f>AC481-AD481-AE481</f>
        <v/>
      </c>
      <c r="AG481" s="15" t="n"/>
      <c r="AH481" s="15" t="n"/>
      <c r="AI481" s="15">
        <f>SUM(AG481:AH481)</f>
        <v/>
      </c>
      <c r="AJ481" s="15">
        <f>AF481-AB481+AG481+AH481</f>
        <v/>
      </c>
      <c r="AK481" s="15">
        <f>IF(C481="是","杭州","江西工厂")</f>
        <v/>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t="n"/>
      <c r="S482" s="49" t="n"/>
      <c r="T482" s="16" t="n"/>
      <c r="U482" s="16" t="n"/>
      <c r="V482" s="16" t="n"/>
      <c r="W482" s="16" t="n"/>
      <c r="X482" s="16" t="n"/>
      <c r="Y482" s="16" t="n"/>
      <c r="Z482" s="16" t="n"/>
      <c r="AA482" s="16" t="n"/>
      <c r="AB482" s="16">
        <f>SUM(S482:AA482)</f>
        <v/>
      </c>
      <c r="AC482" s="16" t="inlineStr">
        <is>
          <t>35.00</t>
        </is>
      </c>
      <c r="AD482" s="16">
        <f>AC482*0.006</f>
        <v/>
      </c>
      <c r="AE482" s="16">
        <f>AC482*0.02</f>
        <v/>
      </c>
      <c r="AF482" s="16">
        <f>AC482-AD482-AE482</f>
        <v/>
      </c>
      <c r="AG482" s="16" t="n"/>
      <c r="AH482" s="16" t="n"/>
      <c r="AI482" s="16">
        <f>SUM(AG482:AH482)</f>
        <v/>
      </c>
      <c r="AJ482" s="16">
        <f>AF482-AB482+AG482+AH482</f>
        <v/>
      </c>
      <c r="AK482" s="16">
        <f>IF(C482="是","杭州","江西工厂")</f>
        <v/>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t="n"/>
      <c r="S483" s="49" t="n"/>
      <c r="T483" s="15" t="n"/>
      <c r="U483" s="15" t="n"/>
      <c r="V483" s="15" t="n"/>
      <c r="W483" s="15" t="n"/>
      <c r="X483" s="15" t="n"/>
      <c r="Y483" s="15" t="n"/>
      <c r="Z483" s="15" t="n"/>
      <c r="AA483" s="15" t="n"/>
      <c r="AB483" s="15">
        <f>SUM(S483:AA483)</f>
        <v/>
      </c>
      <c r="AC483" s="15" t="inlineStr">
        <is>
          <t>0.00</t>
        </is>
      </c>
      <c r="AD483" s="15">
        <f>AC483*0.006</f>
        <v/>
      </c>
      <c r="AE483" s="15">
        <f>AC483*0.02</f>
        <v/>
      </c>
      <c r="AF483" s="15">
        <f>AC483-AD483-AE483</f>
        <v/>
      </c>
      <c r="AG483" s="15" t="n"/>
      <c r="AH483" s="15" t="n"/>
      <c r="AI483" s="15">
        <f>SUM(AG483:AH483)</f>
        <v/>
      </c>
      <c r="AJ483" s="15">
        <f>AF483-AB483+AG483+AH483</f>
        <v/>
      </c>
      <c r="AK483" s="15">
        <f>IF(C483="是","杭州","江西工厂")</f>
        <v/>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t="n"/>
      <c r="S484" s="49" t="n"/>
      <c r="T484" s="16" t="n"/>
      <c r="U484" s="16" t="n"/>
      <c r="V484" s="16" t="n"/>
      <c r="W484" s="16" t="n"/>
      <c r="X484" s="16" t="n"/>
      <c r="Y484" s="16" t="n"/>
      <c r="Z484" s="16" t="n"/>
      <c r="AA484" s="16" t="n"/>
      <c r="AB484" s="16">
        <f>SUM(S484:AA484)</f>
        <v/>
      </c>
      <c r="AC484" s="16" t="inlineStr">
        <is>
          <t>0.00</t>
        </is>
      </c>
      <c r="AD484" s="16">
        <f>AC484*0.006</f>
        <v/>
      </c>
      <c r="AE484" s="16">
        <f>AC484*0.02</f>
        <v/>
      </c>
      <c r="AF484" s="16">
        <f>AC484-AD484-AE484</f>
        <v/>
      </c>
      <c r="AG484" s="16" t="n"/>
      <c r="AH484" s="16" t="n"/>
      <c r="AI484" s="16">
        <f>SUM(AG484:AH484)</f>
        <v/>
      </c>
      <c r="AJ484" s="16">
        <f>AF484-AB484+AG484+AH484</f>
        <v/>
      </c>
      <c r="AK484" s="16">
        <f>IF(C484="是","杭州","江西工厂")</f>
        <v/>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t="n"/>
      <c r="S485" s="49" t="n"/>
      <c r="T485" s="15" t="n"/>
      <c r="U485" s="15" t="n"/>
      <c r="V485" s="15" t="n"/>
      <c r="W485" s="15" t="n"/>
      <c r="X485" s="15" t="n"/>
      <c r="Y485" s="15" t="n"/>
      <c r="Z485" s="15" t="n"/>
      <c r="AA485" s="15" t="n"/>
      <c r="AB485" s="15">
        <f>SUM(S485:AA485)</f>
        <v/>
      </c>
      <c r="AC485" s="15" t="inlineStr">
        <is>
          <t>22.00</t>
        </is>
      </c>
      <c r="AD485" s="15">
        <f>AC485*0.006</f>
        <v/>
      </c>
      <c r="AE485" s="15">
        <f>AC485*0.02</f>
        <v/>
      </c>
      <c r="AF485" s="15">
        <f>AC485-AD485-AE485</f>
        <v/>
      </c>
      <c r="AG485" s="15" t="n"/>
      <c r="AH485" s="15" t="n"/>
      <c r="AI485" s="15">
        <f>SUM(AG485:AH485)</f>
        <v/>
      </c>
      <c r="AJ485" s="15">
        <f>AF485-AB485+AG485+AH485</f>
        <v/>
      </c>
      <c r="AK485" s="15">
        <f>IF(C485="是","杭州","江西工厂")</f>
        <v/>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t="n"/>
      <c r="S486" s="49" t="n"/>
      <c r="T486" s="16" t="n"/>
      <c r="U486" s="16" t="n"/>
      <c r="V486" s="16" t="n"/>
      <c r="W486" s="16" t="n"/>
      <c r="X486" s="16" t="n"/>
      <c r="Y486" s="16" t="n"/>
      <c r="Z486" s="16" t="n"/>
      <c r="AA486" s="16" t="n"/>
      <c r="AB486" s="16">
        <f>SUM(S486:AA486)</f>
        <v/>
      </c>
      <c r="AC486" s="16" t="inlineStr">
        <is>
          <t>0.00</t>
        </is>
      </c>
      <c r="AD486" s="16">
        <f>AC486*0.006</f>
        <v/>
      </c>
      <c r="AE486" s="16">
        <f>AC486*0.02</f>
        <v/>
      </c>
      <c r="AF486" s="16">
        <f>AC486-AD486-AE486</f>
        <v/>
      </c>
      <c r="AG486" s="16" t="n"/>
      <c r="AH486" s="16" t="n"/>
      <c r="AI486" s="16">
        <f>SUM(AG486:AH486)</f>
        <v/>
      </c>
      <c r="AJ486" s="16">
        <f>AF486-AB486+AG486+AH486</f>
        <v/>
      </c>
      <c r="AK486" s="16">
        <f>IF(C486="是","杭州","江西工厂")</f>
        <v/>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t="n"/>
      <c r="S487" s="49" t="n"/>
      <c r="T487" s="15" t="n"/>
      <c r="U487" s="15" t="n"/>
      <c r="V487" s="15" t="n"/>
      <c r="W487" s="15" t="n"/>
      <c r="X487" s="15" t="n"/>
      <c r="Y487" s="15" t="n"/>
      <c r="Z487" s="15" t="n"/>
      <c r="AA487" s="15" t="n"/>
      <c r="AB487" s="15">
        <f>SUM(S487:AA487)</f>
        <v/>
      </c>
      <c r="AC487" s="15" t="inlineStr">
        <is>
          <t>34.00</t>
        </is>
      </c>
      <c r="AD487" s="15">
        <f>AC487*0.006</f>
        <v/>
      </c>
      <c r="AE487" s="15">
        <f>AC487*0.02</f>
        <v/>
      </c>
      <c r="AF487" s="15">
        <f>AC487-AD487-AE487</f>
        <v/>
      </c>
      <c r="AG487" s="15" t="n"/>
      <c r="AH487" s="15" t="n"/>
      <c r="AI487" s="15">
        <f>SUM(AG487:AH487)</f>
        <v/>
      </c>
      <c r="AJ487" s="15">
        <f>AF487-AB487+AG487+AH487</f>
        <v/>
      </c>
      <c r="AK487" s="15">
        <f>IF(C487="是","杭州","江西工厂")</f>
        <v/>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t="n"/>
      <c r="S488" s="49" t="n"/>
      <c r="T488" s="16" t="n"/>
      <c r="U488" s="16" t="n"/>
      <c r="V488" s="16" t="n"/>
      <c r="W488" s="16" t="n"/>
      <c r="X488" s="16" t="n"/>
      <c r="Y488" s="16" t="n"/>
      <c r="Z488" s="16" t="n"/>
      <c r="AA488" s="16" t="n"/>
      <c r="AB488" s="16">
        <f>SUM(S488:AA488)</f>
        <v/>
      </c>
      <c r="AC488" s="16" t="inlineStr">
        <is>
          <t>0.00</t>
        </is>
      </c>
      <c r="AD488" s="16">
        <f>AC488*0.006</f>
        <v/>
      </c>
      <c r="AE488" s="16">
        <f>AC488*0.02</f>
        <v/>
      </c>
      <c r="AF488" s="16">
        <f>AC488-AD488-AE488</f>
        <v/>
      </c>
      <c r="AG488" s="16" t="n"/>
      <c r="AH488" s="16" t="n"/>
      <c r="AI488" s="16">
        <f>SUM(AG488:AH488)</f>
        <v/>
      </c>
      <c r="AJ488" s="16">
        <f>AF488-AB488+AG488+AH488</f>
        <v/>
      </c>
      <c r="AK488" s="16">
        <f>IF(C488="是","杭州","江西工厂")</f>
        <v/>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t="n"/>
      <c r="S489" s="49" t="n"/>
      <c r="T489" s="15" t="n"/>
      <c r="U489" s="15" t="n"/>
      <c r="V489" s="15" t="n"/>
      <c r="W489" s="15" t="n"/>
      <c r="X489" s="15" t="n"/>
      <c r="Y489" s="15" t="n"/>
      <c r="Z489" s="15" t="n"/>
      <c r="AA489" s="15" t="n"/>
      <c r="AB489" s="15">
        <f>SUM(S489:AA489)</f>
        <v/>
      </c>
      <c r="AC489" s="15" t="inlineStr">
        <is>
          <t>0.00</t>
        </is>
      </c>
      <c r="AD489" s="15">
        <f>AC489*0.006</f>
        <v/>
      </c>
      <c r="AE489" s="15">
        <f>AC489*0.02</f>
        <v/>
      </c>
      <c r="AF489" s="15">
        <f>AC489-AD489-AE489</f>
        <v/>
      </c>
      <c r="AG489" s="15" t="n"/>
      <c r="AH489" s="15" t="n"/>
      <c r="AI489" s="15">
        <f>SUM(AG489:AH489)</f>
        <v/>
      </c>
      <c r="AJ489" s="15">
        <f>AF489-AB489+AG489+AH489</f>
        <v/>
      </c>
      <c r="AK489" s="15">
        <f>IF(C489="是","杭州","江西工厂")</f>
        <v/>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t="n">
        <v>0</v>
      </c>
      <c r="S490" s="90" t="n"/>
      <c r="T490" s="90" t="n"/>
      <c r="U490" s="90" t="n"/>
      <c r="V490" s="90" t="n"/>
      <c r="W490" s="90" t="n"/>
      <c r="X490" s="90" t="n"/>
      <c r="Y490" s="90" t="n"/>
      <c r="Z490" s="90" t="n"/>
      <c r="AA490" s="90" t="n"/>
      <c r="AB490" s="16">
        <f>SUM(S490:AA490)</f>
        <v/>
      </c>
      <c r="AC490" s="16" t="inlineStr">
        <is>
          <t>33.00</t>
        </is>
      </c>
      <c r="AD490" s="16">
        <f>AC490*0.006</f>
        <v/>
      </c>
      <c r="AE490" s="16">
        <f>AC490*0.02</f>
        <v/>
      </c>
      <c r="AF490" s="16">
        <f>AC490-AD490-AE490</f>
        <v/>
      </c>
      <c r="AG490" s="16" t="n"/>
      <c r="AH490" s="16" t="n"/>
      <c r="AI490" s="16">
        <f>SUM(AG490:AH490)</f>
        <v/>
      </c>
      <c r="AJ490" s="16">
        <f>AF490-AB490+AG490+AH490</f>
        <v/>
      </c>
      <c r="AK490" s="16">
        <f>IF(C490="是","杭州","江西工厂")</f>
        <v/>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t="n">
        <v>0</v>
      </c>
      <c r="S491" s="90" t="n"/>
      <c r="T491" s="90" t="n"/>
      <c r="U491" s="90" t="n"/>
      <c r="V491" s="90" t="n"/>
      <c r="W491" s="90" t="n"/>
      <c r="X491" s="90" t="n"/>
      <c r="Y491" s="90" t="n"/>
      <c r="Z491" s="90" t="n"/>
      <c r="AA491" s="90" t="n"/>
      <c r="AB491" s="15">
        <f>SUM(S491:AA491)</f>
        <v/>
      </c>
      <c r="AC491" s="15" t="inlineStr">
        <is>
          <t>0.00</t>
        </is>
      </c>
      <c r="AD491" s="15">
        <f>AC491*0.006</f>
        <v/>
      </c>
      <c r="AE491" s="15">
        <f>AC491*0.02</f>
        <v/>
      </c>
      <c r="AF491" s="15">
        <f>AC491-AD491-AE491</f>
        <v/>
      </c>
      <c r="AG491" s="15" t="n"/>
      <c r="AH491" s="15" t="n"/>
      <c r="AI491" s="15">
        <f>SUM(AG491:AH491)</f>
        <v/>
      </c>
      <c r="AJ491" s="15">
        <f>AF491-AB491+AG491+AH491</f>
        <v/>
      </c>
      <c r="AK491" s="15">
        <f>IF(C491="是","杭州","江西工厂")</f>
        <v/>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t="n">
        <v>0</v>
      </c>
      <c r="S492" s="90" t="n"/>
      <c r="T492" s="90" t="n"/>
      <c r="U492" s="90" t="n"/>
      <c r="V492" s="90" t="n"/>
      <c r="W492" s="90" t="n"/>
      <c r="X492" s="90" t="n"/>
      <c r="Y492" s="90" t="n"/>
      <c r="Z492" s="90" t="n"/>
      <c r="AA492" s="90" t="n"/>
      <c r="AB492" s="16">
        <f>SUM(S492:AA492)</f>
        <v/>
      </c>
      <c r="AC492" s="16" t="inlineStr">
        <is>
          <t>0.00</t>
        </is>
      </c>
      <c r="AD492" s="16">
        <f>AC492*0.006</f>
        <v/>
      </c>
      <c r="AE492" s="16">
        <f>AC492*0.02</f>
        <v/>
      </c>
      <c r="AF492" s="16">
        <f>AC492-AD492-AE492</f>
        <v/>
      </c>
      <c r="AG492" s="16" t="n"/>
      <c r="AH492" s="16" t="n"/>
      <c r="AI492" s="16">
        <f>SUM(AG492:AH492)</f>
        <v/>
      </c>
      <c r="AJ492" s="16">
        <f>AF492-AB492+AG492+AH492</f>
        <v/>
      </c>
      <c r="AK492" s="16">
        <f>IF(C492="是","杭州","江西工厂")</f>
        <v/>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t="n"/>
      <c r="S493" s="49" t="n"/>
      <c r="T493" s="15" t="n"/>
      <c r="U493" s="15" t="n"/>
      <c r="V493" s="15" t="n"/>
      <c r="W493" s="15" t="n"/>
      <c r="X493" s="15" t="n"/>
      <c r="Y493" s="15" t="n"/>
      <c r="Z493" s="15" t="n"/>
      <c r="AA493" s="15" t="n"/>
      <c r="AB493" s="15">
        <f>SUM(S493:AA493)</f>
        <v/>
      </c>
      <c r="AC493" s="15" t="inlineStr">
        <is>
          <t>23.00</t>
        </is>
      </c>
      <c r="AD493" s="15">
        <f>AC493*0.006</f>
        <v/>
      </c>
      <c r="AE493" s="15">
        <f>AC493*0.02</f>
        <v/>
      </c>
      <c r="AF493" s="15">
        <f>AC493-AD493-AE493</f>
        <v/>
      </c>
      <c r="AG493" s="15" t="n"/>
      <c r="AH493" s="15" t="n"/>
      <c r="AI493" s="15">
        <f>SUM(AG493:AH493)</f>
        <v/>
      </c>
      <c r="AJ493" s="15">
        <f>AF493-AB493+AG493+AH493</f>
        <v/>
      </c>
      <c r="AK493" s="15">
        <f>IF(C493="是","杭州","江西工厂")</f>
        <v/>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t="n"/>
      <c r="S494" s="49" t="n"/>
      <c r="T494" s="16" t="n"/>
      <c r="U494" s="16" t="n"/>
      <c r="V494" s="16" t="n"/>
      <c r="W494" s="16" t="n"/>
      <c r="X494" s="16" t="n"/>
      <c r="Y494" s="16" t="n"/>
      <c r="Z494" s="16" t="n"/>
      <c r="AA494" s="16" t="n"/>
      <c r="AB494" s="16">
        <f>SUM(S494:AA494)</f>
        <v/>
      </c>
      <c r="AC494" s="16" t="inlineStr">
        <is>
          <t>0.00</t>
        </is>
      </c>
      <c r="AD494" s="16">
        <f>AC494*0.006</f>
        <v/>
      </c>
      <c r="AE494" s="16">
        <f>AC494*0.02</f>
        <v/>
      </c>
      <c r="AF494" s="16">
        <f>AC494-AD494-AE494</f>
        <v/>
      </c>
      <c r="AG494" s="16" t="n"/>
      <c r="AH494" s="16" t="n"/>
      <c r="AI494" s="16">
        <f>SUM(AG494:AH494)</f>
        <v/>
      </c>
      <c r="AJ494" s="16">
        <f>AF494-AB494+AG494+AH494</f>
        <v/>
      </c>
      <c r="AK494" s="16">
        <f>IF(C494="是","杭州","江西工厂")</f>
        <v/>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t="n"/>
      <c r="S495" s="49" t="n"/>
      <c r="T495" s="15" t="n"/>
      <c r="U495" s="15" t="n"/>
      <c r="V495" s="15" t="n"/>
      <c r="W495" s="15" t="n"/>
      <c r="X495" s="15" t="n"/>
      <c r="Y495" s="15" t="n"/>
      <c r="Z495" s="15" t="n"/>
      <c r="AA495" s="15" t="n"/>
      <c r="AB495" s="15">
        <f>SUM(S495:AA495)</f>
        <v/>
      </c>
      <c r="AC495" s="15" t="inlineStr">
        <is>
          <t>22.00</t>
        </is>
      </c>
      <c r="AD495" s="15">
        <f>AC495*0.006</f>
        <v/>
      </c>
      <c r="AE495" s="15">
        <f>AC495*0.02</f>
        <v/>
      </c>
      <c r="AF495" s="15">
        <f>AC495-AD495-AE495</f>
        <v/>
      </c>
      <c r="AG495" s="15" t="n"/>
      <c r="AH495" s="15" t="n"/>
      <c r="AI495" s="15">
        <f>SUM(AG495:AH495)</f>
        <v/>
      </c>
      <c r="AJ495" s="15">
        <f>AF495-AB495+AG495+AH495</f>
        <v/>
      </c>
      <c r="AK495" s="15">
        <f>IF(C495="是","杭州","江西工厂")</f>
        <v/>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t="n"/>
      <c r="S496" s="49" t="n"/>
      <c r="T496" s="16" t="n"/>
      <c r="U496" s="16" t="n"/>
      <c r="V496" s="16" t="n"/>
      <c r="W496" s="16" t="n"/>
      <c r="X496" s="16" t="n"/>
      <c r="Y496" s="16" t="n"/>
      <c r="Z496" s="16" t="n"/>
      <c r="AA496" s="16" t="n"/>
      <c r="AB496" s="16">
        <f>SUM(S496:AA496)</f>
        <v/>
      </c>
      <c r="AC496" s="16" t="inlineStr">
        <is>
          <t>0.00</t>
        </is>
      </c>
      <c r="AD496" s="16">
        <f>AC496*0.006</f>
        <v/>
      </c>
      <c r="AE496" s="16">
        <f>AC496*0.02</f>
        <v/>
      </c>
      <c r="AF496" s="16">
        <f>AC496-AD496-AE496</f>
        <v/>
      </c>
      <c r="AG496" s="16" t="n"/>
      <c r="AH496" s="16" t="n"/>
      <c r="AI496" s="16">
        <f>SUM(AG496:AH496)</f>
        <v/>
      </c>
      <c r="AJ496" s="16">
        <f>AF496-AB496+AG496+AH496</f>
        <v/>
      </c>
      <c r="AK496" s="16">
        <f>IF(C496="是","杭州","江西工厂")</f>
        <v/>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t="n"/>
      <c r="S497" s="49" t="n"/>
      <c r="T497" s="15" t="n"/>
      <c r="U497" s="15" t="n"/>
      <c r="V497" s="15" t="n"/>
      <c r="W497" s="15" t="n"/>
      <c r="X497" s="15" t="n"/>
      <c r="Y497" s="15" t="n"/>
      <c r="Z497" s="15" t="n"/>
      <c r="AA497" s="15" t="n"/>
      <c r="AB497" s="15">
        <f>SUM(S497:AA497)</f>
        <v/>
      </c>
      <c r="AC497" s="15" t="inlineStr">
        <is>
          <t>0.00</t>
        </is>
      </c>
      <c r="AD497" s="15">
        <f>AC497*0.006</f>
        <v/>
      </c>
      <c r="AE497" s="15">
        <f>AC497*0.02</f>
        <v/>
      </c>
      <c r="AF497" s="15">
        <f>AC497-AD497-AE497</f>
        <v/>
      </c>
      <c r="AG497" s="15" t="n"/>
      <c r="AH497" s="15" t="n"/>
      <c r="AI497" s="15">
        <f>SUM(AG497:AH497)</f>
        <v/>
      </c>
      <c r="AJ497" s="15">
        <f>AF497-AB497+AG497+AH497</f>
        <v/>
      </c>
      <c r="AK497" s="15">
        <f>IF(C497="是","杭州","江西工厂")</f>
        <v/>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t="n"/>
      <c r="S498" s="49" t="n"/>
      <c r="T498" s="16" t="n"/>
      <c r="U498" s="16" t="n"/>
      <c r="V498" s="16" t="n"/>
      <c r="W498" s="16" t="n"/>
      <c r="X498" s="16" t="n"/>
      <c r="Y498" s="16" t="n"/>
      <c r="Z498" s="16" t="n"/>
      <c r="AA498" s="16" t="n"/>
      <c r="AB498" s="16">
        <f>SUM(S498:AA498)</f>
        <v/>
      </c>
      <c r="AC498" s="16" t="inlineStr">
        <is>
          <t>23.00</t>
        </is>
      </c>
      <c r="AD498" s="16">
        <f>AC498*0.006</f>
        <v/>
      </c>
      <c r="AE498" s="16">
        <f>AC498*0.02</f>
        <v/>
      </c>
      <c r="AF498" s="16">
        <f>AC498-AD498-AE498</f>
        <v/>
      </c>
      <c r="AG498" s="16" t="n"/>
      <c r="AH498" s="16" t="n"/>
      <c r="AI498" s="16">
        <f>SUM(AG498:AH498)</f>
        <v/>
      </c>
      <c r="AJ498" s="16">
        <f>AF498-AB498+AG498+AH498</f>
        <v/>
      </c>
      <c r="AK498" s="16">
        <f>IF(C498="是","杭州","江西工厂")</f>
        <v/>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t="n"/>
      <c r="S499" s="49" t="n"/>
      <c r="T499" s="15" t="n"/>
      <c r="U499" s="15" t="n"/>
      <c r="V499" s="15" t="n"/>
      <c r="W499" s="15" t="n"/>
      <c r="X499" s="15" t="n"/>
      <c r="Y499" s="15" t="n"/>
      <c r="Z499" s="15" t="n"/>
      <c r="AA499" s="15" t="n"/>
      <c r="AB499" s="15">
        <f>SUM(S499:AA499)</f>
        <v/>
      </c>
      <c r="AC499" s="15" t="inlineStr">
        <is>
          <t>0.00</t>
        </is>
      </c>
      <c r="AD499" s="15">
        <f>AC499*0.006</f>
        <v/>
      </c>
      <c r="AE499" s="15">
        <f>AC499*0.02</f>
        <v/>
      </c>
      <c r="AF499" s="15">
        <f>AC499-AD499-AE499</f>
        <v/>
      </c>
      <c r="AG499" s="15" t="n"/>
      <c r="AH499" s="15" t="n"/>
      <c r="AI499" s="15">
        <f>SUM(AG499:AH499)</f>
        <v/>
      </c>
      <c r="AJ499" s="15">
        <f>AF499-AB499+AG499+AH499</f>
        <v/>
      </c>
      <c r="AK499" s="15">
        <f>IF(C499="是","杭州","江西工厂")</f>
        <v/>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t="n"/>
      <c r="S500" s="49" t="n"/>
      <c r="T500" s="16" t="n"/>
      <c r="U500" s="16" t="n"/>
      <c r="V500" s="16" t="n"/>
      <c r="W500" s="16" t="n"/>
      <c r="X500" s="16" t="n"/>
      <c r="Y500" s="16" t="n"/>
      <c r="Z500" s="16" t="n"/>
      <c r="AA500" s="16" t="n"/>
      <c r="AB500" s="16">
        <f>SUM(S500:AA500)</f>
        <v/>
      </c>
      <c r="AC500" s="16" t="inlineStr">
        <is>
          <t>0.00</t>
        </is>
      </c>
      <c r="AD500" s="16">
        <f>AC500*0.006</f>
        <v/>
      </c>
      <c r="AE500" s="16">
        <f>AC500*0.02</f>
        <v/>
      </c>
      <c r="AF500" s="16">
        <f>AC500-AD500-AE500</f>
        <v/>
      </c>
      <c r="AG500" s="16" t="n"/>
      <c r="AH500" s="16" t="n"/>
      <c r="AI500" s="16">
        <f>SUM(AG500:AH500)</f>
        <v/>
      </c>
      <c r="AJ500" s="16">
        <f>AF500-AB500+AG500+AH500</f>
        <v/>
      </c>
      <c r="AK500" s="16">
        <f>IF(C500="是","杭州","江西工厂")</f>
        <v/>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t="n">
        <v>0</v>
      </c>
      <c r="S501" s="90" t="n"/>
      <c r="T501" s="90" t="n"/>
      <c r="U501" s="90" t="n"/>
      <c r="V501" s="90" t="n"/>
      <c r="W501" s="90" t="n"/>
      <c r="X501" s="90" t="n"/>
      <c r="Y501" s="90" t="n"/>
      <c r="Z501" s="90" t="n"/>
      <c r="AA501" s="90" t="n"/>
      <c r="AB501" s="15">
        <f>SUM(S501:AA501)</f>
        <v/>
      </c>
      <c r="AC501" s="15" t="n"/>
      <c r="AD501" s="15">
        <f>AC501*0.006</f>
        <v/>
      </c>
      <c r="AE501" s="15">
        <f>AC501*0.02</f>
        <v/>
      </c>
      <c r="AF501" s="15">
        <f>AC501-AD501-AE501</f>
        <v/>
      </c>
      <c r="AG501" s="15" t="n"/>
      <c r="AH501" s="15" t="n"/>
      <c r="AI501" s="15">
        <f>SUM(AG501:AH501)</f>
        <v/>
      </c>
      <c r="AJ501" s="15">
        <f>AF501-AB501+AG501+AH501</f>
        <v/>
      </c>
      <c r="AK501" s="15">
        <f>IF(C501="是","杭州","江西工厂")</f>
        <v/>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t="n">
        <v>0</v>
      </c>
      <c r="S502" s="90" t="n"/>
      <c r="T502" s="90" t="n"/>
      <c r="U502" s="90" t="n"/>
      <c r="V502" s="90" t="n"/>
      <c r="W502" s="90" t="n"/>
      <c r="X502" s="90" t="n"/>
      <c r="Y502" s="90" t="n"/>
      <c r="Z502" s="90" t="n"/>
      <c r="AA502" s="90" t="n"/>
      <c r="AB502" s="16">
        <f>SUM(S502:AA502)</f>
        <v/>
      </c>
      <c r="AC502" s="16" t="n"/>
      <c r="AD502" s="16">
        <f>AC502*0.006</f>
        <v/>
      </c>
      <c r="AE502" s="16">
        <f>AC502*0.02</f>
        <v/>
      </c>
      <c r="AF502" s="16">
        <f>AC502-AD502-AE502</f>
        <v/>
      </c>
      <c r="AG502" s="16" t="n"/>
      <c r="AH502" s="16" t="n"/>
      <c r="AI502" s="16">
        <f>SUM(AG502:AH502)</f>
        <v/>
      </c>
      <c r="AJ502" s="16">
        <f>AF502-AB502+AG502+AH502</f>
        <v/>
      </c>
      <c r="AK502" s="16">
        <f>IF(C502="是","杭州","江西工厂")</f>
        <v/>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t="n"/>
      <c r="S503" s="49" t="n"/>
      <c r="T503" s="15" t="n"/>
      <c r="U503" s="15" t="n"/>
      <c r="V503" s="15" t="n"/>
      <c r="W503" s="15" t="n"/>
      <c r="X503" s="15" t="n"/>
      <c r="Y503" s="15" t="n"/>
      <c r="Z503" s="15" t="n"/>
      <c r="AA503" s="15" t="n"/>
      <c r="AB503" s="15">
        <f>SUM(S503:AA503)</f>
        <v/>
      </c>
      <c r="AC503" s="15" t="inlineStr">
        <is>
          <t>28.00</t>
        </is>
      </c>
      <c r="AD503" s="15">
        <f>AC503*0.006</f>
        <v/>
      </c>
      <c r="AE503" s="15">
        <f>AC503*0.02</f>
        <v/>
      </c>
      <c r="AF503" s="15">
        <f>AC503-AD503-AE503</f>
        <v/>
      </c>
      <c r="AG503" s="15" t="n"/>
      <c r="AH503" s="15" t="n"/>
      <c r="AI503" s="15">
        <f>SUM(AG503:AH503)</f>
        <v/>
      </c>
      <c r="AJ503" s="15">
        <f>AF503-AB503+AG503+AH503</f>
        <v/>
      </c>
      <c r="AK503" s="15">
        <f>IF(C503="是","杭州","江西工厂")</f>
        <v/>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t="n"/>
      <c r="S504" s="49" t="n"/>
      <c r="T504" s="16" t="n"/>
      <c r="U504" s="16" t="n"/>
      <c r="V504" s="16" t="n"/>
      <c r="W504" s="16" t="n"/>
      <c r="X504" s="16" t="n"/>
      <c r="Y504" s="16" t="n"/>
      <c r="Z504" s="16" t="n"/>
      <c r="AA504" s="16" t="n"/>
      <c r="AB504" s="16">
        <f>SUM(S504:AA504)</f>
        <v/>
      </c>
      <c r="AC504" s="16" t="inlineStr">
        <is>
          <t>0.00</t>
        </is>
      </c>
      <c r="AD504" s="16">
        <f>AC504*0.006</f>
        <v/>
      </c>
      <c r="AE504" s="16">
        <f>AC504*0.02</f>
        <v/>
      </c>
      <c r="AF504" s="16">
        <f>AC504-AD504-AE504</f>
        <v/>
      </c>
      <c r="AG504" s="16" t="n"/>
      <c r="AH504" s="16" t="n"/>
      <c r="AI504" s="16">
        <f>SUM(AG504:AH504)</f>
        <v/>
      </c>
      <c r="AJ504" s="16">
        <f>AF504-AB504+AG504+AH504</f>
        <v/>
      </c>
      <c r="AK504" s="16">
        <f>IF(C504="是","杭州","江西工厂")</f>
        <v/>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t="n">
        <v>1818.5</v>
      </c>
      <c r="S505" s="15" t="n">
        <v>1968.5</v>
      </c>
      <c r="T505" s="15" t="n">
        <v>216</v>
      </c>
      <c r="U505" s="15" t="n">
        <v>0</v>
      </c>
      <c r="V505" s="15" t="n">
        <v>0</v>
      </c>
      <c r="W505" s="15" t="n">
        <v>0</v>
      </c>
      <c r="X505" s="15" t="n">
        <v>0</v>
      </c>
      <c r="Y505" s="90" t="n"/>
      <c r="Z505" s="15" t="n">
        <v>0</v>
      </c>
      <c r="AA505" s="15" t="n">
        <v>150</v>
      </c>
      <c r="AB505" s="15">
        <f>SUM(S505:AA505)</f>
        <v/>
      </c>
      <c r="AC505" s="15" t="inlineStr">
        <is>
          <t>2754.55</t>
        </is>
      </c>
      <c r="AD505" s="15">
        <f>AC505*0.006</f>
        <v/>
      </c>
      <c r="AE505" s="15">
        <f>AC505*0.02</f>
        <v/>
      </c>
      <c r="AF505" s="15">
        <f>AC505-AD505-AE505</f>
        <v/>
      </c>
      <c r="AG505" s="15" t="n"/>
      <c r="AH505" s="15" t="n"/>
      <c r="AI505" s="15">
        <f>SUM(AG505:AH505)</f>
        <v/>
      </c>
      <c r="AJ505" s="15">
        <f>AF505-AB505+AG505+AH505</f>
        <v/>
      </c>
      <c r="AK505" s="15">
        <f>IF(C505="是","杭州","江西工厂")</f>
        <v/>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t="n"/>
      <c r="S506" s="49" t="n"/>
      <c r="T506" s="16" t="n"/>
      <c r="U506" s="16" t="n"/>
      <c r="V506" s="16" t="n"/>
      <c r="W506" s="16" t="n"/>
      <c r="X506" s="16" t="n"/>
      <c r="Y506" s="16" t="n"/>
      <c r="Z506" s="16" t="n"/>
      <c r="AA506" s="16" t="n"/>
      <c r="AB506" s="16">
        <f>SUM(S506:AA506)</f>
        <v/>
      </c>
      <c r="AC506" s="16" t="inlineStr">
        <is>
          <t>32.00</t>
        </is>
      </c>
      <c r="AD506" s="16">
        <f>AC506*0.006</f>
        <v/>
      </c>
      <c r="AE506" s="16">
        <f>AC506*0.02</f>
        <v/>
      </c>
      <c r="AF506" s="16">
        <f>AC506-AD506-AE506</f>
        <v/>
      </c>
      <c r="AG506" s="16" t="n"/>
      <c r="AH506" s="16" t="n"/>
      <c r="AI506" s="16">
        <f>SUM(AG506:AH506)</f>
        <v/>
      </c>
      <c r="AJ506" s="16">
        <f>AF506-AB506+AG506+AH506</f>
        <v/>
      </c>
      <c r="AK506" s="16">
        <f>IF(C506="是","杭州","江西工厂")</f>
        <v/>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t="n">
        <v>0</v>
      </c>
      <c r="S507" s="90" t="n"/>
      <c r="T507" s="90" t="n"/>
      <c r="U507" s="90" t="n"/>
      <c r="V507" s="90" t="n"/>
      <c r="W507" s="90" t="n"/>
      <c r="X507" s="90" t="n"/>
      <c r="Y507" s="90" t="n"/>
      <c r="Z507" s="90" t="n"/>
      <c r="AA507" s="90" t="n"/>
      <c r="AB507" s="15">
        <f>SUM(S507:AA507)</f>
        <v/>
      </c>
      <c r="AC507" s="15" t="n"/>
      <c r="AD507" s="15">
        <f>AC507*0.006</f>
        <v/>
      </c>
      <c r="AE507" s="15">
        <f>AC507*0.02</f>
        <v/>
      </c>
      <c r="AF507" s="15">
        <f>AC507-AD507-AE507</f>
        <v/>
      </c>
      <c r="AG507" s="15" t="n"/>
      <c r="AH507" s="15" t="n"/>
      <c r="AI507" s="15">
        <f>SUM(AG507:AH507)</f>
        <v/>
      </c>
      <c r="AJ507" s="15">
        <f>AF507-AB507+AG507+AH507</f>
        <v/>
      </c>
      <c r="AK507" s="15">
        <f>IF(C507="是","杭州","江西工厂")</f>
        <v/>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t="n"/>
      <c r="S508" s="49" t="n"/>
      <c r="T508" s="16" t="n"/>
      <c r="U508" s="16" t="n"/>
      <c r="V508" s="16" t="n"/>
      <c r="W508" s="16" t="n"/>
      <c r="X508" s="16" t="n"/>
      <c r="Y508" s="16" t="n"/>
      <c r="Z508" s="16" t="n"/>
      <c r="AA508" s="16" t="n"/>
      <c r="AB508" s="16">
        <f>SUM(S508:AA508)</f>
        <v/>
      </c>
      <c r="AC508" s="16" t="inlineStr">
        <is>
          <t>33.00</t>
        </is>
      </c>
      <c r="AD508" s="16">
        <f>AC508*0.006</f>
        <v/>
      </c>
      <c r="AE508" s="16">
        <f>AC508*0.02</f>
        <v/>
      </c>
      <c r="AF508" s="16">
        <f>AC508-AD508-AE508</f>
        <v/>
      </c>
      <c r="AG508" s="16" t="n"/>
      <c r="AH508" s="16" t="n"/>
      <c r="AI508" s="16">
        <f>SUM(AG508:AH508)</f>
        <v/>
      </c>
      <c r="AJ508" s="16">
        <f>AF508-AB508+AG508+AH508</f>
        <v/>
      </c>
      <c r="AK508" s="16">
        <f>IF(C508="是","杭州","江西工厂")</f>
        <v/>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t="n">
        <v>0</v>
      </c>
      <c r="S509" s="90" t="n"/>
      <c r="T509" s="90" t="n"/>
      <c r="U509" s="90" t="n"/>
      <c r="V509" s="90" t="n"/>
      <c r="W509" s="90" t="n"/>
      <c r="X509" s="90" t="n"/>
      <c r="Y509" s="90" t="n"/>
      <c r="Z509" s="90" t="n"/>
      <c r="AA509" s="90" t="n"/>
      <c r="AB509" s="15">
        <f>SUM(S509:AA509)</f>
        <v/>
      </c>
      <c r="AC509" s="15" t="n"/>
      <c r="AD509" s="15">
        <f>AC509*0.006</f>
        <v/>
      </c>
      <c r="AE509" s="15">
        <f>AC509*0.02</f>
        <v/>
      </c>
      <c r="AF509" s="15">
        <f>AC509-AD509-AE509</f>
        <v/>
      </c>
      <c r="AG509" s="15" t="n"/>
      <c r="AH509" s="15" t="n"/>
      <c r="AI509" s="15">
        <f>SUM(AG509:AH509)</f>
        <v/>
      </c>
      <c r="AJ509" s="15">
        <f>AF509-AB509+AG509+AH509</f>
        <v/>
      </c>
      <c r="AK509" s="15">
        <f>IF(C509="是","杭州","江西工厂")</f>
        <v/>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t="n"/>
      <c r="S510" s="49" t="n"/>
      <c r="T510" s="16" t="n"/>
      <c r="U510" s="16" t="n"/>
      <c r="V510" s="16" t="n"/>
      <c r="W510" s="16" t="n"/>
      <c r="X510" s="16" t="n"/>
      <c r="Y510" s="16" t="n"/>
      <c r="Z510" s="16" t="n"/>
      <c r="AA510" s="16" t="n"/>
      <c r="AB510" s="16">
        <f>SUM(S510:AA510)</f>
        <v/>
      </c>
      <c r="AC510" s="16" t="inlineStr">
        <is>
          <t>25.00</t>
        </is>
      </c>
      <c r="AD510" s="16">
        <f>AC510*0.006</f>
        <v/>
      </c>
      <c r="AE510" s="16">
        <f>AC510*0.02</f>
        <v/>
      </c>
      <c r="AF510" s="16">
        <f>AC510-AD510-AE510</f>
        <v/>
      </c>
      <c r="AG510" s="16" t="n"/>
      <c r="AH510" s="16" t="n"/>
      <c r="AI510" s="16">
        <f>SUM(AG510:AH510)</f>
        <v/>
      </c>
      <c r="AJ510" s="16">
        <f>AF510-AB510+AG510+AH510</f>
        <v/>
      </c>
      <c r="AK510" s="16">
        <f>IF(C510="是","杭州","江西工厂")</f>
        <v/>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t="n"/>
      <c r="S511" s="49" t="n"/>
      <c r="T511" s="15" t="n"/>
      <c r="U511" s="15" t="n"/>
      <c r="V511" s="15" t="n"/>
      <c r="W511" s="15" t="n"/>
      <c r="X511" s="15" t="n"/>
      <c r="Y511" s="15" t="n"/>
      <c r="Z511" s="15" t="n"/>
      <c r="AA511" s="15" t="n"/>
      <c r="AB511" s="15">
        <f>SUM(S511:AA511)</f>
        <v/>
      </c>
      <c r="AC511" s="15" t="inlineStr">
        <is>
          <t>32.00</t>
        </is>
      </c>
      <c r="AD511" s="15">
        <f>AC511*0.006</f>
        <v/>
      </c>
      <c r="AE511" s="15">
        <f>AC511*0.02</f>
        <v/>
      </c>
      <c r="AF511" s="15">
        <f>AC511-AD511-AE511</f>
        <v/>
      </c>
      <c r="AG511" s="15" t="n"/>
      <c r="AH511" s="15" t="n"/>
      <c r="AI511" s="15">
        <f>SUM(AG511:AH511)</f>
        <v/>
      </c>
      <c r="AJ511" s="15">
        <f>AF511-AB511+AG511+AH511</f>
        <v/>
      </c>
      <c r="AK511" s="15">
        <f>IF(C511="是","杭州","江西工厂")</f>
        <v/>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t="n">
        <v>0</v>
      </c>
      <c r="S512" s="90" t="n"/>
      <c r="T512" s="90" t="n"/>
      <c r="U512" s="90" t="n"/>
      <c r="V512" s="90" t="n"/>
      <c r="W512" s="90" t="n"/>
      <c r="X512" s="90" t="n"/>
      <c r="Y512" s="90" t="n"/>
      <c r="Z512" s="90" t="n"/>
      <c r="AA512" s="90" t="n"/>
      <c r="AB512" s="16">
        <f>SUM(S512:AA512)</f>
        <v/>
      </c>
      <c r="AC512" s="16" t="n"/>
      <c r="AD512" s="16">
        <f>AC512*0.006</f>
        <v/>
      </c>
      <c r="AE512" s="16">
        <f>AC512*0.02</f>
        <v/>
      </c>
      <c r="AF512" s="16">
        <f>AC512-AD512-AE512</f>
        <v/>
      </c>
      <c r="AG512" s="16" t="n"/>
      <c r="AH512" s="16" t="n"/>
      <c r="AI512" s="16">
        <f>SUM(AG512:AH512)</f>
        <v/>
      </c>
      <c r="AJ512" s="16">
        <f>AF512-AB512+AG512+AH512</f>
        <v/>
      </c>
      <c r="AK512" s="16">
        <f>IF(C512="是","杭州","江西工厂")</f>
        <v/>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t="n">
        <v>15</v>
      </c>
      <c r="S513" s="90" t="n"/>
      <c r="T513" s="90" t="n"/>
      <c r="U513" s="90" t="n"/>
      <c r="V513" s="90" t="n"/>
      <c r="W513" s="90" t="e">
        <v>#N/A</v>
      </c>
      <c r="X513" s="90" t="e">
        <v>#N/A</v>
      </c>
      <c r="Y513" s="90" t="n"/>
      <c r="Z513" s="90" t="e">
        <v>#N/A</v>
      </c>
      <c r="AA513" s="90" t="e">
        <v>#N/A</v>
      </c>
      <c r="AB513" s="15">
        <f>SUM(S513:AA513)</f>
        <v/>
      </c>
      <c r="AC513" s="15" t="inlineStr">
        <is>
          <t>22.00</t>
        </is>
      </c>
      <c r="AD513" s="15">
        <f>AC513*0.006</f>
        <v/>
      </c>
      <c r="AE513" s="15">
        <f>AC513*0.02</f>
        <v/>
      </c>
      <c r="AF513" s="15">
        <f>AC513-AD513-AE513</f>
        <v/>
      </c>
      <c r="AG513" s="15" t="n"/>
      <c r="AH513" s="15" t="n"/>
      <c r="AI513" s="15">
        <f>SUM(AG513:AH513)</f>
        <v/>
      </c>
      <c r="AJ513" s="15">
        <f>AF513-AB513+AG513+AH513</f>
        <v/>
      </c>
      <c r="AK513" s="15">
        <f>IF(C513="是","杭州","江西工厂")</f>
        <v/>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t="n">
        <v>0</v>
      </c>
      <c r="S514" s="90" t="n"/>
      <c r="T514" s="90" t="n"/>
      <c r="U514" s="90" t="n"/>
      <c r="V514" s="90" t="n"/>
      <c r="W514" s="90" t="n"/>
      <c r="X514" s="90" t="n"/>
      <c r="Y514" s="90" t="n"/>
      <c r="Z514" s="90" t="n"/>
      <c r="AA514" s="90" t="n"/>
      <c r="AB514" s="16">
        <f>SUM(S514:AA514)</f>
        <v/>
      </c>
      <c r="AC514" s="16" t="n"/>
      <c r="AD514" s="16">
        <f>AC514*0.006</f>
        <v/>
      </c>
      <c r="AE514" s="16">
        <f>AC514*0.02</f>
        <v/>
      </c>
      <c r="AF514" s="16">
        <f>AC514-AD514-AE514</f>
        <v/>
      </c>
      <c r="AG514" s="16" t="n"/>
      <c r="AH514" s="16" t="n"/>
      <c r="AI514" s="16">
        <f>SUM(AG514:AH514)</f>
        <v/>
      </c>
      <c r="AJ514" s="16">
        <f>AF514-AB514+AG514+AH514</f>
        <v/>
      </c>
      <c r="AK514" s="16">
        <f>IF(C514="是","杭州","江西工厂")</f>
        <v/>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t="n">
        <v>0</v>
      </c>
      <c r="S515" s="90" t="n"/>
      <c r="T515" s="90" t="n"/>
      <c r="U515" s="90" t="n"/>
      <c r="V515" s="90" t="n"/>
      <c r="W515" s="90" t="n"/>
      <c r="X515" s="90" t="n"/>
      <c r="Y515" s="90" t="n"/>
      <c r="Z515" s="90" t="n"/>
      <c r="AA515" s="90" t="n"/>
      <c r="AB515" s="15">
        <f>SUM(S515:AA515)</f>
        <v/>
      </c>
      <c r="AC515" s="15" t="inlineStr">
        <is>
          <t>5776.00</t>
        </is>
      </c>
      <c r="AD515" s="15">
        <f>AC515*0.006</f>
        <v/>
      </c>
      <c r="AE515" s="15">
        <f>AC515*0.02</f>
        <v/>
      </c>
      <c r="AF515" s="15">
        <f>AC515-AD515-AE515</f>
        <v/>
      </c>
      <c r="AG515" s="15" t="n"/>
      <c r="AH515" s="15" t="n"/>
      <c r="AI515" s="15">
        <f>SUM(AG515:AH515)</f>
        <v/>
      </c>
      <c r="AJ515" s="15">
        <f>AF515-AB515+AG515+AH515</f>
        <v/>
      </c>
      <c r="AK515" s="15">
        <f>IF(C515="是","杭州","江西工厂")</f>
        <v/>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t="n"/>
      <c r="S516" s="49" t="n"/>
      <c r="T516" s="16" t="n"/>
      <c r="U516" s="16" t="n"/>
      <c r="V516" s="16" t="n"/>
      <c r="W516" s="16" t="n"/>
      <c r="X516" s="16" t="n"/>
      <c r="Y516" s="16" t="n"/>
      <c r="Z516" s="16" t="n"/>
      <c r="AA516" s="16" t="n"/>
      <c r="AB516" s="16">
        <f>SUM(S516:AA516)</f>
        <v/>
      </c>
      <c r="AC516" s="16" t="inlineStr">
        <is>
          <t>27.00</t>
        </is>
      </c>
      <c r="AD516" s="16">
        <f>AC516*0.006</f>
        <v/>
      </c>
      <c r="AE516" s="16">
        <f>AC516*0.02</f>
        <v/>
      </c>
      <c r="AF516" s="16">
        <f>AC516-AD516-AE516</f>
        <v/>
      </c>
      <c r="AG516" s="16" t="n"/>
      <c r="AH516" s="16" t="n"/>
      <c r="AI516" s="16">
        <f>SUM(AG516:AH516)</f>
        <v/>
      </c>
      <c r="AJ516" s="16">
        <f>AF516-AB516+AG516+AH516</f>
        <v/>
      </c>
      <c r="AK516" s="16">
        <f>IF(C516="是","杭州","江西工厂")</f>
        <v/>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t="n"/>
      <c r="S517" s="49" t="n"/>
      <c r="T517" s="15" t="n"/>
      <c r="U517" s="15" t="n"/>
      <c r="V517" s="15" t="n"/>
      <c r="W517" s="15" t="n"/>
      <c r="X517" s="15" t="n"/>
      <c r="Y517" s="15" t="n"/>
      <c r="Z517" s="15" t="n"/>
      <c r="AA517" s="15" t="n"/>
      <c r="AB517" s="15">
        <f>SUM(S517:AA517)</f>
        <v/>
      </c>
      <c r="AC517" s="15" t="inlineStr">
        <is>
          <t>37.00</t>
        </is>
      </c>
      <c r="AD517" s="15">
        <f>AC517*0.006</f>
        <v/>
      </c>
      <c r="AE517" s="15">
        <f>AC517*0.02</f>
        <v/>
      </c>
      <c r="AF517" s="15">
        <f>AC517-AD517-AE517</f>
        <v/>
      </c>
      <c r="AG517" s="15" t="n"/>
      <c r="AH517" s="15" t="n"/>
      <c r="AI517" s="15">
        <f>SUM(AG517:AH517)</f>
        <v/>
      </c>
      <c r="AJ517" s="15">
        <f>AF517-AB517+AG517+AH517</f>
        <v/>
      </c>
      <c r="AK517" s="15">
        <f>IF(C517="是","杭州","江西工厂")</f>
        <v/>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t="n"/>
      <c r="S518" s="49" t="n"/>
      <c r="T518" s="16" t="n"/>
      <c r="U518" s="16" t="n"/>
      <c r="V518" s="16" t="n"/>
      <c r="W518" s="16" t="n"/>
      <c r="X518" s="16" t="n"/>
      <c r="Y518" s="16" t="n"/>
      <c r="Z518" s="16" t="n"/>
      <c r="AA518" s="16" t="n"/>
      <c r="AB518" s="16">
        <f>SUM(S518:AA518)</f>
        <v/>
      </c>
      <c r="AC518" s="16" t="inlineStr">
        <is>
          <t>32.00</t>
        </is>
      </c>
      <c r="AD518" s="16">
        <f>AC518*0.006</f>
        <v/>
      </c>
      <c r="AE518" s="16">
        <f>AC518*0.02</f>
        <v/>
      </c>
      <c r="AF518" s="16">
        <f>AC518-AD518-AE518</f>
        <v/>
      </c>
      <c r="AG518" s="16" t="n"/>
      <c r="AH518" s="16" t="n"/>
      <c r="AI518" s="16">
        <f>SUM(AG518:AH518)</f>
        <v/>
      </c>
      <c r="AJ518" s="16">
        <f>AF518-AB518+AG518+AH518</f>
        <v/>
      </c>
      <c r="AK518" s="16">
        <f>IF(C518="是","杭州","江西工厂")</f>
        <v/>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t="n"/>
      <c r="S519" s="49" t="n"/>
      <c r="T519" s="15" t="n"/>
      <c r="U519" s="15" t="n"/>
      <c r="V519" s="15" t="n"/>
      <c r="W519" s="15" t="n"/>
      <c r="X519" s="15" t="n"/>
      <c r="Y519" s="15" t="n"/>
      <c r="Z519" s="15" t="n"/>
      <c r="AA519" s="15" t="n"/>
      <c r="AB519" s="15">
        <f>SUM(S519:AA519)</f>
        <v/>
      </c>
      <c r="AC519" s="15" t="inlineStr">
        <is>
          <t>0.00</t>
        </is>
      </c>
      <c r="AD519" s="15">
        <f>AC519*0.006</f>
        <v/>
      </c>
      <c r="AE519" s="15">
        <f>AC519*0.02</f>
        <v/>
      </c>
      <c r="AF519" s="15">
        <f>AC519-AD519-AE519</f>
        <v/>
      </c>
      <c r="AG519" s="15" t="n"/>
      <c r="AH519" s="15" t="n"/>
      <c r="AI519" s="15">
        <f>SUM(AG519:AH519)</f>
        <v/>
      </c>
      <c r="AJ519" s="15">
        <f>AF519-AB519+AG519+AH519</f>
        <v/>
      </c>
      <c r="AK519" s="15">
        <f>IF(C519="是","杭州","江西工厂")</f>
        <v/>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t="n"/>
      <c r="S520" s="49" t="n"/>
      <c r="T520" s="16" t="n"/>
      <c r="U520" s="16" t="n"/>
      <c r="V520" s="16" t="n"/>
      <c r="W520" s="16" t="n"/>
      <c r="X520" s="16" t="n"/>
      <c r="Y520" s="16" t="n"/>
      <c r="Z520" s="16" t="n"/>
      <c r="AA520" s="16" t="n"/>
      <c r="AB520" s="16">
        <f>SUM(S520:AA520)</f>
        <v/>
      </c>
      <c r="AC520" s="16" t="inlineStr">
        <is>
          <t>24.00</t>
        </is>
      </c>
      <c r="AD520" s="16">
        <f>AC520*0.006</f>
        <v/>
      </c>
      <c r="AE520" s="16">
        <f>AC520*0.02</f>
        <v/>
      </c>
      <c r="AF520" s="16">
        <f>AC520-AD520-AE520</f>
        <v/>
      </c>
      <c r="AG520" s="16" t="n"/>
      <c r="AH520" s="16" t="n"/>
      <c r="AI520" s="16">
        <f>SUM(AG520:AH520)</f>
        <v/>
      </c>
      <c r="AJ520" s="16">
        <f>AF520-AB520+AG520+AH520</f>
        <v/>
      </c>
      <c r="AK520" s="16">
        <f>IF(C520="是","杭州","江西工厂")</f>
        <v/>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t="n">
        <v>2179.5</v>
      </c>
      <c r="S521" s="15" t="n">
        <v>2317.5</v>
      </c>
      <c r="T521" s="15" t="n">
        <v>287</v>
      </c>
      <c r="U521" s="15" t="n">
        <v>0</v>
      </c>
      <c r="V521" s="15" t="n">
        <v>60</v>
      </c>
      <c r="W521" s="15" t="n">
        <v>0</v>
      </c>
      <c r="X521" s="15" t="n">
        <v>138</v>
      </c>
      <c r="Y521" s="90" t="n"/>
      <c r="Z521" s="15" t="n">
        <v>0</v>
      </c>
      <c r="AA521" s="15" t="n">
        <v>0</v>
      </c>
      <c r="AB521" s="15">
        <f>SUM(S521:AA521)</f>
        <v/>
      </c>
      <c r="AC521" s="15" t="inlineStr">
        <is>
          <t>2933.78</t>
        </is>
      </c>
      <c r="AD521" s="15">
        <f>AC521*0.006</f>
        <v/>
      </c>
      <c r="AE521" s="15">
        <f>AC521*0.02</f>
        <v/>
      </c>
      <c r="AF521" s="15">
        <f>AC521-AD521-AE521</f>
        <v/>
      </c>
      <c r="AG521" s="15" t="n"/>
      <c r="AH521" s="15" t="n"/>
      <c r="AI521" s="15">
        <f>SUM(AG521:AH521)</f>
        <v/>
      </c>
      <c r="AJ521" s="15">
        <f>AF521-AB521+AG521+AH521</f>
        <v/>
      </c>
      <c r="AK521" s="15">
        <f>IF(C521="是","杭州","江西工厂")</f>
        <v/>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t="n">
        <v>0</v>
      </c>
      <c r="S522" s="90" t="n"/>
      <c r="T522" s="90" t="n"/>
      <c r="U522" s="90" t="n"/>
      <c r="V522" s="90" t="n"/>
      <c r="W522" s="90" t="n"/>
      <c r="X522" s="90" t="n"/>
      <c r="Y522" s="90" t="n"/>
      <c r="Z522" s="90" t="n"/>
      <c r="AA522" s="90" t="n"/>
      <c r="AB522" s="16">
        <f>SUM(S522:AA522)</f>
        <v/>
      </c>
      <c r="AC522" s="16" t="inlineStr">
        <is>
          <t>5828.95</t>
        </is>
      </c>
      <c r="AD522" s="16">
        <f>AC522*0.006</f>
        <v/>
      </c>
      <c r="AE522" s="16">
        <f>AC522*0.02</f>
        <v/>
      </c>
      <c r="AF522" s="16">
        <f>AC522-AD522-AE522</f>
        <v/>
      </c>
      <c r="AG522" s="16" t="n"/>
      <c r="AH522" s="16" t="n"/>
      <c r="AI522" s="16">
        <f>SUM(AG522:AH522)</f>
        <v/>
      </c>
      <c r="AJ522" s="16">
        <f>AF522-AB522+AG522+AH522</f>
        <v/>
      </c>
      <c r="AK522" s="16">
        <f>IF(C522="是","杭州","江西工厂")</f>
        <v/>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t="n">
        <v>15</v>
      </c>
      <c r="S523" s="90" t="n"/>
      <c r="T523" s="90" t="n"/>
      <c r="U523" s="90" t="n"/>
      <c r="V523" s="90" t="n"/>
      <c r="W523" s="90" t="e">
        <v>#N/A</v>
      </c>
      <c r="X523" s="90" t="e">
        <v>#N/A</v>
      </c>
      <c r="Y523" s="90" t="n"/>
      <c r="Z523" s="90" t="e">
        <v>#N/A</v>
      </c>
      <c r="AA523" s="90" t="e">
        <v>#N/A</v>
      </c>
      <c r="AB523" s="15">
        <f>SUM(S523:AA523)</f>
        <v/>
      </c>
      <c r="AC523" s="15" t="inlineStr">
        <is>
          <t>22.00</t>
        </is>
      </c>
      <c r="AD523" s="15">
        <f>AC523*0.006</f>
        <v/>
      </c>
      <c r="AE523" s="15">
        <f>AC523*0.02</f>
        <v/>
      </c>
      <c r="AF523" s="15">
        <f>AC523-AD523-AE523</f>
        <v/>
      </c>
      <c r="AG523" s="15" t="n"/>
      <c r="AH523" s="15" t="n"/>
      <c r="AI523" s="15">
        <f>SUM(AG523:AH523)</f>
        <v/>
      </c>
      <c r="AJ523" s="15">
        <f>AF523-AB523+AG523+AH523</f>
        <v/>
      </c>
      <c r="AK523" s="15">
        <f>IF(C523="是","杭州","江西工厂")</f>
        <v/>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t="n">
        <v>15</v>
      </c>
      <c r="S524" s="90" t="n"/>
      <c r="T524" s="90" t="n"/>
      <c r="U524" s="90" t="n"/>
      <c r="V524" s="90" t="n"/>
      <c r="W524" s="90" t="e">
        <v>#N/A</v>
      </c>
      <c r="X524" s="90" t="e">
        <v>#N/A</v>
      </c>
      <c r="Y524" s="90" t="n"/>
      <c r="Z524" s="90" t="e">
        <v>#N/A</v>
      </c>
      <c r="AA524" s="90" t="e">
        <v>#N/A</v>
      </c>
      <c r="AB524" s="16">
        <f>SUM(S524:AA524)</f>
        <v/>
      </c>
      <c r="AC524" s="16" t="inlineStr">
        <is>
          <t>22.00</t>
        </is>
      </c>
      <c r="AD524" s="16">
        <f>AC524*0.006</f>
        <v/>
      </c>
      <c r="AE524" s="16">
        <f>AC524*0.02</f>
        <v/>
      </c>
      <c r="AF524" s="16">
        <f>AC524-AD524-AE524</f>
        <v/>
      </c>
      <c r="AG524" s="16" t="n"/>
      <c r="AH524" s="16" t="n"/>
      <c r="AI524" s="16">
        <f>SUM(AG524:AH524)</f>
        <v/>
      </c>
      <c r="AJ524" s="16">
        <f>AF524-AB524+AG524+AH524</f>
        <v/>
      </c>
      <c r="AK524" s="16">
        <f>IF(C524="是","杭州","江西工厂")</f>
        <v/>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t="n">
        <v>0</v>
      </c>
      <c r="S525" s="90" t="n"/>
      <c r="T525" s="90" t="n"/>
      <c r="U525" s="90" t="n"/>
      <c r="V525" s="90" t="n"/>
      <c r="W525" s="90" t="n"/>
      <c r="X525" s="90" t="n"/>
      <c r="Y525" s="90" t="n"/>
      <c r="Z525" s="90" t="n"/>
      <c r="AA525" s="90" t="n"/>
      <c r="AB525" s="15">
        <f>SUM(S525:AA525)</f>
        <v/>
      </c>
      <c r="AC525" s="15" t="n"/>
      <c r="AD525" s="15">
        <f>AC525*0.006</f>
        <v/>
      </c>
      <c r="AE525" s="15">
        <f>AC525*0.02</f>
        <v/>
      </c>
      <c r="AF525" s="15">
        <f>AC525-AD525-AE525</f>
        <v/>
      </c>
      <c r="AG525" s="15" t="n"/>
      <c r="AH525" s="15" t="n"/>
      <c r="AI525" s="15">
        <f>SUM(AG525:AH525)</f>
        <v/>
      </c>
      <c r="AJ525" s="15">
        <f>AF525-AB525+AG525+AH525</f>
        <v/>
      </c>
      <c r="AK525" s="15">
        <f>IF(C525="是","杭州","江西工厂")</f>
        <v/>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t="n"/>
      <c r="S526" s="49" t="n"/>
      <c r="T526" s="16" t="n"/>
      <c r="U526" s="16" t="n"/>
      <c r="V526" s="16" t="n"/>
      <c r="W526" s="16" t="n"/>
      <c r="X526" s="16" t="n"/>
      <c r="Y526" s="16" t="n"/>
      <c r="Z526" s="16" t="n"/>
      <c r="AA526" s="16" t="n"/>
      <c r="AB526" s="16">
        <f>SUM(S526:AA526)</f>
        <v/>
      </c>
      <c r="AC526" s="16" t="inlineStr">
        <is>
          <t>24.00</t>
        </is>
      </c>
      <c r="AD526" s="16">
        <f>AC526*0.006</f>
        <v/>
      </c>
      <c r="AE526" s="16">
        <f>AC526*0.02</f>
        <v/>
      </c>
      <c r="AF526" s="16">
        <f>AC526-AD526-AE526</f>
        <v/>
      </c>
      <c r="AG526" s="16" t="n"/>
      <c r="AH526" s="16" t="n"/>
      <c r="AI526" s="16">
        <f>SUM(AG526:AH526)</f>
        <v/>
      </c>
      <c r="AJ526" s="16">
        <f>AF526-AB526+AG526+AH526</f>
        <v/>
      </c>
      <c r="AK526" s="16">
        <f>IF(C526="是","杭州","江西工厂")</f>
        <v/>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t="n"/>
      <c r="S527" s="49" t="n"/>
      <c r="T527" s="15" t="n"/>
      <c r="U527" s="15" t="n"/>
      <c r="V527" s="15" t="n"/>
      <c r="W527" s="15" t="n"/>
      <c r="X527" s="15" t="n"/>
      <c r="Y527" s="15" t="n"/>
      <c r="Z527" s="15" t="n"/>
      <c r="AA527" s="15" t="n"/>
      <c r="AB527" s="15">
        <f>SUM(S527:AA527)</f>
        <v/>
      </c>
      <c r="AC527" s="15" t="inlineStr">
        <is>
          <t>44.00</t>
        </is>
      </c>
      <c r="AD527" s="15">
        <f>AC527*0.006</f>
        <v/>
      </c>
      <c r="AE527" s="15">
        <f>AC527*0.02</f>
        <v/>
      </c>
      <c r="AF527" s="15">
        <f>AC527-AD527-AE527</f>
        <v/>
      </c>
      <c r="AG527" s="15" t="n"/>
      <c r="AH527" s="15" t="n"/>
      <c r="AI527" s="15">
        <f>SUM(AG527:AH527)</f>
        <v/>
      </c>
      <c r="AJ527" s="15">
        <f>AF527-AB527+AG527+AH527</f>
        <v/>
      </c>
      <c r="AK527" s="15">
        <f>IF(C527="是","杭州","江西工厂")</f>
        <v/>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t="n"/>
      <c r="S528" s="49" t="n"/>
      <c r="T528" s="16" t="n"/>
      <c r="U528" s="16" t="n"/>
      <c r="V528" s="16" t="n"/>
      <c r="W528" s="16" t="n"/>
      <c r="X528" s="16" t="n"/>
      <c r="Y528" s="16" t="n"/>
      <c r="Z528" s="16" t="n"/>
      <c r="AA528" s="16" t="n"/>
      <c r="AB528" s="16">
        <f>SUM(S528:AA528)</f>
        <v/>
      </c>
      <c r="AC528" s="16" t="inlineStr">
        <is>
          <t>35.00</t>
        </is>
      </c>
      <c r="AD528" s="16">
        <f>AC528*0.006</f>
        <v/>
      </c>
      <c r="AE528" s="16">
        <f>AC528*0.02</f>
        <v/>
      </c>
      <c r="AF528" s="16">
        <f>AC528-AD528-AE528</f>
        <v/>
      </c>
      <c r="AG528" s="16" t="n"/>
      <c r="AH528" s="16" t="n"/>
      <c r="AI528" s="16">
        <f>SUM(AG528:AH528)</f>
        <v/>
      </c>
      <c r="AJ528" s="16">
        <f>AF528-AB528+AG528+AH528</f>
        <v/>
      </c>
      <c r="AK528" s="16">
        <f>IF(C528="是","杭州","江西工厂")</f>
        <v/>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t="n">
        <v>0</v>
      </c>
      <c r="S529" s="90" t="n"/>
      <c r="T529" s="90" t="n"/>
      <c r="U529" s="90" t="n"/>
      <c r="V529" s="90" t="n"/>
      <c r="W529" s="90" t="n"/>
      <c r="X529" s="90" t="n"/>
      <c r="Y529" s="90" t="n"/>
      <c r="Z529" s="90" t="n"/>
      <c r="AA529" s="90" t="n"/>
      <c r="AB529" s="15">
        <f>SUM(S529:AA529)</f>
        <v/>
      </c>
      <c r="AC529" s="15" t="n"/>
      <c r="AD529" s="15">
        <f>AC529*0.006</f>
        <v/>
      </c>
      <c r="AE529" s="15">
        <f>AC529*0.02</f>
        <v/>
      </c>
      <c r="AF529" s="15">
        <f>AC529-AD529-AE529</f>
        <v/>
      </c>
      <c r="AG529" s="15" t="n"/>
      <c r="AH529" s="15" t="n"/>
      <c r="AI529" s="15">
        <f>SUM(AG529:AH529)</f>
        <v/>
      </c>
      <c r="AJ529" s="15">
        <f>AF529-AB529+AG529+AH529</f>
        <v/>
      </c>
      <c r="AK529" s="15">
        <f>IF(C529="是","杭州","江西工厂")</f>
        <v/>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t="n"/>
      <c r="S530" s="49" t="n"/>
      <c r="T530" s="16" t="n"/>
      <c r="U530" s="16" t="n"/>
      <c r="V530" s="16" t="n"/>
      <c r="W530" s="16" t="n"/>
      <c r="X530" s="16" t="n"/>
      <c r="Y530" s="16" t="n"/>
      <c r="Z530" s="16" t="n"/>
      <c r="AA530" s="16" t="n"/>
      <c r="AB530" s="16">
        <f>SUM(S530:AA530)</f>
        <v/>
      </c>
      <c r="AC530" s="16" t="inlineStr">
        <is>
          <t>36.00</t>
        </is>
      </c>
      <c r="AD530" s="16">
        <f>AC530*0.006</f>
        <v/>
      </c>
      <c r="AE530" s="16">
        <f>AC530*0.02</f>
        <v/>
      </c>
      <c r="AF530" s="16">
        <f>AC530-AD530-AE530</f>
        <v/>
      </c>
      <c r="AG530" s="16" t="n"/>
      <c r="AH530" s="16" t="n"/>
      <c r="AI530" s="16">
        <f>SUM(AG530:AH530)</f>
        <v/>
      </c>
      <c r="AJ530" s="16">
        <f>AF530-AB530+AG530+AH530</f>
        <v/>
      </c>
      <c r="AK530" s="16">
        <f>IF(C530="是","杭州","江西工厂")</f>
        <v/>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t="n"/>
      <c r="S531" s="49" t="n"/>
      <c r="T531" s="15" t="n"/>
      <c r="U531" s="15" t="n"/>
      <c r="V531" s="15" t="n"/>
      <c r="W531" s="15" t="n"/>
      <c r="X531" s="15" t="n"/>
      <c r="Y531" s="15" t="n"/>
      <c r="Z531" s="15" t="n"/>
      <c r="AA531" s="15" t="n"/>
      <c r="AB531" s="15">
        <f>SUM(S531:AA531)</f>
        <v/>
      </c>
      <c r="AC531" s="15" t="inlineStr">
        <is>
          <t>22.00</t>
        </is>
      </c>
      <c r="AD531" s="15">
        <f>AC531*0.006</f>
        <v/>
      </c>
      <c r="AE531" s="15">
        <f>AC531*0.02</f>
        <v/>
      </c>
      <c r="AF531" s="15">
        <f>AC531-AD531-AE531</f>
        <v/>
      </c>
      <c r="AG531" s="15" t="n"/>
      <c r="AH531" s="15" t="n"/>
      <c r="AI531" s="15">
        <f>SUM(AG531:AH531)</f>
        <v/>
      </c>
      <c r="AJ531" s="15">
        <f>AF531-AB531+AG531+AH531</f>
        <v/>
      </c>
      <c r="AK531" s="15">
        <f>IF(C531="是","杭州","江西工厂")</f>
        <v/>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t="n">
        <v>0</v>
      </c>
      <c r="S532" s="90" t="n"/>
      <c r="T532" s="90" t="n"/>
      <c r="U532" s="90" t="n"/>
      <c r="V532" s="90" t="n"/>
      <c r="W532" s="90" t="n"/>
      <c r="X532" s="90" t="n"/>
      <c r="Y532" s="90" t="n"/>
      <c r="Z532" s="90" t="n"/>
      <c r="AA532" s="90" t="n"/>
      <c r="AB532" s="16">
        <f>SUM(S532:AA532)</f>
        <v/>
      </c>
      <c r="AC532" s="16" t="n"/>
      <c r="AD532" s="16">
        <f>AC532*0.006</f>
        <v/>
      </c>
      <c r="AE532" s="16">
        <f>AC532*0.02</f>
        <v/>
      </c>
      <c r="AF532" s="16">
        <f>AC532-AD532-AE532</f>
        <v/>
      </c>
      <c r="AG532" s="16" t="n"/>
      <c r="AH532" s="16" t="n"/>
      <c r="AI532" s="16">
        <f>SUM(AG532:AH532)</f>
        <v/>
      </c>
      <c r="AJ532" s="16">
        <f>AF532-AB532+AG532+AH532</f>
        <v/>
      </c>
      <c r="AK532" s="16">
        <f>IF(C532="是","杭州","江西工厂")</f>
        <v/>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t="n"/>
      <c r="S533" s="49" t="n"/>
      <c r="T533" s="15" t="n"/>
      <c r="U533" s="15" t="n"/>
      <c r="V533" s="15" t="n"/>
      <c r="W533" s="15" t="n"/>
      <c r="X533" s="15" t="n"/>
      <c r="Y533" s="15" t="n"/>
      <c r="Z533" s="15" t="n"/>
      <c r="AA533" s="15" t="n"/>
      <c r="AB533" s="15">
        <f>SUM(S533:AA533)</f>
        <v/>
      </c>
      <c r="AC533" s="15" t="inlineStr">
        <is>
          <t>42.00</t>
        </is>
      </c>
      <c r="AD533" s="15">
        <f>AC533*0.006</f>
        <v/>
      </c>
      <c r="AE533" s="15">
        <f>AC533*0.02</f>
        <v/>
      </c>
      <c r="AF533" s="15">
        <f>AC533-AD533-AE533</f>
        <v/>
      </c>
      <c r="AG533" s="15" t="n"/>
      <c r="AH533" s="15" t="n"/>
      <c r="AI533" s="15">
        <f>SUM(AG533:AH533)</f>
        <v/>
      </c>
      <c r="AJ533" s="15">
        <f>AF533-AB533+AG533+AH533</f>
        <v/>
      </c>
      <c r="AK533" s="15">
        <f>IF(C533="是","杭州","江西工厂")</f>
        <v/>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t="n"/>
      <c r="S534" s="49" t="n"/>
      <c r="T534" s="16" t="n"/>
      <c r="U534" s="16" t="n"/>
      <c r="V534" s="16" t="n"/>
      <c r="W534" s="16" t="n"/>
      <c r="X534" s="16" t="n"/>
      <c r="Y534" s="16" t="n"/>
      <c r="Z534" s="16" t="n"/>
      <c r="AA534" s="16" t="n"/>
      <c r="AB534" s="16">
        <f>SUM(S534:AA534)</f>
        <v/>
      </c>
      <c r="AC534" s="16" t="inlineStr">
        <is>
          <t>33.00</t>
        </is>
      </c>
      <c r="AD534" s="16">
        <f>AC534*0.006</f>
        <v/>
      </c>
      <c r="AE534" s="16">
        <f>AC534*0.02</f>
        <v/>
      </c>
      <c r="AF534" s="16">
        <f>AC534-AD534-AE534</f>
        <v/>
      </c>
      <c r="AG534" s="16" t="n"/>
      <c r="AH534" s="16" t="n"/>
      <c r="AI534" s="16">
        <f>SUM(AG534:AH534)</f>
        <v/>
      </c>
      <c r="AJ534" s="16">
        <f>AF534-AB534+AG534+AH534</f>
        <v/>
      </c>
      <c r="AK534" s="16">
        <f>IF(C534="是","杭州","江西工厂")</f>
        <v/>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t="n"/>
      <c r="S535" s="49" t="n"/>
      <c r="T535" s="15" t="n"/>
      <c r="U535" s="15" t="n"/>
      <c r="V535" s="15" t="n"/>
      <c r="W535" s="15" t="n"/>
      <c r="X535" s="15" t="n"/>
      <c r="Y535" s="15" t="n"/>
      <c r="Z535" s="15" t="n"/>
      <c r="AA535" s="15" t="n"/>
      <c r="AB535" s="15">
        <f>SUM(S535:AA535)</f>
        <v/>
      </c>
      <c r="AC535" s="15" t="inlineStr">
        <is>
          <t>0.00</t>
        </is>
      </c>
      <c r="AD535" s="15">
        <f>AC535*0.006</f>
        <v/>
      </c>
      <c r="AE535" s="15">
        <f>AC535*0.02</f>
        <v/>
      </c>
      <c r="AF535" s="15">
        <f>AC535-AD535-AE535</f>
        <v/>
      </c>
      <c r="AG535" s="15" t="n"/>
      <c r="AH535" s="15" t="n"/>
      <c r="AI535" s="15">
        <f>SUM(AG535:AH535)</f>
        <v/>
      </c>
      <c r="AJ535" s="15">
        <f>AF535-AB535+AG535+AH535</f>
        <v/>
      </c>
      <c r="AK535" s="15">
        <f>IF(C535="是","杭州","江西工厂")</f>
        <v/>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t="n"/>
      <c r="S536" s="49" t="n"/>
      <c r="T536" s="16" t="n"/>
      <c r="U536" s="16" t="n"/>
      <c r="V536" s="16" t="n"/>
      <c r="W536" s="16" t="n"/>
      <c r="X536" s="16" t="n"/>
      <c r="Y536" s="16" t="n"/>
      <c r="Z536" s="16" t="n"/>
      <c r="AA536" s="16" t="n"/>
      <c r="AB536" s="16">
        <f>SUM(S536:AA536)</f>
        <v/>
      </c>
      <c r="AC536" s="16" t="inlineStr">
        <is>
          <t>0.00</t>
        </is>
      </c>
      <c r="AD536" s="16">
        <f>AC536*0.006</f>
        <v/>
      </c>
      <c r="AE536" s="16">
        <f>AC536*0.02</f>
        <v/>
      </c>
      <c r="AF536" s="16">
        <f>AC536-AD536-AE536</f>
        <v/>
      </c>
      <c r="AG536" s="16" t="n"/>
      <c r="AH536" s="16" t="n"/>
      <c r="AI536" s="16">
        <f>SUM(AG536:AH536)</f>
        <v/>
      </c>
      <c r="AJ536" s="16">
        <f>AF536-AB536+AG536+AH536</f>
        <v/>
      </c>
      <c r="AK536" s="16">
        <f>IF(C536="是","杭州","江西工厂")</f>
        <v/>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t="n">
        <v>0</v>
      </c>
      <c r="S537" s="90" t="n"/>
      <c r="T537" s="90" t="n"/>
      <c r="U537" s="90" t="n"/>
      <c r="V537" s="90" t="n"/>
      <c r="W537" s="90" t="n"/>
      <c r="X537" s="90" t="n"/>
      <c r="Y537" s="90" t="n"/>
      <c r="Z537" s="90" t="n"/>
      <c r="AA537" s="90" t="n"/>
      <c r="AB537" s="15">
        <f>SUM(S537:AA537)</f>
        <v/>
      </c>
      <c r="AC537" s="15" t="n"/>
      <c r="AD537" s="15">
        <f>AC537*0.006</f>
        <v/>
      </c>
      <c r="AE537" s="15">
        <f>AC537*0.02</f>
        <v/>
      </c>
      <c r="AF537" s="15">
        <f>AC537-AD537-AE537</f>
        <v/>
      </c>
      <c r="AG537" s="15" t="n"/>
      <c r="AH537" s="15" t="n"/>
      <c r="AI537" s="15">
        <f>SUM(AG537:AH537)</f>
        <v/>
      </c>
      <c r="AJ537" s="15">
        <f>AF537-AB537+AG537+AH537</f>
        <v/>
      </c>
      <c r="AK537" s="15">
        <f>IF(C537="是","杭州","江西工厂")</f>
        <v/>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t="n">
        <v>0</v>
      </c>
      <c r="S538" s="90" t="n"/>
      <c r="T538" s="90" t="n"/>
      <c r="U538" s="90" t="n"/>
      <c r="V538" s="90" t="n"/>
      <c r="W538" s="90" t="n"/>
      <c r="X538" s="90" t="n"/>
      <c r="Y538" s="90" t="n"/>
      <c r="Z538" s="90" t="n"/>
      <c r="AA538" s="90" t="n"/>
      <c r="AB538" s="16">
        <f>SUM(S538:AA538)</f>
        <v/>
      </c>
      <c r="AC538" s="16" t="n"/>
      <c r="AD538" s="16">
        <f>AC538*0.006</f>
        <v/>
      </c>
      <c r="AE538" s="16">
        <f>AC538*0.02</f>
        <v/>
      </c>
      <c r="AF538" s="16">
        <f>AC538-AD538-AE538</f>
        <v/>
      </c>
      <c r="AG538" s="16" t="n"/>
      <c r="AH538" s="16" t="n"/>
      <c r="AI538" s="16">
        <f>SUM(AG538:AH538)</f>
        <v/>
      </c>
      <c r="AJ538" s="16">
        <f>AF538-AB538+AG538+AH538</f>
        <v/>
      </c>
      <c r="AK538" s="16">
        <f>IF(C538="是","杭州","江西工厂")</f>
        <v/>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t="n">
        <v>0</v>
      </c>
      <c r="S539" s="90" t="n"/>
      <c r="T539" s="90" t="n"/>
      <c r="U539" s="90" t="n"/>
      <c r="V539" s="90" t="n"/>
      <c r="W539" s="90" t="n"/>
      <c r="X539" s="90" t="n"/>
      <c r="Y539" s="90" t="n"/>
      <c r="Z539" s="90" t="n"/>
      <c r="AA539" s="90" t="n"/>
      <c r="AB539" s="15">
        <f>SUM(S539:AA539)</f>
        <v/>
      </c>
      <c r="AC539" s="15" t="n"/>
      <c r="AD539" s="15">
        <f>AC539*0.006</f>
        <v/>
      </c>
      <c r="AE539" s="15">
        <f>AC539*0.02</f>
        <v/>
      </c>
      <c r="AF539" s="15">
        <f>AC539-AD539-AE539</f>
        <v/>
      </c>
      <c r="AG539" s="15" t="n"/>
      <c r="AH539" s="15" t="n"/>
      <c r="AI539" s="15">
        <f>SUM(AG539:AH539)</f>
        <v/>
      </c>
      <c r="AJ539" s="15">
        <f>AF539-AB539+AG539+AH539</f>
        <v/>
      </c>
      <c r="AK539" s="15">
        <f>IF(C539="是","杭州","江西工厂")</f>
        <v/>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t="n"/>
      <c r="S540" s="49" t="n"/>
      <c r="T540" s="16" t="n"/>
      <c r="U540" s="16" t="n"/>
      <c r="V540" s="16" t="n"/>
      <c r="W540" s="16" t="n"/>
      <c r="X540" s="16" t="n"/>
      <c r="Y540" s="16" t="n"/>
      <c r="Z540" s="16" t="n"/>
      <c r="AA540" s="16" t="n"/>
      <c r="AB540" s="16">
        <f>SUM(S540:AA540)</f>
        <v/>
      </c>
      <c r="AC540" s="16" t="inlineStr">
        <is>
          <t>37.00</t>
        </is>
      </c>
      <c r="AD540" s="16">
        <f>AC540*0.006</f>
        <v/>
      </c>
      <c r="AE540" s="16">
        <f>AC540*0.02</f>
        <v/>
      </c>
      <c r="AF540" s="16">
        <f>AC540-AD540-AE540</f>
        <v/>
      </c>
      <c r="AG540" s="16" t="n"/>
      <c r="AH540" s="16" t="n"/>
      <c r="AI540" s="16">
        <f>SUM(AG540:AH540)</f>
        <v/>
      </c>
      <c r="AJ540" s="16">
        <f>AF540-AB540+AG540+AH540</f>
        <v/>
      </c>
      <c r="AK540" s="16">
        <f>IF(C540="是","杭州","江西工厂")</f>
        <v/>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t="n"/>
      <c r="S541" s="49" t="n"/>
      <c r="T541" s="15" t="n"/>
      <c r="U541" s="15" t="n"/>
      <c r="V541" s="15" t="n"/>
      <c r="W541" s="15" t="n"/>
      <c r="X541" s="15" t="n"/>
      <c r="Y541" s="15" t="n"/>
      <c r="Z541" s="15" t="n"/>
      <c r="AA541" s="15" t="n"/>
      <c r="AB541" s="15">
        <f>SUM(S541:AA541)</f>
        <v/>
      </c>
      <c r="AC541" s="15" t="inlineStr">
        <is>
          <t>0.00</t>
        </is>
      </c>
      <c r="AD541" s="15">
        <f>AC541*0.006</f>
        <v/>
      </c>
      <c r="AE541" s="15">
        <f>AC541*0.02</f>
        <v/>
      </c>
      <c r="AF541" s="15">
        <f>AC541-AD541-AE541</f>
        <v/>
      </c>
      <c r="AG541" s="15" t="n"/>
      <c r="AH541" s="15" t="n"/>
      <c r="AI541" s="15">
        <f>SUM(AG541:AH541)</f>
        <v/>
      </c>
      <c r="AJ541" s="15">
        <f>AF541-AB541+AG541+AH541</f>
        <v/>
      </c>
      <c r="AK541" s="15">
        <f>IF(C541="是","杭州","江西工厂")</f>
        <v/>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t="n">
        <v>0</v>
      </c>
      <c r="S542" s="90" t="n"/>
      <c r="T542" s="90" t="n"/>
      <c r="U542" s="90" t="n"/>
      <c r="V542" s="90" t="n"/>
      <c r="W542" s="90" t="n"/>
      <c r="X542" s="90" t="n"/>
      <c r="Y542" s="90" t="n"/>
      <c r="Z542" s="90" t="n"/>
      <c r="AA542" s="90" t="n"/>
      <c r="AB542" s="16">
        <f>SUM(S542:AA542)</f>
        <v/>
      </c>
      <c r="AC542" s="16" t="inlineStr">
        <is>
          <t>2754.55</t>
        </is>
      </c>
      <c r="AD542" s="16">
        <f>AC542*0.006</f>
        <v/>
      </c>
      <c r="AE542" s="16">
        <f>AC542*0.02</f>
        <v/>
      </c>
      <c r="AF542" s="16">
        <f>AC542-AD542-AE542</f>
        <v/>
      </c>
      <c r="AG542" s="16" t="n"/>
      <c r="AH542" s="16" t="n"/>
      <c r="AI542" s="16">
        <f>SUM(AG542:AH542)</f>
        <v/>
      </c>
      <c r="AJ542" s="16">
        <f>AF542-AB542+AG542+AH542</f>
        <v/>
      </c>
      <c r="AK542" s="16">
        <f>IF(C542="是","杭州","江西工厂")</f>
        <v/>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t="n"/>
      <c r="S543" s="49" t="n"/>
      <c r="T543" s="15" t="n"/>
      <c r="U543" s="15" t="n"/>
      <c r="V543" s="15" t="n"/>
      <c r="W543" s="15" t="n"/>
      <c r="X543" s="15" t="n"/>
      <c r="Y543" s="15" t="n"/>
      <c r="Z543" s="15" t="n"/>
      <c r="AA543" s="15" t="n"/>
      <c r="AB543" s="15">
        <f>SUM(S543:AA543)</f>
        <v/>
      </c>
      <c r="AC543" s="15" t="inlineStr">
        <is>
          <t>22.00</t>
        </is>
      </c>
      <c r="AD543" s="15">
        <f>AC543*0.006</f>
        <v/>
      </c>
      <c r="AE543" s="15">
        <f>AC543*0.02</f>
        <v/>
      </c>
      <c r="AF543" s="15">
        <f>AC543-AD543-AE543</f>
        <v/>
      </c>
      <c r="AG543" s="15" t="n"/>
      <c r="AH543" s="15" t="n"/>
      <c r="AI543" s="15">
        <f>SUM(AG543:AH543)</f>
        <v/>
      </c>
      <c r="AJ543" s="15">
        <f>AF543-AB543+AG543+AH543</f>
        <v/>
      </c>
      <c r="AK543" s="15">
        <f>IF(C543="是","杭州","江西工厂")</f>
        <v/>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t="n">
        <v>0</v>
      </c>
      <c r="S544" s="90" t="n"/>
      <c r="T544" s="90" t="n"/>
      <c r="U544" s="90" t="n"/>
      <c r="V544" s="90" t="n"/>
      <c r="W544" s="90" t="n"/>
      <c r="X544" s="90" t="n"/>
      <c r="Y544" s="90" t="n"/>
      <c r="Z544" s="90" t="n"/>
      <c r="AA544" s="90" t="n"/>
      <c r="AB544" s="16">
        <f>SUM(S544:AA544)</f>
        <v/>
      </c>
      <c r="AC544" s="16" t="n"/>
      <c r="AD544" s="16">
        <f>AC544*0.006</f>
        <v/>
      </c>
      <c r="AE544" s="16">
        <f>AC544*0.02</f>
        <v/>
      </c>
      <c r="AF544" s="16">
        <f>AC544-AD544-AE544</f>
        <v/>
      </c>
      <c r="AG544" s="16" t="n"/>
      <c r="AH544" s="16" t="n"/>
      <c r="AI544" s="16">
        <f>SUM(AG544:AH544)</f>
        <v/>
      </c>
      <c r="AJ544" s="16">
        <f>AF544-AB544+AG544+AH544</f>
        <v/>
      </c>
      <c r="AK544" s="16">
        <f>IF(C544="是","杭州","江西工厂")</f>
        <v/>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t="n"/>
      <c r="S545" s="49" t="n"/>
      <c r="T545" s="15" t="n"/>
      <c r="U545" s="15" t="n"/>
      <c r="V545" s="15" t="n"/>
      <c r="W545" s="15" t="n"/>
      <c r="X545" s="15" t="n"/>
      <c r="Y545" s="15" t="n"/>
      <c r="Z545" s="15" t="n"/>
      <c r="AA545" s="15" t="n"/>
      <c r="AB545" s="15">
        <f>SUM(S545:AA545)</f>
        <v/>
      </c>
      <c r="AC545" s="15" t="inlineStr">
        <is>
          <t>25.00</t>
        </is>
      </c>
      <c r="AD545" s="15">
        <f>AC545*0.006</f>
        <v/>
      </c>
      <c r="AE545" s="15">
        <f>AC545*0.02</f>
        <v/>
      </c>
      <c r="AF545" s="15">
        <f>AC545-AD545-AE545</f>
        <v/>
      </c>
      <c r="AG545" s="15" t="n"/>
      <c r="AH545" s="15" t="n"/>
      <c r="AI545" s="15">
        <f>SUM(AG545:AH545)</f>
        <v/>
      </c>
      <c r="AJ545" s="15">
        <f>AF545-AB545+AG545+AH545</f>
        <v/>
      </c>
      <c r="AK545" s="15">
        <f>IF(C545="是","杭州","江西工厂")</f>
        <v/>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t="n"/>
      <c r="S546" s="49" t="n"/>
      <c r="T546" s="16" t="n"/>
      <c r="U546" s="16" t="n"/>
      <c r="V546" s="16" t="n"/>
      <c r="W546" s="16" t="n"/>
      <c r="X546" s="16" t="n"/>
      <c r="Y546" s="16" t="n"/>
      <c r="Z546" s="16" t="n"/>
      <c r="AA546" s="16" t="n"/>
      <c r="AB546" s="16">
        <f>SUM(S546:AA546)</f>
        <v/>
      </c>
      <c r="AC546" s="16" t="inlineStr">
        <is>
          <t>0.00</t>
        </is>
      </c>
      <c r="AD546" s="16">
        <f>AC546*0.006</f>
        <v/>
      </c>
      <c r="AE546" s="16">
        <f>AC546*0.02</f>
        <v/>
      </c>
      <c r="AF546" s="16">
        <f>AC546-AD546-AE546</f>
        <v/>
      </c>
      <c r="AG546" s="16" t="n"/>
      <c r="AH546" s="16" t="n"/>
      <c r="AI546" s="16">
        <f>SUM(AG546:AH546)</f>
        <v/>
      </c>
      <c r="AJ546" s="16">
        <f>AF546-AB546+AG546+AH546</f>
        <v/>
      </c>
      <c r="AK546" s="16">
        <f>IF(C546="是","杭州","江西工厂")</f>
        <v/>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t="n"/>
      <c r="S547" s="49" t="n"/>
      <c r="T547" s="15" t="n"/>
      <c r="U547" s="15" t="n"/>
      <c r="V547" s="15" t="n"/>
      <c r="W547" s="15" t="n"/>
      <c r="X547" s="15" t="n"/>
      <c r="Y547" s="15" t="n"/>
      <c r="Z547" s="15" t="n"/>
      <c r="AA547" s="15" t="n"/>
      <c r="AB547" s="15">
        <f>SUM(S547:AA547)</f>
        <v/>
      </c>
      <c r="AC547" s="15" t="inlineStr">
        <is>
          <t>0.00</t>
        </is>
      </c>
      <c r="AD547" s="15">
        <f>AC547*0.006</f>
        <v/>
      </c>
      <c r="AE547" s="15">
        <f>AC547*0.02</f>
        <v/>
      </c>
      <c r="AF547" s="15">
        <f>AC547-AD547-AE547</f>
        <v/>
      </c>
      <c r="AG547" s="15" t="n"/>
      <c r="AH547" s="15" t="n"/>
      <c r="AI547" s="15">
        <f>SUM(AG547:AH547)</f>
        <v/>
      </c>
      <c r="AJ547" s="15">
        <f>AF547-AB547+AG547+AH547</f>
        <v/>
      </c>
      <c r="AK547" s="15">
        <f>IF(C547="是","杭州","江西工厂")</f>
        <v/>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t="n"/>
      <c r="S548" s="49" t="n"/>
      <c r="T548" s="16" t="n"/>
      <c r="U548" s="16" t="n"/>
      <c r="V548" s="16" t="n"/>
      <c r="W548" s="16" t="n"/>
      <c r="X548" s="16" t="n"/>
      <c r="Y548" s="16" t="n"/>
      <c r="Z548" s="16" t="n"/>
      <c r="AA548" s="16" t="n"/>
      <c r="AB548" s="16">
        <f>SUM(S548:AA548)</f>
        <v/>
      </c>
      <c r="AC548" s="16" t="inlineStr">
        <is>
          <t>40.00</t>
        </is>
      </c>
      <c r="AD548" s="16">
        <f>AC548*0.006</f>
        <v/>
      </c>
      <c r="AE548" s="16">
        <f>AC548*0.02</f>
        <v/>
      </c>
      <c r="AF548" s="16">
        <f>AC548-AD548-AE548</f>
        <v/>
      </c>
      <c r="AG548" s="16" t="n"/>
      <c r="AH548" s="16" t="n"/>
      <c r="AI548" s="16">
        <f>SUM(AG548:AH548)</f>
        <v/>
      </c>
      <c r="AJ548" s="16">
        <f>AF548-AB548+AG548+AH548</f>
        <v/>
      </c>
      <c r="AK548" s="16">
        <f>IF(C548="是","杭州","江西工厂")</f>
        <v/>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t="n"/>
      <c r="S549" s="49" t="n"/>
      <c r="T549" s="15" t="n"/>
      <c r="U549" s="15" t="n"/>
      <c r="V549" s="15" t="n"/>
      <c r="W549" s="15" t="n"/>
      <c r="X549" s="15" t="n"/>
      <c r="Y549" s="15" t="n"/>
      <c r="Z549" s="15" t="n"/>
      <c r="AA549" s="15" t="n"/>
      <c r="AB549" s="15">
        <f>SUM(S549:AA549)</f>
        <v/>
      </c>
      <c r="AC549" s="15" t="inlineStr">
        <is>
          <t>0.00</t>
        </is>
      </c>
      <c r="AD549" s="15">
        <f>AC549*0.006</f>
        <v/>
      </c>
      <c r="AE549" s="15">
        <f>AC549*0.02</f>
        <v/>
      </c>
      <c r="AF549" s="15">
        <f>AC549-AD549-AE549</f>
        <v/>
      </c>
      <c r="AG549" s="15" t="n"/>
      <c r="AH549" s="15" t="n"/>
      <c r="AI549" s="15">
        <f>SUM(AG549:AH549)</f>
        <v/>
      </c>
      <c r="AJ549" s="15">
        <f>AF549-AB549+AG549+AH549</f>
        <v/>
      </c>
      <c r="AK549" s="15">
        <f>IF(C549="是","杭州","江西工厂")</f>
        <v/>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t="n"/>
      <c r="S550" s="49" t="n"/>
      <c r="T550" s="16" t="n"/>
      <c r="U550" s="16" t="n"/>
      <c r="V550" s="16" t="n"/>
      <c r="W550" s="16" t="n"/>
      <c r="X550" s="16" t="n"/>
      <c r="Y550" s="16" t="n"/>
      <c r="Z550" s="16" t="n"/>
      <c r="AA550" s="16" t="n"/>
      <c r="AB550" s="16">
        <f>SUM(S550:AA550)</f>
        <v/>
      </c>
      <c r="AC550" s="16" t="inlineStr">
        <is>
          <t>0.00</t>
        </is>
      </c>
      <c r="AD550" s="16">
        <f>AC550*0.006</f>
        <v/>
      </c>
      <c r="AE550" s="16">
        <f>AC550*0.02</f>
        <v/>
      </c>
      <c r="AF550" s="16">
        <f>AC550-AD550-AE550</f>
        <v/>
      </c>
      <c r="AG550" s="16" t="n"/>
      <c r="AH550" s="16" t="n"/>
      <c r="AI550" s="16">
        <f>SUM(AG550:AH550)</f>
        <v/>
      </c>
      <c r="AJ550" s="16">
        <f>AF550-AB550+AG550+AH550</f>
        <v/>
      </c>
      <c r="AK550" s="16">
        <f>IF(C550="是","杭州","江西工厂")</f>
        <v/>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t="n"/>
      <c r="S551" s="49" t="n"/>
      <c r="T551" s="15" t="n"/>
      <c r="U551" s="15" t="n"/>
      <c r="V551" s="15" t="n"/>
      <c r="W551" s="15" t="n"/>
      <c r="X551" s="15" t="n"/>
      <c r="Y551" s="15" t="n"/>
      <c r="Z551" s="15" t="n"/>
      <c r="AA551" s="15" t="n"/>
      <c r="AB551" s="15">
        <f>SUM(S551:AA551)</f>
        <v/>
      </c>
      <c r="AC551" s="15" t="inlineStr">
        <is>
          <t>27.00</t>
        </is>
      </c>
      <c r="AD551" s="15">
        <f>AC551*0.006</f>
        <v/>
      </c>
      <c r="AE551" s="15">
        <f>AC551*0.02</f>
        <v/>
      </c>
      <c r="AF551" s="15">
        <f>AC551-AD551-AE551</f>
        <v/>
      </c>
      <c r="AG551" s="15" t="n"/>
      <c r="AH551" s="15" t="n"/>
      <c r="AI551" s="15">
        <f>SUM(AG551:AH551)</f>
        <v/>
      </c>
      <c r="AJ551" s="15">
        <f>AF551-AB551+AG551+AH551</f>
        <v/>
      </c>
      <c r="AK551" s="15">
        <f>IF(C551="是","杭州","江西工厂")</f>
        <v/>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t="n"/>
      <c r="S552" s="49" t="n"/>
      <c r="T552" s="16" t="n"/>
      <c r="U552" s="16" t="n"/>
      <c r="V552" s="16" t="n"/>
      <c r="W552" s="16" t="n"/>
      <c r="X552" s="16" t="n"/>
      <c r="Y552" s="16" t="n"/>
      <c r="Z552" s="16" t="n"/>
      <c r="AA552" s="16" t="n"/>
      <c r="AB552" s="16">
        <f>SUM(S552:AA552)</f>
        <v/>
      </c>
      <c r="AC552" s="16" t="inlineStr">
        <is>
          <t>35.00</t>
        </is>
      </c>
      <c r="AD552" s="16">
        <f>AC552*0.006</f>
        <v/>
      </c>
      <c r="AE552" s="16">
        <f>AC552*0.02</f>
        <v/>
      </c>
      <c r="AF552" s="16">
        <f>AC552-AD552-AE552</f>
        <v/>
      </c>
      <c r="AG552" s="16" t="n"/>
      <c r="AH552" s="16" t="n"/>
      <c r="AI552" s="16">
        <f>SUM(AG552:AH552)</f>
        <v/>
      </c>
      <c r="AJ552" s="16">
        <f>AF552-AB552+AG552+AH552</f>
        <v/>
      </c>
      <c r="AK552" s="16">
        <f>IF(C552="是","杭州","江西工厂")</f>
        <v/>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t="n"/>
      <c r="S553" s="49" t="n"/>
      <c r="T553" s="15" t="n"/>
      <c r="U553" s="15" t="n"/>
      <c r="V553" s="15" t="n"/>
      <c r="W553" s="15" t="n"/>
      <c r="X553" s="15" t="n"/>
      <c r="Y553" s="15" t="n"/>
      <c r="Z553" s="15" t="n"/>
      <c r="AA553" s="15" t="n"/>
      <c r="AB553" s="15">
        <f>SUM(S553:AA553)</f>
        <v/>
      </c>
      <c r="AC553" s="15" t="inlineStr">
        <is>
          <t>40.00</t>
        </is>
      </c>
      <c r="AD553" s="15">
        <f>AC553*0.006</f>
        <v/>
      </c>
      <c r="AE553" s="15">
        <f>AC553*0.02</f>
        <v/>
      </c>
      <c r="AF553" s="15">
        <f>AC553-AD553-AE553</f>
        <v/>
      </c>
      <c r="AG553" s="15" t="n"/>
      <c r="AH553" s="15" t="n"/>
      <c r="AI553" s="15">
        <f>SUM(AG553:AH553)</f>
        <v/>
      </c>
      <c r="AJ553" s="15">
        <f>AF553-AB553+AG553+AH553</f>
        <v/>
      </c>
      <c r="AK553" s="15">
        <f>IF(C553="是","杭州","江西工厂")</f>
        <v/>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t="n">
        <v>0</v>
      </c>
      <c r="S554" s="90" t="n"/>
      <c r="T554" s="90" t="n"/>
      <c r="U554" s="90" t="n"/>
      <c r="V554" s="90" t="n"/>
      <c r="W554" s="90" t="n"/>
      <c r="X554" s="90" t="n"/>
      <c r="Y554" s="90" t="n"/>
      <c r="Z554" s="90" t="n"/>
      <c r="AA554" s="90" t="n"/>
      <c r="AB554" s="16">
        <f>SUM(S554:AA554)</f>
        <v/>
      </c>
      <c r="AC554" s="16" t="n"/>
      <c r="AD554" s="16">
        <f>AC554*0.006</f>
        <v/>
      </c>
      <c r="AE554" s="16">
        <f>AC554*0.02</f>
        <v/>
      </c>
      <c r="AF554" s="16">
        <f>AC554-AD554-AE554</f>
        <v/>
      </c>
      <c r="AG554" s="16" t="n"/>
      <c r="AH554" s="16" t="n"/>
      <c r="AI554" s="16">
        <f>SUM(AG554:AH554)</f>
        <v/>
      </c>
      <c r="AJ554" s="16">
        <f>AF554-AB554+AG554+AH554</f>
        <v/>
      </c>
      <c r="AK554" s="16">
        <f>IF(C554="是","杭州","江西工厂")</f>
        <v/>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t="n">
        <v>0</v>
      </c>
      <c r="S555" s="90" t="n"/>
      <c r="T555" s="90" t="n"/>
      <c r="U555" s="90" t="n"/>
      <c r="V555" s="90" t="n"/>
      <c r="W555" s="90" t="n"/>
      <c r="X555" s="90" t="n"/>
      <c r="Y555" s="90" t="n"/>
      <c r="Z555" s="90" t="n"/>
      <c r="AA555" s="90" t="n"/>
      <c r="AB555" s="15">
        <f>SUM(S555:AA555)</f>
        <v/>
      </c>
      <c r="AC555" s="15" t="n"/>
      <c r="AD555" s="15">
        <f>AC555*0.006</f>
        <v/>
      </c>
      <c r="AE555" s="15">
        <f>AC555*0.02</f>
        <v/>
      </c>
      <c r="AF555" s="15">
        <f>AC555-AD555-AE555</f>
        <v/>
      </c>
      <c r="AG555" s="15" t="n"/>
      <c r="AH555" s="15" t="n"/>
      <c r="AI555" s="15">
        <f>SUM(AG555:AH555)</f>
        <v/>
      </c>
      <c r="AJ555" s="15">
        <f>AF555-AB555+AG555+AH555</f>
        <v/>
      </c>
      <c r="AK555" s="15">
        <f>IF(C555="是","杭州","江西工厂")</f>
        <v/>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t="n"/>
      <c r="S556" s="49" t="n"/>
      <c r="T556" s="16" t="n"/>
      <c r="U556" s="16" t="n"/>
      <c r="V556" s="16" t="n"/>
      <c r="W556" s="16" t="n"/>
      <c r="X556" s="16" t="n"/>
      <c r="Y556" s="16" t="n"/>
      <c r="Z556" s="16" t="n"/>
      <c r="AA556" s="16" t="n"/>
      <c r="AB556" s="16">
        <f>SUM(S556:AA556)</f>
        <v/>
      </c>
      <c r="AC556" s="16" t="inlineStr">
        <is>
          <t>33.00</t>
        </is>
      </c>
      <c r="AD556" s="16">
        <f>AC556*0.006</f>
        <v/>
      </c>
      <c r="AE556" s="16">
        <f>AC556*0.02</f>
        <v/>
      </c>
      <c r="AF556" s="16">
        <f>AC556-AD556-AE556</f>
        <v/>
      </c>
      <c r="AG556" s="16" t="n"/>
      <c r="AH556" s="16" t="n"/>
      <c r="AI556" s="16">
        <f>SUM(AG556:AH556)</f>
        <v/>
      </c>
      <c r="AJ556" s="16">
        <f>AF556-AB556+AG556+AH556</f>
        <v/>
      </c>
      <c r="AK556" s="16">
        <f>IF(C556="是","杭州","江西工厂")</f>
        <v/>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t="n">
        <v>4782.552878598248</v>
      </c>
      <c r="S557" s="90" t="e">
        <v>#N/A</v>
      </c>
      <c r="T557" s="90" t="e">
        <v>#N/A</v>
      </c>
      <c r="U557" s="90" t="e">
        <v>#N/A</v>
      </c>
      <c r="V557" s="90" t="e">
        <v>#N/A</v>
      </c>
      <c r="W557" s="90" t="e">
        <v>#N/A</v>
      </c>
      <c r="X557" s="90" t="e">
        <v>#N/A</v>
      </c>
      <c r="Y557" s="90" t="n"/>
      <c r="Z557" s="90" t="e">
        <v>#N/A</v>
      </c>
      <c r="AA557" s="90" t="e">
        <v>#N/A</v>
      </c>
      <c r="AB557" s="15">
        <f>SUM(S557:AA557)</f>
        <v/>
      </c>
      <c r="AC557" s="15" t="inlineStr">
        <is>
          <t>500.00</t>
        </is>
      </c>
      <c r="AD557" s="15">
        <f>AC557*0.006</f>
        <v/>
      </c>
      <c r="AE557" s="15">
        <f>AC557*0.02</f>
        <v/>
      </c>
      <c r="AF557" s="15">
        <f>AC557-AD557-AE557</f>
        <v/>
      </c>
      <c r="AG557" s="15" t="n"/>
      <c r="AH557" s="15" t="n"/>
      <c r="AI557" s="15">
        <f>SUM(AG557:AH557)</f>
        <v/>
      </c>
      <c r="AJ557" s="15">
        <f>AF557-AB557+AG557+AH557</f>
        <v/>
      </c>
      <c r="AK557" s="15">
        <f>IF(C557="是","杭州","江西工厂")</f>
        <v/>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t="n">
        <v>2046.944083224967</v>
      </c>
      <c r="S558" s="90" t="e">
        <v>#N/A</v>
      </c>
      <c r="T558" s="90" t="e">
        <v>#N/A</v>
      </c>
      <c r="U558" s="90" t="e">
        <v>#N/A</v>
      </c>
      <c r="V558" s="90" t="e">
        <v>#N/A</v>
      </c>
      <c r="W558" s="90" t="e">
        <v>#N/A</v>
      </c>
      <c r="X558" s="90" t="e">
        <v>#N/A</v>
      </c>
      <c r="Y558" s="90" t="n"/>
      <c r="Z558" s="90" t="e">
        <v>#N/A</v>
      </c>
      <c r="AA558" s="90" t="e">
        <v>#N/A</v>
      </c>
      <c r="AB558" s="16">
        <f>SUM(S558:AA558)</f>
        <v/>
      </c>
      <c r="AC558" s="16" t="inlineStr">
        <is>
          <t>100.00</t>
        </is>
      </c>
      <c r="AD558" s="16">
        <f>AC558*0.006</f>
        <v/>
      </c>
      <c r="AE558" s="16">
        <f>AC558*0.02</f>
        <v/>
      </c>
      <c r="AF558" s="16">
        <f>AC558-AD558-AE558</f>
        <v/>
      </c>
      <c r="AG558" s="16" t="n"/>
      <c r="AH558" s="16" t="n"/>
      <c r="AI558" s="16">
        <f>SUM(AG558:AH558)</f>
        <v/>
      </c>
      <c r="AJ558" s="16">
        <f>AF558-AB558+AG558+AH558</f>
        <v/>
      </c>
      <c r="AK558" s="16">
        <f>IF(C558="是","杭州","江西工厂")</f>
        <v/>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t="n">
        <v>15</v>
      </c>
      <c r="S559" s="90" t="n"/>
      <c r="T559" s="90" t="n"/>
      <c r="U559" s="90" t="n"/>
      <c r="V559" s="90" t="n"/>
      <c r="W559" s="90" t="e">
        <v>#N/A</v>
      </c>
      <c r="X559" s="90" t="e">
        <v>#N/A</v>
      </c>
      <c r="Y559" s="90" t="n"/>
      <c r="Z559" s="90" t="e">
        <v>#N/A</v>
      </c>
      <c r="AA559" s="90" t="e">
        <v>#N/A</v>
      </c>
      <c r="AB559" s="15">
        <f>SUM(S559:AA559)</f>
        <v/>
      </c>
      <c r="AC559" s="15" t="inlineStr">
        <is>
          <t>22.00</t>
        </is>
      </c>
      <c r="AD559" s="15">
        <f>AC559*0.006</f>
        <v/>
      </c>
      <c r="AE559" s="15">
        <f>AC559*0.02</f>
        <v/>
      </c>
      <c r="AF559" s="15">
        <f>AC559-AD559-AE559</f>
        <v/>
      </c>
      <c r="AG559" s="15" t="n"/>
      <c r="AH559" s="15" t="n"/>
      <c r="AI559" s="15">
        <f>SUM(AG559:AH559)</f>
        <v/>
      </c>
      <c r="AJ559" s="15">
        <f>AF559-AB559+AG559+AH559</f>
        <v/>
      </c>
      <c r="AK559" s="15">
        <f>IF(C559="是","杭州","江西工厂")</f>
        <v/>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t="n"/>
      <c r="S560" s="49" t="n"/>
      <c r="T560" s="16" t="n"/>
      <c r="U560" s="16" t="n"/>
      <c r="V560" s="16" t="n"/>
      <c r="W560" s="16" t="n"/>
      <c r="X560" s="16" t="n"/>
      <c r="Y560" s="16" t="n"/>
      <c r="Z560" s="16" t="n"/>
      <c r="AA560" s="16" t="n"/>
      <c r="AB560" s="16">
        <f>SUM(S560:AA560)</f>
        <v/>
      </c>
      <c r="AC560" s="16" t="inlineStr">
        <is>
          <t>33.00</t>
        </is>
      </c>
      <c r="AD560" s="16">
        <f>AC560*0.006</f>
        <v/>
      </c>
      <c r="AE560" s="16">
        <f>AC560*0.02</f>
        <v/>
      </c>
      <c r="AF560" s="16">
        <f>AC560-AD560-AE560</f>
        <v/>
      </c>
      <c r="AG560" s="16" t="n"/>
      <c r="AH560" s="16" t="n"/>
      <c r="AI560" s="16">
        <f>SUM(AG560:AH560)</f>
        <v/>
      </c>
      <c r="AJ560" s="16">
        <f>AF560-AB560+AG560+AH560</f>
        <v/>
      </c>
      <c r="AK560" s="16">
        <f>IF(C560="是","杭州","江西工厂")</f>
        <v/>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t="n"/>
      <c r="S561" s="49" t="n"/>
      <c r="T561" s="15" t="n"/>
      <c r="U561" s="15" t="n"/>
      <c r="V561" s="15" t="n"/>
      <c r="W561" s="15" t="n"/>
      <c r="X561" s="15" t="n"/>
      <c r="Y561" s="15" t="n"/>
      <c r="Z561" s="15" t="n"/>
      <c r="AA561" s="15" t="n"/>
      <c r="AB561" s="15">
        <f>SUM(S561:AA561)</f>
        <v/>
      </c>
      <c r="AC561" s="15" t="inlineStr">
        <is>
          <t>33.00</t>
        </is>
      </c>
      <c r="AD561" s="15">
        <f>AC561*0.006</f>
        <v/>
      </c>
      <c r="AE561" s="15">
        <f>AC561*0.02</f>
        <v/>
      </c>
      <c r="AF561" s="15">
        <f>AC561-AD561-AE561</f>
        <v/>
      </c>
      <c r="AG561" s="15" t="n"/>
      <c r="AH561" s="15" t="n"/>
      <c r="AI561" s="15">
        <f>SUM(AG561:AH561)</f>
        <v/>
      </c>
      <c r="AJ561" s="15">
        <f>AF561-AB561+AG561+AH561</f>
        <v/>
      </c>
      <c r="AK561" s="15">
        <f>IF(C561="是","杭州","江西工厂")</f>
        <v/>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t="n"/>
      <c r="S562" s="49" t="n"/>
      <c r="T562" s="16" t="n"/>
      <c r="U562" s="16" t="n"/>
      <c r="V562" s="16" t="n"/>
      <c r="W562" s="16" t="n"/>
      <c r="X562" s="16" t="n"/>
      <c r="Y562" s="16" t="n"/>
      <c r="Z562" s="16" t="n"/>
      <c r="AA562" s="16" t="n"/>
      <c r="AB562" s="16">
        <f>SUM(S562:AA562)</f>
        <v/>
      </c>
      <c r="AC562" s="16" t="inlineStr">
        <is>
          <t>0.00</t>
        </is>
      </c>
      <c r="AD562" s="16">
        <f>AC562*0.006</f>
        <v/>
      </c>
      <c r="AE562" s="16">
        <f>AC562*0.02</f>
        <v/>
      </c>
      <c r="AF562" s="16">
        <f>AC562-AD562-AE562</f>
        <v/>
      </c>
      <c r="AG562" s="16" t="n"/>
      <c r="AH562" s="16" t="n"/>
      <c r="AI562" s="16">
        <f>SUM(AG562:AH562)</f>
        <v/>
      </c>
      <c r="AJ562" s="16">
        <f>AF562-AB562+AG562+AH562</f>
        <v/>
      </c>
      <c r="AK562" s="16">
        <f>IF(C562="是","杭州","江西工厂")</f>
        <v/>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t="n"/>
      <c r="S563" s="49" t="n"/>
      <c r="T563" s="15" t="n"/>
      <c r="U563" s="15" t="n"/>
      <c r="V563" s="15" t="n"/>
      <c r="W563" s="15" t="n"/>
      <c r="X563" s="15" t="n"/>
      <c r="Y563" s="15" t="n"/>
      <c r="Z563" s="15" t="n"/>
      <c r="AA563" s="15" t="n"/>
      <c r="AB563" s="15">
        <f>SUM(S563:AA563)</f>
        <v/>
      </c>
      <c r="AC563" s="15" t="inlineStr">
        <is>
          <t>35.00</t>
        </is>
      </c>
      <c r="AD563" s="15">
        <f>AC563*0.006</f>
        <v/>
      </c>
      <c r="AE563" s="15">
        <f>AC563*0.02</f>
        <v/>
      </c>
      <c r="AF563" s="15">
        <f>AC563-AD563-AE563</f>
        <v/>
      </c>
      <c r="AG563" s="15" t="n"/>
      <c r="AH563" s="15" t="n"/>
      <c r="AI563" s="15">
        <f>SUM(AG563:AH563)</f>
        <v/>
      </c>
      <c r="AJ563" s="15">
        <f>AF563-AB563+AG563+AH563</f>
        <v/>
      </c>
      <c r="AK563" s="15">
        <f>IF(C563="是","杭州","江西工厂")</f>
        <v/>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t="n"/>
      <c r="S564" s="49" t="n"/>
      <c r="T564" s="16" t="n"/>
      <c r="U564" s="16" t="n"/>
      <c r="V564" s="16" t="n"/>
      <c r="W564" s="16" t="n"/>
      <c r="X564" s="16" t="n"/>
      <c r="Y564" s="16" t="n"/>
      <c r="Z564" s="16" t="n"/>
      <c r="AA564" s="16" t="n"/>
      <c r="AB564" s="16">
        <f>SUM(S564:AA564)</f>
        <v/>
      </c>
      <c r="AC564" s="16" t="inlineStr">
        <is>
          <t>30.00</t>
        </is>
      </c>
      <c r="AD564" s="16">
        <f>AC564*0.006</f>
        <v/>
      </c>
      <c r="AE564" s="16">
        <f>AC564*0.02</f>
        <v/>
      </c>
      <c r="AF564" s="16">
        <f>AC564-AD564-AE564</f>
        <v/>
      </c>
      <c r="AG564" s="16" t="n"/>
      <c r="AH564" s="16" t="n"/>
      <c r="AI564" s="16">
        <f>SUM(AG564:AH564)</f>
        <v/>
      </c>
      <c r="AJ564" s="16">
        <f>AF564-AB564+AG564+AH564</f>
        <v/>
      </c>
      <c r="AK564" s="16">
        <f>IF(C564="是","杭州","江西工厂")</f>
        <v/>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t="n">
        <v>15</v>
      </c>
      <c r="S565" s="90" t="n"/>
      <c r="T565" s="90" t="n"/>
      <c r="U565" s="90" t="n"/>
      <c r="V565" s="90" t="n"/>
      <c r="W565" s="90" t="e">
        <v>#N/A</v>
      </c>
      <c r="X565" s="90" t="e">
        <v>#N/A</v>
      </c>
      <c r="Y565" s="90" t="n"/>
      <c r="Z565" s="90" t="e">
        <v>#N/A</v>
      </c>
      <c r="AA565" s="90" t="e">
        <v>#N/A</v>
      </c>
      <c r="AB565" s="15">
        <f>SUM(S565:AA565)</f>
        <v/>
      </c>
      <c r="AC565" s="15" t="inlineStr">
        <is>
          <t>16.99</t>
        </is>
      </c>
      <c r="AD565" s="15">
        <f>AC565*0.006</f>
        <v/>
      </c>
      <c r="AE565" s="15">
        <f>AC565*0.02</f>
        <v/>
      </c>
      <c r="AF565" s="15">
        <f>AC565-AD565-AE565</f>
        <v/>
      </c>
      <c r="AG565" s="15" t="n"/>
      <c r="AH565" s="15" t="n"/>
      <c r="AI565" s="15">
        <f>SUM(AG565:AH565)</f>
        <v/>
      </c>
      <c r="AJ565" s="15">
        <f>AF565-AB565+AG565+AH565</f>
        <v/>
      </c>
      <c r="AK565" s="15">
        <f>IF(C565="是","杭州","江西工厂")</f>
        <v/>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t="n"/>
      <c r="S566" s="49" t="n"/>
      <c r="T566" s="16" t="n"/>
      <c r="U566" s="16" t="n"/>
      <c r="V566" s="16" t="n"/>
      <c r="W566" s="16" t="n"/>
      <c r="X566" s="16" t="n"/>
      <c r="Y566" s="16" t="n"/>
      <c r="Z566" s="16" t="n"/>
      <c r="AA566" s="16" t="n"/>
      <c r="AB566" s="16">
        <f>SUM(S566:AA566)</f>
        <v/>
      </c>
      <c r="AC566" s="16" t="inlineStr">
        <is>
          <t>25.00</t>
        </is>
      </c>
      <c r="AD566" s="16">
        <f>AC566*0.006</f>
        <v/>
      </c>
      <c r="AE566" s="16">
        <f>AC566*0.02</f>
        <v/>
      </c>
      <c r="AF566" s="16">
        <f>AC566-AD566-AE566</f>
        <v/>
      </c>
      <c r="AG566" s="16" t="n"/>
      <c r="AH566" s="16" t="n"/>
      <c r="AI566" s="16">
        <f>SUM(AG566:AH566)</f>
        <v/>
      </c>
      <c r="AJ566" s="16">
        <f>AF566-AB566+AG566+AH566</f>
        <v/>
      </c>
      <c r="AK566" s="16">
        <f>IF(C566="是","杭州","江西工厂")</f>
        <v/>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t="n"/>
      <c r="S567" s="49" t="n"/>
      <c r="T567" s="15" t="n"/>
      <c r="U567" s="15" t="n"/>
      <c r="V567" s="15" t="n"/>
      <c r="W567" s="15" t="n"/>
      <c r="X567" s="15" t="n"/>
      <c r="Y567" s="15" t="n"/>
      <c r="Z567" s="15" t="n"/>
      <c r="AA567" s="15" t="n"/>
      <c r="AB567" s="15">
        <f>SUM(S567:AA567)</f>
        <v/>
      </c>
      <c r="AC567" s="15" t="inlineStr">
        <is>
          <t>20.00</t>
        </is>
      </c>
      <c r="AD567" s="15">
        <f>AC567*0.006</f>
        <v/>
      </c>
      <c r="AE567" s="15">
        <f>AC567*0.02</f>
        <v/>
      </c>
      <c r="AF567" s="15">
        <f>AC567-AD567-AE567</f>
        <v/>
      </c>
      <c r="AG567" s="15" t="n"/>
      <c r="AH567" s="15" t="n"/>
      <c r="AI567" s="15">
        <f>SUM(AG567:AH567)</f>
        <v/>
      </c>
      <c r="AJ567" s="15">
        <f>AF567-AB567+AG567+AH567</f>
        <v/>
      </c>
      <c r="AK567" s="15">
        <f>IF(C567="是","杭州","江西工厂")</f>
        <v/>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t="n"/>
      <c r="S568" s="49" t="n"/>
      <c r="T568" s="16" t="n"/>
      <c r="U568" s="16" t="n"/>
      <c r="V568" s="16" t="n"/>
      <c r="W568" s="16" t="n"/>
      <c r="X568" s="16" t="n"/>
      <c r="Y568" s="16" t="n"/>
      <c r="Z568" s="16" t="n"/>
      <c r="AA568" s="16" t="n"/>
      <c r="AB568" s="16">
        <f>SUM(S568:AA568)</f>
        <v/>
      </c>
      <c r="AC568" s="16" t="inlineStr">
        <is>
          <t>0.00</t>
        </is>
      </c>
      <c r="AD568" s="16">
        <f>AC568*0.006</f>
        <v/>
      </c>
      <c r="AE568" s="16">
        <f>AC568*0.02</f>
        <v/>
      </c>
      <c r="AF568" s="16">
        <f>AC568-AD568-AE568</f>
        <v/>
      </c>
      <c r="AG568" s="16" t="n"/>
      <c r="AH568" s="16" t="n"/>
      <c r="AI568" s="16">
        <f>SUM(AG568:AH568)</f>
        <v/>
      </c>
      <c r="AJ568" s="16">
        <f>AF568-AB568+AG568+AH568</f>
        <v/>
      </c>
      <c r="AK568" s="16">
        <f>IF(C568="是","杭州","江西工厂")</f>
        <v/>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t="n"/>
      <c r="S569" s="49" t="n"/>
      <c r="T569" s="15" t="n"/>
      <c r="U569" s="15" t="n"/>
      <c r="V569" s="15" t="n"/>
      <c r="W569" s="15" t="n"/>
      <c r="X569" s="15" t="n"/>
      <c r="Y569" s="15" t="n"/>
      <c r="Z569" s="15" t="n"/>
      <c r="AA569" s="15" t="n"/>
      <c r="AB569" s="15">
        <f>SUM(S569:AA569)</f>
        <v/>
      </c>
      <c r="AC569" s="15" t="inlineStr">
        <is>
          <t>30.00</t>
        </is>
      </c>
      <c r="AD569" s="15">
        <f>AC569*0.006</f>
        <v/>
      </c>
      <c r="AE569" s="15">
        <f>AC569*0.02</f>
        <v/>
      </c>
      <c r="AF569" s="15">
        <f>AC569-AD569-AE569</f>
        <v/>
      </c>
      <c r="AG569" s="15" t="n"/>
      <c r="AH569" s="15" t="n"/>
      <c r="AI569" s="15">
        <f>SUM(AG569:AH569)</f>
        <v/>
      </c>
      <c r="AJ569" s="15">
        <f>AF569-AB569+AG569+AH569</f>
        <v/>
      </c>
      <c r="AK569" s="15">
        <f>IF(C569="是","杭州","江西工厂")</f>
        <v/>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t="n"/>
      <c r="S570" s="49" t="n"/>
      <c r="T570" s="16" t="n"/>
      <c r="U570" s="16" t="n"/>
      <c r="V570" s="16" t="n"/>
      <c r="W570" s="16" t="n"/>
      <c r="X570" s="16" t="n"/>
      <c r="Y570" s="16" t="n"/>
      <c r="Z570" s="16" t="n"/>
      <c r="AA570" s="16" t="n"/>
      <c r="AB570" s="16">
        <f>SUM(S570:AA570)</f>
        <v/>
      </c>
      <c r="AC570" s="16" t="inlineStr">
        <is>
          <t>0.00</t>
        </is>
      </c>
      <c r="AD570" s="16">
        <f>AC570*0.006</f>
        <v/>
      </c>
      <c r="AE570" s="16">
        <f>AC570*0.02</f>
        <v/>
      </c>
      <c r="AF570" s="16">
        <f>AC570-AD570-AE570</f>
        <v/>
      </c>
      <c r="AG570" s="16" t="n"/>
      <c r="AH570" s="16" t="n"/>
      <c r="AI570" s="16">
        <f>SUM(AG570:AH570)</f>
        <v/>
      </c>
      <c r="AJ570" s="16">
        <f>AF570-AB570+AG570+AH570</f>
        <v/>
      </c>
      <c r="AK570" s="16">
        <f>IF(C570="是","杭州","江西工厂")</f>
        <v/>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t="n"/>
      <c r="S571" s="49" t="n"/>
      <c r="T571" s="15" t="n"/>
      <c r="U571" s="15" t="n"/>
      <c r="V571" s="15" t="n"/>
      <c r="W571" s="15" t="n"/>
      <c r="X571" s="15" t="n"/>
      <c r="Y571" s="15" t="n"/>
      <c r="Z571" s="15" t="n"/>
      <c r="AA571" s="15" t="n"/>
      <c r="AB571" s="15">
        <f>SUM(S571:AA571)</f>
        <v/>
      </c>
      <c r="AC571" s="15" t="inlineStr">
        <is>
          <t>0.00</t>
        </is>
      </c>
      <c r="AD571" s="15">
        <f>AC571*0.006</f>
        <v/>
      </c>
      <c r="AE571" s="15">
        <f>AC571*0.02</f>
        <v/>
      </c>
      <c r="AF571" s="15">
        <f>AC571-AD571-AE571</f>
        <v/>
      </c>
      <c r="AG571" s="15" t="n"/>
      <c r="AH571" s="15" t="n"/>
      <c r="AI571" s="15">
        <f>SUM(AG571:AH571)</f>
        <v/>
      </c>
      <c r="AJ571" s="15">
        <f>AF571-AB571+AG571+AH571</f>
        <v/>
      </c>
      <c r="AK571" s="15">
        <f>IF(C571="是","杭州","江西工厂")</f>
        <v/>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t="n"/>
      <c r="S572" s="49" t="n"/>
      <c r="T572" s="16" t="n"/>
      <c r="U572" s="16" t="n"/>
      <c r="V572" s="16" t="n"/>
      <c r="W572" s="16" t="n"/>
      <c r="X572" s="16" t="n"/>
      <c r="Y572" s="16" t="n"/>
      <c r="Z572" s="16" t="n"/>
      <c r="AA572" s="16" t="n"/>
      <c r="AB572" s="16">
        <f>SUM(S572:AA572)</f>
        <v/>
      </c>
      <c r="AC572" s="16" t="inlineStr">
        <is>
          <t>28.00</t>
        </is>
      </c>
      <c r="AD572" s="16">
        <f>AC572*0.006</f>
        <v/>
      </c>
      <c r="AE572" s="16">
        <f>AC572*0.02</f>
        <v/>
      </c>
      <c r="AF572" s="16">
        <f>AC572-AD572-AE572</f>
        <v/>
      </c>
      <c r="AG572" s="16" t="n"/>
      <c r="AH572" s="16" t="n"/>
      <c r="AI572" s="16">
        <f>SUM(AG572:AH572)</f>
        <v/>
      </c>
      <c r="AJ572" s="16">
        <f>AF572-AB572+AG572+AH572</f>
        <v/>
      </c>
      <c r="AK572" s="16">
        <f>IF(C572="是","杭州","江西工厂")</f>
        <v/>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t="n">
        <v>0</v>
      </c>
      <c r="S573" s="90" t="n"/>
      <c r="T573" s="90" t="n"/>
      <c r="U573" s="90" t="n"/>
      <c r="V573" s="90" t="n"/>
      <c r="W573" s="90" t="n"/>
      <c r="X573" s="90" t="n"/>
      <c r="Y573" s="90" t="n"/>
      <c r="Z573" s="90" t="n"/>
      <c r="AA573" s="90" t="n"/>
      <c r="AB573" s="15">
        <f>SUM(S573:AA573)</f>
        <v/>
      </c>
      <c r="AC573" s="15" t="n"/>
      <c r="AD573" s="15">
        <f>AC573*0.006</f>
        <v/>
      </c>
      <c r="AE573" s="15">
        <f>AC573*0.02</f>
        <v/>
      </c>
      <c r="AF573" s="15">
        <f>AC573-AD573-AE573</f>
        <v/>
      </c>
      <c r="AG573" s="15" t="n"/>
      <c r="AH573" s="15" t="n"/>
      <c r="AI573" s="15">
        <f>SUM(AG573:AH573)</f>
        <v/>
      </c>
      <c r="AJ573" s="15">
        <f>AF573-AB573+AG573+AH573</f>
        <v/>
      </c>
      <c r="AK573" s="15">
        <f>IF(C573="是","杭州","江西工厂")</f>
        <v/>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t="n">
        <v>2017.5</v>
      </c>
      <c r="S574" s="16" t="n">
        <v>2620.05</v>
      </c>
      <c r="T574" s="16" t="n">
        <v>100</v>
      </c>
      <c r="U574" s="16" t="n">
        <v>30</v>
      </c>
      <c r="V574" s="16" t="n">
        <v>65</v>
      </c>
      <c r="W574" s="16" t="n">
        <v>301.5</v>
      </c>
      <c r="X574" s="16" t="n">
        <v>0</v>
      </c>
      <c r="Y574" s="90" t="n"/>
      <c r="Z574" s="16" t="n">
        <v>0</v>
      </c>
      <c r="AA574" s="16" t="n">
        <v>301.05</v>
      </c>
      <c r="AB574" s="16">
        <f>SUM(S574:AA574)</f>
        <v/>
      </c>
      <c r="AC574" s="16" t="inlineStr">
        <is>
          <t>2866.25</t>
        </is>
      </c>
      <c r="AD574" s="16">
        <f>AC574*0.006</f>
        <v/>
      </c>
      <c r="AE574" s="16">
        <f>AC574*0.02</f>
        <v/>
      </c>
      <c r="AF574" s="16">
        <f>AC574-AD574-AE574</f>
        <v/>
      </c>
      <c r="AG574" s="16" t="n"/>
      <c r="AH574" s="16" t="n"/>
      <c r="AI574" s="16">
        <f>SUM(AG574:AH574)</f>
        <v/>
      </c>
      <c r="AJ574" s="16">
        <f>AF574-AB574+AG574+AH574</f>
        <v/>
      </c>
      <c r="AK574" s="16">
        <f>IF(C574="是","杭州","江西工厂")</f>
        <v/>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t="n"/>
      <c r="S575" s="49" t="n"/>
      <c r="T575" s="15" t="n"/>
      <c r="U575" s="15" t="n"/>
      <c r="V575" s="15" t="n"/>
      <c r="W575" s="15" t="n"/>
      <c r="X575" s="15" t="n"/>
      <c r="Y575" s="15" t="n"/>
      <c r="Z575" s="15" t="n"/>
      <c r="AA575" s="15" t="n"/>
      <c r="AB575" s="15">
        <f>SUM(S575:AA575)</f>
        <v/>
      </c>
      <c r="AC575" s="15" t="inlineStr">
        <is>
          <t>30.00</t>
        </is>
      </c>
      <c r="AD575" s="15">
        <f>AC575*0.006</f>
        <v/>
      </c>
      <c r="AE575" s="15">
        <f>AC575*0.02</f>
        <v/>
      </c>
      <c r="AF575" s="15">
        <f>AC575-AD575-AE575</f>
        <v/>
      </c>
      <c r="AG575" s="15" t="n"/>
      <c r="AH575" s="15" t="n"/>
      <c r="AI575" s="15">
        <f>SUM(AG575:AH575)</f>
        <v/>
      </c>
      <c r="AJ575" s="15">
        <f>AF575-AB575+AG575+AH575</f>
        <v/>
      </c>
      <c r="AK575" s="15">
        <f>IF(C575="是","杭州","江西工厂")</f>
        <v/>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t="n"/>
      <c r="S576" s="49" t="n"/>
      <c r="T576" s="16" t="n"/>
      <c r="U576" s="16" t="n"/>
      <c r="V576" s="16" t="n"/>
      <c r="W576" s="16" t="n"/>
      <c r="X576" s="16" t="n"/>
      <c r="Y576" s="16" t="n"/>
      <c r="Z576" s="16" t="n"/>
      <c r="AA576" s="16" t="n"/>
      <c r="AB576" s="16">
        <f>SUM(S576:AA576)</f>
        <v/>
      </c>
      <c r="AC576" s="16" t="inlineStr">
        <is>
          <t>0.00</t>
        </is>
      </c>
      <c r="AD576" s="16">
        <f>AC576*0.006</f>
        <v/>
      </c>
      <c r="AE576" s="16">
        <f>AC576*0.02</f>
        <v/>
      </c>
      <c r="AF576" s="16">
        <f>AC576-AD576-AE576</f>
        <v/>
      </c>
      <c r="AG576" s="16" t="n"/>
      <c r="AH576" s="16" t="n"/>
      <c r="AI576" s="16">
        <f>SUM(AG576:AH576)</f>
        <v/>
      </c>
      <c r="AJ576" s="16">
        <f>AF576-AB576+AG576+AH576</f>
        <v/>
      </c>
      <c r="AK576" s="16">
        <f>IF(C576="是","杭州","江西工厂")</f>
        <v/>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t="n"/>
      <c r="S577" s="49" t="n"/>
      <c r="T577" s="15" t="n"/>
      <c r="U577" s="15" t="n"/>
      <c r="V577" s="15" t="n"/>
      <c r="W577" s="15" t="n"/>
      <c r="X577" s="15" t="n"/>
      <c r="Y577" s="15" t="n"/>
      <c r="Z577" s="15" t="n"/>
      <c r="AA577" s="15" t="n"/>
      <c r="AB577" s="15">
        <f>SUM(S577:AA577)</f>
        <v/>
      </c>
      <c r="AC577" s="15" t="inlineStr">
        <is>
          <t>0.00</t>
        </is>
      </c>
      <c r="AD577" s="15">
        <f>AC577*0.006</f>
        <v/>
      </c>
      <c r="AE577" s="15">
        <f>AC577*0.02</f>
        <v/>
      </c>
      <c r="AF577" s="15">
        <f>AC577-AD577-AE577</f>
        <v/>
      </c>
      <c r="AG577" s="15" t="n"/>
      <c r="AH577" s="15" t="n"/>
      <c r="AI577" s="15">
        <f>SUM(AG577:AH577)</f>
        <v/>
      </c>
      <c r="AJ577" s="15">
        <f>AF577-AB577+AG577+AH577</f>
        <v/>
      </c>
      <c r="AK577" s="15">
        <f>IF(C577="是","杭州","江西工厂")</f>
        <v/>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t="n"/>
      <c r="S578" s="49" t="n"/>
      <c r="T578" s="16" t="n"/>
      <c r="U578" s="16" t="n"/>
      <c r="V578" s="16" t="n"/>
      <c r="W578" s="16" t="n"/>
      <c r="X578" s="16" t="n"/>
      <c r="Y578" s="16" t="n"/>
      <c r="Z578" s="16" t="n"/>
      <c r="AA578" s="16" t="n"/>
      <c r="AB578" s="16">
        <f>SUM(S578:AA578)</f>
        <v/>
      </c>
      <c r="AC578" s="16" t="inlineStr">
        <is>
          <t>35.00</t>
        </is>
      </c>
      <c r="AD578" s="16">
        <f>AC578*0.006</f>
        <v/>
      </c>
      <c r="AE578" s="16">
        <f>AC578*0.02</f>
        <v/>
      </c>
      <c r="AF578" s="16">
        <f>AC578-AD578-AE578</f>
        <v/>
      </c>
      <c r="AG578" s="16" t="n"/>
      <c r="AH578" s="16" t="n"/>
      <c r="AI578" s="16">
        <f>SUM(AG578:AH578)</f>
        <v/>
      </c>
      <c r="AJ578" s="16">
        <f>AF578-AB578+AG578+AH578</f>
        <v/>
      </c>
      <c r="AK578" s="16">
        <f>IF(C578="是","杭州","江西工厂")</f>
        <v/>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t="n"/>
      <c r="S579" s="49" t="n"/>
      <c r="T579" s="15" t="n"/>
      <c r="U579" s="15" t="n"/>
      <c r="V579" s="15" t="n"/>
      <c r="W579" s="15" t="n"/>
      <c r="X579" s="15" t="n"/>
      <c r="Y579" s="15" t="n"/>
      <c r="Z579" s="15" t="n"/>
      <c r="AA579" s="15" t="n"/>
      <c r="AB579" s="15">
        <f>SUM(S579:AA579)</f>
        <v/>
      </c>
      <c r="AC579" s="15" t="inlineStr">
        <is>
          <t>20.00</t>
        </is>
      </c>
      <c r="AD579" s="15">
        <f>AC579*0.006</f>
        <v/>
      </c>
      <c r="AE579" s="15">
        <f>AC579*0.02</f>
        <v/>
      </c>
      <c r="AF579" s="15">
        <f>AC579-AD579-AE579</f>
        <v/>
      </c>
      <c r="AG579" s="15" t="n"/>
      <c r="AH579" s="15" t="n"/>
      <c r="AI579" s="15">
        <f>SUM(AG579:AH579)</f>
        <v/>
      </c>
      <c r="AJ579" s="15">
        <f>AF579-AB579+AG579+AH579</f>
        <v/>
      </c>
      <c r="AK579" s="15">
        <f>IF(C579="是","杭州","江西工厂")</f>
        <v/>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t="n"/>
      <c r="S580" s="49" t="n"/>
      <c r="T580" s="16" t="n"/>
      <c r="U580" s="16" t="n"/>
      <c r="V580" s="16" t="n"/>
      <c r="W580" s="16" t="n"/>
      <c r="X580" s="16" t="n"/>
      <c r="Y580" s="16" t="n"/>
      <c r="Z580" s="16" t="n"/>
      <c r="AA580" s="16" t="n"/>
      <c r="AB580" s="16">
        <f>SUM(S580:AA580)</f>
        <v/>
      </c>
      <c r="AC580" s="16" t="inlineStr">
        <is>
          <t>30.00</t>
        </is>
      </c>
      <c r="AD580" s="16">
        <f>AC580*0.006</f>
        <v/>
      </c>
      <c r="AE580" s="16">
        <f>AC580*0.02</f>
        <v/>
      </c>
      <c r="AF580" s="16">
        <f>AC580-AD580-AE580</f>
        <v/>
      </c>
      <c r="AG580" s="16" t="n"/>
      <c r="AH580" s="16" t="n"/>
      <c r="AI580" s="16">
        <f>SUM(AG580:AH580)</f>
        <v/>
      </c>
      <c r="AJ580" s="16">
        <f>AF580-AB580+AG580+AH580</f>
        <v/>
      </c>
      <c r="AK580" s="16">
        <f>IF(C580="是","杭州","江西工厂")</f>
        <v/>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t="n"/>
      <c r="S581" s="49" t="n"/>
      <c r="T581" s="15" t="n"/>
      <c r="U581" s="15" t="n"/>
      <c r="V581" s="15" t="n"/>
      <c r="W581" s="15" t="n"/>
      <c r="X581" s="15" t="n"/>
      <c r="Y581" s="15" t="n"/>
      <c r="Z581" s="15" t="n"/>
      <c r="AA581" s="15" t="n"/>
      <c r="AB581" s="15">
        <f>SUM(S581:AA581)</f>
        <v/>
      </c>
      <c r="AC581" s="15" t="inlineStr">
        <is>
          <t>50.00</t>
        </is>
      </c>
      <c r="AD581" s="15">
        <f>AC581*0.006</f>
        <v/>
      </c>
      <c r="AE581" s="15">
        <f>AC581*0.02</f>
        <v/>
      </c>
      <c r="AF581" s="15">
        <f>AC581-AD581-AE581</f>
        <v/>
      </c>
      <c r="AG581" s="15" t="n"/>
      <c r="AH581" s="15" t="n"/>
      <c r="AI581" s="15">
        <f>SUM(AG581:AH581)</f>
        <v/>
      </c>
      <c r="AJ581" s="15">
        <f>AF581-AB581+AG581+AH581</f>
        <v/>
      </c>
      <c r="AK581" s="15">
        <f>IF(C581="是","杭州","江西工厂")</f>
        <v/>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t="n">
        <v>0</v>
      </c>
      <c r="S582" s="90" t="n"/>
      <c r="T582" s="90" t="n"/>
      <c r="U582" s="90" t="n"/>
      <c r="V582" s="90" t="n"/>
      <c r="W582" s="90" t="n"/>
      <c r="X582" s="90" t="n"/>
      <c r="Y582" s="90" t="n"/>
      <c r="Z582" s="90" t="n"/>
      <c r="AA582" s="90" t="n"/>
      <c r="AB582" s="16">
        <f>SUM(S582:AA582)</f>
        <v/>
      </c>
      <c r="AC582" s="16" t="n"/>
      <c r="AD582" s="16">
        <f>AC582*0.006</f>
        <v/>
      </c>
      <c r="AE582" s="16">
        <f>AC582*0.02</f>
        <v/>
      </c>
      <c r="AF582" s="16">
        <f>AC582-AD582-AE582</f>
        <v/>
      </c>
      <c r="AG582" s="16" t="n"/>
      <c r="AH582" s="16" t="n"/>
      <c r="AI582" s="16">
        <f>SUM(AG582:AH582)</f>
        <v/>
      </c>
      <c r="AJ582" s="16">
        <f>AF582-AB582+AG582+AH582</f>
        <v/>
      </c>
      <c r="AK582" s="16">
        <f>IF(C582="是","杭州","江西工厂")</f>
        <v/>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t="n">
        <v>4782.552878598248</v>
      </c>
      <c r="S583" s="90" t="e">
        <v>#N/A</v>
      </c>
      <c r="T583" s="90" t="e">
        <v>#N/A</v>
      </c>
      <c r="U583" s="90" t="e">
        <v>#N/A</v>
      </c>
      <c r="V583" s="90" t="e">
        <v>#N/A</v>
      </c>
      <c r="W583" s="90" t="e">
        <v>#N/A</v>
      </c>
      <c r="X583" s="90" t="e">
        <v>#N/A</v>
      </c>
      <c r="Y583" s="90" t="n"/>
      <c r="Z583" s="90" t="e">
        <v>#N/A</v>
      </c>
      <c r="AA583" s="90" t="e">
        <v>#N/A</v>
      </c>
      <c r="AB583" s="15">
        <f>SUM(S583:AA583)</f>
        <v/>
      </c>
      <c r="AC583" s="15" t="inlineStr">
        <is>
          <t>85.00</t>
        </is>
      </c>
      <c r="AD583" s="15">
        <f>AC583*0.006</f>
        <v/>
      </c>
      <c r="AE583" s="15">
        <f>AC583*0.02</f>
        <v/>
      </c>
      <c r="AF583" s="15">
        <f>AC583-AD583-AE583</f>
        <v/>
      </c>
      <c r="AG583" s="15" t="n"/>
      <c r="AH583" s="15" t="n"/>
      <c r="AI583" s="15">
        <f>SUM(AG583:AH583)</f>
        <v/>
      </c>
      <c r="AJ583" s="15">
        <f>AF583-AB583+AG583+AH583</f>
        <v/>
      </c>
      <c r="AK583" s="15">
        <f>IF(C583="是","杭州","江西工厂")</f>
        <v/>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t="n">
        <v>0</v>
      </c>
      <c r="S584" s="90" t="n"/>
      <c r="T584" s="90" t="n"/>
      <c r="U584" s="90" t="n"/>
      <c r="V584" s="90" t="n"/>
      <c r="W584" s="90" t="n"/>
      <c r="X584" s="90" t="n"/>
      <c r="Y584" s="90" t="n"/>
      <c r="Z584" s="90" t="n"/>
      <c r="AA584" s="90" t="n"/>
      <c r="AB584" s="16">
        <f>SUM(S584:AA584)</f>
        <v/>
      </c>
      <c r="AC584" s="16" t="n"/>
      <c r="AD584" s="16">
        <f>AC584*0.006</f>
        <v/>
      </c>
      <c r="AE584" s="16">
        <f>AC584*0.02</f>
        <v/>
      </c>
      <c r="AF584" s="16">
        <f>AC584-AD584-AE584</f>
        <v/>
      </c>
      <c r="AG584" s="16" t="n"/>
      <c r="AH584" s="16" t="n"/>
      <c r="AI584" s="16">
        <f>SUM(AG584:AH584)</f>
        <v/>
      </c>
      <c r="AJ584" s="16">
        <f>AF584-AB584+AG584+AH584</f>
        <v/>
      </c>
      <c r="AK584" s="16">
        <f>IF(C584="是","杭州","江西工厂")</f>
        <v/>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t="n">
        <v>2046.944083224967</v>
      </c>
      <c r="S585" s="90" t="e">
        <v>#N/A</v>
      </c>
      <c r="T585" s="90" t="e">
        <v>#N/A</v>
      </c>
      <c r="U585" s="90" t="e">
        <v>#N/A</v>
      </c>
      <c r="V585" s="90" t="e">
        <v>#N/A</v>
      </c>
      <c r="W585" s="90" t="e">
        <v>#N/A</v>
      </c>
      <c r="X585" s="90" t="e">
        <v>#N/A</v>
      </c>
      <c r="Y585" s="90" t="n"/>
      <c r="Z585" s="90" t="e">
        <v>#N/A</v>
      </c>
      <c r="AA585" s="90" t="e">
        <v>#N/A</v>
      </c>
      <c r="AB585" s="15">
        <f>SUM(S585:AA585)</f>
        <v/>
      </c>
      <c r="AC585" s="15" t="inlineStr">
        <is>
          <t>2220.45</t>
        </is>
      </c>
      <c r="AD585" s="15">
        <f>AC585*0.006</f>
        <v/>
      </c>
      <c r="AE585" s="15">
        <f>AC585*0.02</f>
        <v/>
      </c>
      <c r="AF585" s="15">
        <f>AC585-AD585-AE585</f>
        <v/>
      </c>
      <c r="AG585" s="15" t="n"/>
      <c r="AH585" s="15" t="n"/>
      <c r="AI585" s="15">
        <f>SUM(AG585:AH585)</f>
        <v/>
      </c>
      <c r="AJ585" s="15">
        <f>AF585-AB585+AG585+AH585</f>
        <v/>
      </c>
      <c r="AK585" s="15">
        <f>IF(C585="是","杭州","江西工厂")</f>
        <v/>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t="n">
        <v>0</v>
      </c>
      <c r="S586" s="90" t="n"/>
      <c r="T586" s="90" t="n"/>
      <c r="U586" s="90" t="n"/>
      <c r="V586" s="90" t="n"/>
      <c r="W586" s="90" t="n"/>
      <c r="X586" s="90" t="n"/>
      <c r="Y586" s="90" t="n"/>
      <c r="Z586" s="90" t="n"/>
      <c r="AA586" s="90" t="n"/>
      <c r="AB586" s="16">
        <f>SUM(S586:AA586)</f>
        <v/>
      </c>
      <c r="AC586" s="16" t="n"/>
      <c r="AD586" s="16">
        <f>AC586*0.006</f>
        <v/>
      </c>
      <c r="AE586" s="16">
        <f>AC586*0.02</f>
        <v/>
      </c>
      <c r="AF586" s="16">
        <f>AC586-AD586-AE586</f>
        <v/>
      </c>
      <c r="AG586" s="16" t="n"/>
      <c r="AH586" s="16" t="n"/>
      <c r="AI586" s="16">
        <f>SUM(AG586:AH586)</f>
        <v/>
      </c>
      <c r="AJ586" s="16">
        <f>AF586-AB586+AG586+AH586</f>
        <v/>
      </c>
      <c r="AK586" s="16">
        <f>IF(C586="是","杭州","江西工厂")</f>
        <v/>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t="n">
        <v>0</v>
      </c>
      <c r="S587" s="90" t="n"/>
      <c r="T587" s="90" t="n"/>
      <c r="U587" s="90" t="n"/>
      <c r="V587" s="90" t="n"/>
      <c r="W587" s="90" t="n"/>
      <c r="X587" s="90" t="n"/>
      <c r="Y587" s="90" t="n"/>
      <c r="Z587" s="90" t="n"/>
      <c r="AA587" s="90" t="n"/>
      <c r="AB587" s="15">
        <f>SUM(S587:AA587)</f>
        <v/>
      </c>
      <c r="AC587" s="15" t="inlineStr">
        <is>
          <t>2233.64</t>
        </is>
      </c>
      <c r="AD587" s="15">
        <f>AC587*0.006</f>
        <v/>
      </c>
      <c r="AE587" s="15">
        <f>AC587*0.02</f>
        <v/>
      </c>
      <c r="AF587" s="15">
        <f>AC587-AD587-AE587</f>
        <v/>
      </c>
      <c r="AG587" s="15" t="n"/>
      <c r="AH587" s="15" t="n"/>
      <c r="AI587" s="15">
        <f>SUM(AG587:AH587)</f>
        <v/>
      </c>
      <c r="AJ587" s="15">
        <f>AF587-AB587+AG587+AH587</f>
        <v/>
      </c>
      <c r="AK587" s="15">
        <f>IF(C587="是","杭州","江西工厂")</f>
        <v/>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t="n"/>
      <c r="S588" s="49" t="n"/>
      <c r="T588" s="16" t="n"/>
      <c r="U588" s="16" t="n"/>
      <c r="V588" s="16" t="n"/>
      <c r="W588" s="16" t="n"/>
      <c r="X588" s="16" t="n"/>
      <c r="Y588" s="16" t="n"/>
      <c r="Z588" s="16" t="n"/>
      <c r="AA588" s="16" t="n"/>
      <c r="AB588" s="16">
        <f>SUM(S588:AA588)</f>
        <v/>
      </c>
      <c r="AC588" s="16" t="inlineStr">
        <is>
          <t>27.00</t>
        </is>
      </c>
      <c r="AD588" s="16">
        <f>AC588*0.006</f>
        <v/>
      </c>
      <c r="AE588" s="16">
        <f>AC588*0.02</f>
        <v/>
      </c>
      <c r="AF588" s="16">
        <f>AC588-AD588-AE588</f>
        <v/>
      </c>
      <c r="AG588" s="16" t="n"/>
      <c r="AH588" s="16" t="n"/>
      <c r="AI588" s="16">
        <f>SUM(AG588:AH588)</f>
        <v/>
      </c>
      <c r="AJ588" s="16">
        <f>AF588-AB588+AG588+AH588</f>
        <v/>
      </c>
      <c r="AK588" s="16">
        <f>IF(C588="是","杭州","江西工厂")</f>
        <v/>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t="n"/>
      <c r="S589" s="49" t="n"/>
      <c r="T589" s="15" t="n"/>
      <c r="U589" s="15" t="n"/>
      <c r="V589" s="15" t="n"/>
      <c r="W589" s="15" t="n"/>
      <c r="X589" s="15" t="n"/>
      <c r="Y589" s="15" t="n"/>
      <c r="Z589" s="15" t="n"/>
      <c r="AA589" s="15" t="n"/>
      <c r="AB589" s="15">
        <f>SUM(S589:AA589)</f>
        <v/>
      </c>
      <c r="AC589" s="15" t="inlineStr">
        <is>
          <t>21.00</t>
        </is>
      </c>
      <c r="AD589" s="15">
        <f>AC589*0.006</f>
        <v/>
      </c>
      <c r="AE589" s="15">
        <f>AC589*0.02</f>
        <v/>
      </c>
      <c r="AF589" s="15">
        <f>AC589-AD589-AE589</f>
        <v/>
      </c>
      <c r="AG589" s="15" t="n"/>
      <c r="AH589" s="15" t="n"/>
      <c r="AI589" s="15">
        <f>SUM(AG589:AH589)</f>
        <v/>
      </c>
      <c r="AJ589" s="15">
        <f>AF589-AB589+AG589+AH589</f>
        <v/>
      </c>
      <c r="AK589" s="15">
        <f>IF(C589="是","杭州","江西工厂")</f>
        <v/>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t="n"/>
      <c r="S590" s="49" t="n"/>
      <c r="T590" s="16" t="n"/>
      <c r="U590" s="16" t="n"/>
      <c r="V590" s="16" t="n"/>
      <c r="W590" s="16" t="n"/>
      <c r="X590" s="16" t="n"/>
      <c r="Y590" s="16" t="n"/>
      <c r="Z590" s="16" t="n"/>
      <c r="AA590" s="16" t="n"/>
      <c r="AB590" s="16">
        <f>SUM(S590:AA590)</f>
        <v/>
      </c>
      <c r="AC590" s="16" t="inlineStr">
        <is>
          <t>26.00</t>
        </is>
      </c>
      <c r="AD590" s="16">
        <f>AC590*0.006</f>
        <v/>
      </c>
      <c r="AE590" s="16">
        <f>AC590*0.02</f>
        <v/>
      </c>
      <c r="AF590" s="16">
        <f>AC590-AD590-AE590</f>
        <v/>
      </c>
      <c r="AG590" s="16" t="n"/>
      <c r="AH590" s="16" t="n"/>
      <c r="AI590" s="16">
        <f>SUM(AG590:AH590)</f>
        <v/>
      </c>
      <c r="AJ590" s="16">
        <f>AF590-AB590+AG590+AH590</f>
        <v/>
      </c>
      <c r="AK590" s="16">
        <f>IF(C590="是","杭州","江西工厂")</f>
        <v/>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t="n"/>
      <c r="S591" s="49" t="n"/>
      <c r="T591" s="15" t="n"/>
      <c r="U591" s="15" t="n"/>
      <c r="V591" s="15" t="n"/>
      <c r="W591" s="15" t="n"/>
      <c r="X591" s="15" t="n"/>
      <c r="Y591" s="15" t="n"/>
      <c r="Z591" s="15" t="n"/>
      <c r="AA591" s="15" t="n"/>
      <c r="AB591" s="15">
        <f>SUM(S591:AA591)</f>
        <v/>
      </c>
      <c r="AC591" s="15" t="inlineStr">
        <is>
          <t>25.00</t>
        </is>
      </c>
      <c r="AD591" s="15">
        <f>AC591*0.006</f>
        <v/>
      </c>
      <c r="AE591" s="15">
        <f>AC591*0.02</f>
        <v/>
      </c>
      <c r="AF591" s="15">
        <f>AC591-AD591-AE591</f>
        <v/>
      </c>
      <c r="AG591" s="15" t="n"/>
      <c r="AH591" s="15" t="n"/>
      <c r="AI591" s="15">
        <f>SUM(AG591:AH591)</f>
        <v/>
      </c>
      <c r="AJ591" s="15">
        <f>AF591-AB591+AG591+AH591</f>
        <v/>
      </c>
      <c r="AK591" s="15">
        <f>IF(C591="是","杭州","江西工厂")</f>
        <v/>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t="n"/>
      <c r="S592" s="49" t="n"/>
      <c r="T592" s="16" t="n"/>
      <c r="U592" s="16" t="n"/>
      <c r="V592" s="16" t="n"/>
      <c r="W592" s="16" t="n"/>
      <c r="X592" s="16" t="n"/>
      <c r="Y592" s="16" t="n"/>
      <c r="Z592" s="16" t="n"/>
      <c r="AA592" s="16" t="n"/>
      <c r="AB592" s="16">
        <f>SUM(S592:AA592)</f>
        <v/>
      </c>
      <c r="AC592" s="16" t="inlineStr">
        <is>
          <t>23.00</t>
        </is>
      </c>
      <c r="AD592" s="16">
        <f>AC592*0.006</f>
        <v/>
      </c>
      <c r="AE592" s="16">
        <f>AC592*0.02</f>
        <v/>
      </c>
      <c r="AF592" s="16">
        <f>AC592-AD592-AE592</f>
        <v/>
      </c>
      <c r="AG592" s="16" t="n"/>
      <c r="AH592" s="16" t="n"/>
      <c r="AI592" s="16">
        <f>SUM(AG592:AH592)</f>
        <v/>
      </c>
      <c r="AJ592" s="16">
        <f>AF592-AB592+AG592+AH592</f>
        <v/>
      </c>
      <c r="AK592" s="16">
        <f>IF(C592="是","杭州","江西工厂")</f>
        <v/>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t="n"/>
      <c r="S593" s="49" t="n"/>
      <c r="T593" s="15" t="n"/>
      <c r="U593" s="15" t="n"/>
      <c r="V593" s="15" t="n"/>
      <c r="W593" s="15" t="n"/>
      <c r="X593" s="15" t="n"/>
      <c r="Y593" s="15" t="n"/>
      <c r="Z593" s="15" t="n"/>
      <c r="AA593" s="15" t="n"/>
      <c r="AB593" s="15">
        <f>SUM(S593:AA593)</f>
        <v/>
      </c>
      <c r="AC593" s="15" t="inlineStr">
        <is>
          <t>22.00</t>
        </is>
      </c>
      <c r="AD593" s="15">
        <f>AC593*0.006</f>
        <v/>
      </c>
      <c r="AE593" s="15">
        <f>AC593*0.02</f>
        <v/>
      </c>
      <c r="AF593" s="15">
        <f>AC593-AD593-AE593</f>
        <v/>
      </c>
      <c r="AG593" s="15" t="n"/>
      <c r="AH593" s="15" t="n"/>
      <c r="AI593" s="15">
        <f>SUM(AG593:AH593)</f>
        <v/>
      </c>
      <c r="AJ593" s="15">
        <f>AF593-AB593+AG593+AH593</f>
        <v/>
      </c>
      <c r="AK593" s="15">
        <f>IF(C593="是","杭州","江西工厂")</f>
        <v/>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t="n">
        <v>15</v>
      </c>
      <c r="S594" s="90" t="n"/>
      <c r="T594" s="90" t="n"/>
      <c r="U594" s="90" t="n"/>
      <c r="V594" s="90" t="n"/>
      <c r="W594" s="90" t="e">
        <v>#N/A</v>
      </c>
      <c r="X594" s="90" t="e">
        <v>#N/A</v>
      </c>
      <c r="Y594" s="90" t="n"/>
      <c r="Z594" s="90" t="e">
        <v>#N/A</v>
      </c>
      <c r="AA594" s="90" t="e">
        <v>#N/A</v>
      </c>
      <c r="AB594" s="16">
        <f>SUM(S594:AA594)</f>
        <v/>
      </c>
      <c r="AC594" s="16" t="inlineStr">
        <is>
          <t>22.00</t>
        </is>
      </c>
      <c r="AD594" s="16">
        <f>AC594*0.006</f>
        <v/>
      </c>
      <c r="AE594" s="16">
        <f>AC594*0.02</f>
        <v/>
      </c>
      <c r="AF594" s="16">
        <f>AC594-AD594-AE594</f>
        <v/>
      </c>
      <c r="AG594" s="16" t="n"/>
      <c r="AH594" s="16" t="n"/>
      <c r="AI594" s="16">
        <f>SUM(AG594:AH594)</f>
        <v/>
      </c>
      <c r="AJ594" s="16">
        <f>AF594-AB594+AG594+AH594</f>
        <v/>
      </c>
      <c r="AK594" s="16">
        <f>IF(C594="是","杭州","江西工厂")</f>
        <v/>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t="n">
        <v>2017.5</v>
      </c>
      <c r="S595" s="15" t="n">
        <v>2017.5</v>
      </c>
      <c r="T595" s="15" t="n">
        <v>185</v>
      </c>
      <c r="U595" s="15" t="n">
        <v>0</v>
      </c>
      <c r="V595" s="15" t="n">
        <v>70</v>
      </c>
      <c r="W595" s="90" t="n"/>
      <c r="X595" s="90" t="n"/>
      <c r="Y595" s="90" t="n"/>
      <c r="Z595" s="90" t="n"/>
      <c r="AA595" s="90" t="n"/>
      <c r="AB595" s="15">
        <f>SUM(S595:AA595)</f>
        <v/>
      </c>
      <c r="AC595" s="15" t="inlineStr">
        <is>
          <t>2871.25</t>
        </is>
      </c>
      <c r="AD595" s="15">
        <f>AC595*0.006</f>
        <v/>
      </c>
      <c r="AE595" s="15">
        <f>AC595*0.02</f>
        <v/>
      </c>
      <c r="AF595" s="15">
        <f>AC595-AD595-AE595</f>
        <v/>
      </c>
      <c r="AG595" s="15" t="n"/>
      <c r="AH595" s="15" t="n"/>
      <c r="AI595" s="15">
        <f>SUM(AG595:AH595)</f>
        <v/>
      </c>
      <c r="AJ595" s="15">
        <f>AF595-AB595+AG595+AH595</f>
        <v/>
      </c>
      <c r="AK595" s="15">
        <f>IF(C595="是","杭州","江西工厂")</f>
        <v/>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t="n"/>
      <c r="S596" s="49" t="n"/>
      <c r="T596" s="16" t="n"/>
      <c r="U596" s="16" t="n"/>
      <c r="V596" s="16" t="n"/>
      <c r="W596" s="16" t="n"/>
      <c r="X596" s="16" t="n"/>
      <c r="Y596" s="16" t="n"/>
      <c r="Z596" s="16" t="n"/>
      <c r="AA596" s="16" t="n"/>
      <c r="AB596" s="16">
        <f>SUM(S596:AA596)</f>
        <v/>
      </c>
      <c r="AC596" s="16" t="inlineStr">
        <is>
          <t>40.00</t>
        </is>
      </c>
      <c r="AD596" s="16">
        <f>AC596*0.006</f>
        <v/>
      </c>
      <c r="AE596" s="16">
        <f>AC596*0.02</f>
        <v/>
      </c>
      <c r="AF596" s="16">
        <f>AC596-AD596-AE596</f>
        <v/>
      </c>
      <c r="AG596" s="16" t="n"/>
      <c r="AH596" s="16" t="n"/>
      <c r="AI596" s="16">
        <f>SUM(AG596:AH596)</f>
        <v/>
      </c>
      <c r="AJ596" s="16">
        <f>AF596-AB596+AG596+AH596</f>
        <v/>
      </c>
      <c r="AK596" s="16">
        <f>IF(C596="是","杭州","江西工厂")</f>
        <v/>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t="n"/>
      <c r="S597" s="49" t="n"/>
      <c r="T597" s="15" t="n"/>
      <c r="U597" s="15" t="n"/>
      <c r="V597" s="15" t="n"/>
      <c r="W597" s="15" t="n"/>
      <c r="X597" s="15" t="n"/>
      <c r="Y597" s="15" t="n"/>
      <c r="Z597" s="15" t="n"/>
      <c r="AA597" s="15" t="n"/>
      <c r="AB597" s="15">
        <f>SUM(S597:AA597)</f>
        <v/>
      </c>
      <c r="AC597" s="15" t="inlineStr">
        <is>
          <t>30.00</t>
        </is>
      </c>
      <c r="AD597" s="15">
        <f>AC597*0.006</f>
        <v/>
      </c>
      <c r="AE597" s="15">
        <f>AC597*0.02</f>
        <v/>
      </c>
      <c r="AF597" s="15">
        <f>AC597-AD597-AE597</f>
        <v/>
      </c>
      <c r="AG597" s="15" t="n"/>
      <c r="AH597" s="15" t="n"/>
      <c r="AI597" s="15">
        <f>SUM(AG597:AH597)</f>
        <v/>
      </c>
      <c r="AJ597" s="15">
        <f>AF597-AB597+AG597+AH597</f>
        <v/>
      </c>
      <c r="AK597" s="15">
        <f>IF(C597="是","杭州","江西工厂")</f>
        <v/>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t="n">
        <v>0</v>
      </c>
      <c r="S598" s="90" t="n"/>
      <c r="T598" s="90" t="n"/>
      <c r="U598" s="90" t="n"/>
      <c r="V598" s="90" t="n"/>
      <c r="W598" s="90" t="n"/>
      <c r="X598" s="90" t="n"/>
      <c r="Y598" s="90" t="n"/>
      <c r="Z598" s="90" t="n"/>
      <c r="AA598" s="90" t="n"/>
      <c r="AB598" s="16">
        <f>SUM(S598:AA598)</f>
        <v/>
      </c>
      <c r="AC598" s="16" t="n"/>
      <c r="AD598" s="16">
        <f>AC598*0.006</f>
        <v/>
      </c>
      <c r="AE598" s="16">
        <f>AC598*0.02</f>
        <v/>
      </c>
      <c r="AF598" s="16">
        <f>AC598-AD598-AE598</f>
        <v/>
      </c>
      <c r="AG598" s="16" t="n"/>
      <c r="AH598" s="16" t="n"/>
      <c r="AI598" s="16">
        <f>SUM(AG598:AH598)</f>
        <v/>
      </c>
      <c r="AJ598" s="16">
        <f>AF598-AB598+AG598+AH598</f>
        <v/>
      </c>
      <c r="AK598" s="16">
        <f>IF(C598="是","杭州","江西工厂")</f>
        <v/>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t="n"/>
      <c r="S599" s="49" t="n"/>
      <c r="T599" s="15" t="n"/>
      <c r="U599" s="15" t="n"/>
      <c r="V599" s="15" t="n"/>
      <c r="W599" s="15" t="n"/>
      <c r="X599" s="15" t="n"/>
      <c r="Y599" s="15" t="n"/>
      <c r="Z599" s="15" t="n"/>
      <c r="AA599" s="15" t="n"/>
      <c r="AB599" s="15">
        <f>SUM(S599:AA599)</f>
        <v/>
      </c>
      <c r="AC599" s="15" t="inlineStr">
        <is>
          <t>40.00</t>
        </is>
      </c>
      <c r="AD599" s="15">
        <f>AC599*0.006</f>
        <v/>
      </c>
      <c r="AE599" s="15">
        <f>AC599*0.02</f>
        <v/>
      </c>
      <c r="AF599" s="15">
        <f>AC599-AD599-AE599</f>
        <v/>
      </c>
      <c r="AG599" s="15" t="n"/>
      <c r="AH599" s="15" t="n"/>
      <c r="AI599" s="15">
        <f>SUM(AG599:AH599)</f>
        <v/>
      </c>
      <c r="AJ599" s="15">
        <f>AF599-AB599+AG599+AH599</f>
        <v/>
      </c>
      <c r="AK599" s="15">
        <f>IF(C599="是","杭州","江西工厂")</f>
        <v/>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t="n">
        <v>0</v>
      </c>
      <c r="S600" s="90" t="n"/>
      <c r="T600" s="90" t="n"/>
      <c r="U600" s="90" t="n"/>
      <c r="V600" s="90" t="n"/>
      <c r="W600" s="90" t="n"/>
      <c r="X600" s="90" t="n"/>
      <c r="Y600" s="90" t="n"/>
      <c r="Z600" s="90" t="n"/>
      <c r="AA600" s="90" t="n"/>
      <c r="AB600" s="16">
        <f>SUM(S600:AA600)</f>
        <v/>
      </c>
      <c r="AC600" s="16" t="n"/>
      <c r="AD600" s="16">
        <f>AC600*0.006</f>
        <v/>
      </c>
      <c r="AE600" s="16">
        <f>AC600*0.02</f>
        <v/>
      </c>
      <c r="AF600" s="16">
        <f>AC600-AD600-AE600</f>
        <v/>
      </c>
      <c r="AG600" s="16" t="n"/>
      <c r="AH600" s="16" t="n"/>
      <c r="AI600" s="16">
        <f>SUM(AG600:AH600)</f>
        <v/>
      </c>
      <c r="AJ600" s="16">
        <f>AF600-AB600+AG600+AH600</f>
        <v/>
      </c>
      <c r="AK600" s="16">
        <f>IF(C600="是","杭州","江西工厂")</f>
        <v/>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t="n"/>
      <c r="S601" s="49" t="n"/>
      <c r="T601" s="15" t="n"/>
      <c r="U601" s="15" t="n"/>
      <c r="V601" s="15" t="n"/>
      <c r="W601" s="15" t="n"/>
      <c r="X601" s="15" t="n"/>
      <c r="Y601" s="15" t="n"/>
      <c r="Z601" s="15" t="n"/>
      <c r="AA601" s="15" t="n"/>
      <c r="AB601" s="15">
        <f>SUM(S601:AA601)</f>
        <v/>
      </c>
      <c r="AC601" s="15" t="inlineStr">
        <is>
          <t>30.00</t>
        </is>
      </c>
      <c r="AD601" s="15">
        <f>AC601*0.006</f>
        <v/>
      </c>
      <c r="AE601" s="15">
        <f>AC601*0.02</f>
        <v/>
      </c>
      <c r="AF601" s="15">
        <f>AC601-AD601-AE601</f>
        <v/>
      </c>
      <c r="AG601" s="15" t="n"/>
      <c r="AH601" s="15" t="n"/>
      <c r="AI601" s="15">
        <f>SUM(AG601:AH601)</f>
        <v/>
      </c>
      <c r="AJ601" s="15">
        <f>AF601-AB601+AG601+AH601</f>
        <v/>
      </c>
      <c r="AK601" s="15">
        <f>IF(C601="是","杭州","江西工厂")</f>
        <v/>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t="n">
        <v>15</v>
      </c>
      <c r="S602" s="90" t="n"/>
      <c r="T602" s="90" t="n"/>
      <c r="U602" s="90" t="n"/>
      <c r="V602" s="90" t="n"/>
      <c r="W602" s="90" t="e">
        <v>#N/A</v>
      </c>
      <c r="X602" s="90" t="e">
        <v>#N/A</v>
      </c>
      <c r="Y602" s="90" t="n"/>
      <c r="Z602" s="90" t="e">
        <v>#N/A</v>
      </c>
      <c r="AA602" s="90" t="e">
        <v>#N/A</v>
      </c>
      <c r="AB602" s="16">
        <f>SUM(S602:AA602)</f>
        <v/>
      </c>
      <c r="AC602" s="16" t="inlineStr">
        <is>
          <t>19.50</t>
        </is>
      </c>
      <c r="AD602" s="16">
        <f>AC602*0.006</f>
        <v/>
      </c>
      <c r="AE602" s="16">
        <f>AC602*0.02</f>
        <v/>
      </c>
      <c r="AF602" s="16">
        <f>AC602-AD602-AE602</f>
        <v/>
      </c>
      <c r="AG602" s="16" t="n"/>
      <c r="AH602" s="16" t="n"/>
      <c r="AI602" s="16">
        <f>SUM(AG602:AH602)</f>
        <v/>
      </c>
      <c r="AJ602" s="16">
        <f>AF602-AB602+AG602+AH602</f>
        <v/>
      </c>
      <c r="AK602" s="16">
        <f>IF(C602="是","杭州","江西工厂")</f>
        <v/>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t="n">
        <v>15</v>
      </c>
      <c r="S603" s="90" t="n"/>
      <c r="T603" s="90" t="n"/>
      <c r="U603" s="90" t="n"/>
      <c r="V603" s="90" t="n"/>
      <c r="W603" s="90" t="e">
        <v>#N/A</v>
      </c>
      <c r="X603" s="90" t="e">
        <v>#N/A</v>
      </c>
      <c r="Y603" s="90" t="n"/>
      <c r="Z603" s="90" t="e">
        <v>#N/A</v>
      </c>
      <c r="AA603" s="90" t="e">
        <v>#N/A</v>
      </c>
      <c r="AB603" s="15">
        <f>SUM(S603:AA603)</f>
        <v/>
      </c>
      <c r="AC603" s="15" t="inlineStr">
        <is>
          <t>19.50</t>
        </is>
      </c>
      <c r="AD603" s="15">
        <f>AC603*0.006</f>
        <v/>
      </c>
      <c r="AE603" s="15">
        <f>AC603*0.02</f>
        <v/>
      </c>
      <c r="AF603" s="15">
        <f>AC603-AD603-AE603</f>
        <v/>
      </c>
      <c r="AG603" s="15" t="n"/>
      <c r="AH603" s="15" t="n"/>
      <c r="AI603" s="15">
        <f>SUM(AG603:AH603)</f>
        <v/>
      </c>
      <c r="AJ603" s="15">
        <f>AF603-AB603+AG603+AH603</f>
        <v/>
      </c>
      <c r="AK603" s="15">
        <f>IF(C603="是","杭州","江西工厂")</f>
        <v/>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t="n">
        <v>0</v>
      </c>
      <c r="S604" s="90" t="n"/>
      <c r="T604" s="90" t="n"/>
      <c r="U604" s="90" t="n"/>
      <c r="V604" s="90" t="n"/>
      <c r="W604" s="90" t="n"/>
      <c r="X604" s="90" t="n"/>
      <c r="Y604" s="90" t="n"/>
      <c r="Z604" s="90" t="n"/>
      <c r="AA604" s="90" t="n"/>
      <c r="AB604" s="16">
        <f>SUM(S604:AA604)</f>
        <v/>
      </c>
      <c r="AC604" s="16" t="n"/>
      <c r="AD604" s="16">
        <f>AC604*0.006</f>
        <v/>
      </c>
      <c r="AE604" s="16">
        <f>AC604*0.02</f>
        <v/>
      </c>
      <c r="AF604" s="16">
        <f>AC604-AD604-AE604</f>
        <v/>
      </c>
      <c r="AG604" s="16" t="n"/>
      <c r="AH604" s="16" t="n"/>
      <c r="AI604" s="16">
        <f>SUM(AG604:AH604)</f>
        <v/>
      </c>
      <c r="AJ604" s="16">
        <f>AF604-AB604+AG604+AH604</f>
        <v/>
      </c>
      <c r="AK604" s="16">
        <f>IF(C604="是","杭州","江西工厂")</f>
        <v/>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t="n">
        <v>0</v>
      </c>
      <c r="S605" s="90" t="n"/>
      <c r="T605" s="90" t="n"/>
      <c r="U605" s="90" t="n"/>
      <c r="V605" s="90" t="n"/>
      <c r="W605" s="90" t="n"/>
      <c r="X605" s="90" t="n"/>
      <c r="Y605" s="90" t="n"/>
      <c r="Z605" s="90" t="n"/>
      <c r="AA605" s="90" t="n"/>
      <c r="AB605" s="15">
        <f>SUM(S605:AA605)</f>
        <v/>
      </c>
      <c r="AC605" s="15" t="n"/>
      <c r="AD605" s="15">
        <f>AC605*0.006</f>
        <v/>
      </c>
      <c r="AE605" s="15">
        <f>AC605*0.02</f>
        <v/>
      </c>
      <c r="AF605" s="15">
        <f>AC605-AD605-AE605</f>
        <v/>
      </c>
      <c r="AG605" s="15" t="n"/>
      <c r="AH605" s="15" t="n"/>
      <c r="AI605" s="15">
        <f>SUM(AG605:AH605)</f>
        <v/>
      </c>
      <c r="AJ605" s="15">
        <f>AF605-AB605+AG605+AH605</f>
        <v/>
      </c>
      <c r="AK605" s="15">
        <f>IF(C605="是","杭州","江西工厂")</f>
        <v/>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t="n">
        <v>15</v>
      </c>
      <c r="S606" s="90" t="n"/>
      <c r="T606" s="90" t="n"/>
      <c r="U606" s="90" t="n"/>
      <c r="V606" s="90" t="n"/>
      <c r="W606" s="90" t="e">
        <v>#N/A</v>
      </c>
      <c r="X606" s="90" t="e">
        <v>#N/A</v>
      </c>
      <c r="Y606" s="90" t="n"/>
      <c r="Z606" s="90" t="e">
        <v>#N/A</v>
      </c>
      <c r="AA606" s="90" t="e">
        <v>#N/A</v>
      </c>
      <c r="AB606" s="16">
        <f>SUM(S606:AA606)</f>
        <v/>
      </c>
      <c r="AC606" s="16" t="inlineStr">
        <is>
          <t>22.00</t>
        </is>
      </c>
      <c r="AD606" s="16">
        <f>AC606*0.006</f>
        <v/>
      </c>
      <c r="AE606" s="16">
        <f>AC606*0.02</f>
        <v/>
      </c>
      <c r="AF606" s="16">
        <f>AC606-AD606-AE606</f>
        <v/>
      </c>
      <c r="AG606" s="16" t="n"/>
      <c r="AH606" s="16" t="n"/>
      <c r="AI606" s="16">
        <f>SUM(AG606:AH606)</f>
        <v/>
      </c>
      <c r="AJ606" s="16">
        <f>AF606-AB606+AG606+AH606</f>
        <v/>
      </c>
      <c r="AK606" s="16">
        <f>IF(C606="是","杭州","江西工厂")</f>
        <v/>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t="n">
        <v>15</v>
      </c>
      <c r="S607" s="90" t="n"/>
      <c r="T607" s="90" t="n"/>
      <c r="U607" s="90" t="n"/>
      <c r="V607" s="90" t="n"/>
      <c r="W607" s="90" t="e">
        <v>#N/A</v>
      </c>
      <c r="X607" s="90" t="e">
        <v>#N/A</v>
      </c>
      <c r="Y607" s="90" t="n"/>
      <c r="Z607" s="90" t="e">
        <v>#N/A</v>
      </c>
      <c r="AA607" s="90" t="e">
        <v>#N/A</v>
      </c>
      <c r="AB607" s="15">
        <f>SUM(S607:AA607)</f>
        <v/>
      </c>
      <c r="AC607" s="15" t="inlineStr">
        <is>
          <t>22.00</t>
        </is>
      </c>
      <c r="AD607" s="15">
        <f>AC607*0.006</f>
        <v/>
      </c>
      <c r="AE607" s="15">
        <f>AC607*0.02</f>
        <v/>
      </c>
      <c r="AF607" s="15">
        <f>AC607-AD607-AE607</f>
        <v/>
      </c>
      <c r="AG607" s="15" t="n"/>
      <c r="AH607" s="15" t="n"/>
      <c r="AI607" s="15">
        <f>SUM(AG607:AH607)</f>
        <v/>
      </c>
      <c r="AJ607" s="15">
        <f>AF607-AB607+AG607+AH607</f>
        <v/>
      </c>
      <c r="AK607" s="15">
        <f>IF(C607="是","杭州","江西工厂")</f>
        <v/>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t="n">
        <v>9029.966575840146</v>
      </c>
      <c r="S608" s="90" t="e">
        <v>#N/A</v>
      </c>
      <c r="T608" s="90" t="e">
        <v>#N/A</v>
      </c>
      <c r="U608" s="90" t="e">
        <v>#N/A</v>
      </c>
      <c r="V608" s="90" t="e">
        <v>#N/A</v>
      </c>
      <c r="W608" s="90" t="e">
        <v>#N/A</v>
      </c>
      <c r="X608" s="90" t="e">
        <v>#N/A</v>
      </c>
      <c r="Y608" s="90" t="n"/>
      <c r="Z608" s="90" t="e">
        <v>#N/A</v>
      </c>
      <c r="AA608" s="90" t="e">
        <v>#N/A</v>
      </c>
      <c r="AB608" s="16">
        <f>SUM(S608:AA608)</f>
        <v/>
      </c>
      <c r="AC608" s="16" t="inlineStr">
        <is>
          <t>10440.68</t>
        </is>
      </c>
      <c r="AD608" s="16">
        <f>AC608*0.006</f>
        <v/>
      </c>
      <c r="AE608" s="16">
        <f>AC608*0.02</f>
        <v/>
      </c>
      <c r="AF608" s="16">
        <f>AC608-AD608-AE608</f>
        <v/>
      </c>
      <c r="AG608" s="16" t="n"/>
      <c r="AH608" s="16" t="n"/>
      <c r="AI608" s="16">
        <f>SUM(AG608:AH608)</f>
        <v/>
      </c>
      <c r="AJ608" s="16">
        <f>AF608-AB608+AG608+AH608</f>
        <v/>
      </c>
      <c r="AK608" s="16">
        <f>IF(C608="是","杭州","江西工厂")</f>
        <v/>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t="n">
        <v>9029.966575840146</v>
      </c>
      <c r="S609" s="90" t="e">
        <v>#N/A</v>
      </c>
      <c r="T609" s="90" t="e">
        <v>#N/A</v>
      </c>
      <c r="U609" s="90" t="e">
        <v>#N/A</v>
      </c>
      <c r="V609" s="90" t="e">
        <v>#N/A</v>
      </c>
      <c r="W609" s="90" t="e">
        <v>#N/A</v>
      </c>
      <c r="X609" s="90" t="e">
        <v>#N/A</v>
      </c>
      <c r="Y609" s="90" t="n"/>
      <c r="Z609" s="90" t="e">
        <v>#N/A</v>
      </c>
      <c r="AA609" s="90" t="e">
        <v>#N/A</v>
      </c>
      <c r="AB609" s="15">
        <f>SUM(S609:AA609)</f>
        <v/>
      </c>
      <c r="AC609" s="15" t="inlineStr">
        <is>
          <t>100.00</t>
        </is>
      </c>
      <c r="AD609" s="15">
        <f>AC609*0.006</f>
        <v/>
      </c>
      <c r="AE609" s="15">
        <f>AC609*0.02</f>
        <v/>
      </c>
      <c r="AF609" s="15">
        <f>AC609-AD609-AE609</f>
        <v/>
      </c>
      <c r="AG609" s="15" t="n"/>
      <c r="AH609" s="15" t="n"/>
      <c r="AI609" s="15">
        <f>SUM(AG609:AH609)</f>
        <v/>
      </c>
      <c r="AJ609" s="15">
        <f>AF609-AB609+AG609+AH609</f>
        <v/>
      </c>
      <c r="AK609" s="15">
        <f>IF(C609="是","杭州","江西工厂")</f>
        <v/>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t="n">
        <v>0</v>
      </c>
      <c r="S610" s="90" t="n"/>
      <c r="T610" s="90" t="n"/>
      <c r="U610" s="90" t="n"/>
      <c r="V610" s="90" t="n"/>
      <c r="W610" s="90" t="n"/>
      <c r="X610" s="90" t="n"/>
      <c r="Y610" s="90" t="n"/>
      <c r="Z610" s="90" t="n"/>
      <c r="AA610" s="90" t="n"/>
      <c r="AB610" s="16">
        <f>SUM(S610:AA610)</f>
        <v/>
      </c>
      <c r="AC610" s="16" t="n"/>
      <c r="AD610" s="16">
        <f>AC610*0.006</f>
        <v/>
      </c>
      <c r="AE610" s="16">
        <f>AC610*0.02</f>
        <v/>
      </c>
      <c r="AF610" s="16">
        <f>AC610-AD610-AE610</f>
        <v/>
      </c>
      <c r="AG610" s="16" t="n"/>
      <c r="AH610" s="16" t="n"/>
      <c r="AI610" s="16">
        <f>SUM(AG610:AH610)</f>
        <v/>
      </c>
      <c r="AJ610" s="16">
        <f>AF610-AB610+AG610+AH610</f>
        <v/>
      </c>
      <c r="AK610" s="16">
        <f>IF(C610="是","杭州","江西工厂")</f>
        <v/>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t="n">
        <v>1720.5</v>
      </c>
      <c r="S611" s="15" t="n">
        <v>1720.5</v>
      </c>
      <c r="T611" s="15" t="n">
        <v>188</v>
      </c>
      <c r="U611" s="15" t="n">
        <v>0</v>
      </c>
      <c r="V611" s="15" t="n">
        <v>70</v>
      </c>
      <c r="W611" s="15" t="n">
        <v>0</v>
      </c>
      <c r="X611" s="15" t="n">
        <v>0</v>
      </c>
      <c r="Y611" s="90" t="n"/>
      <c r="Z611" s="15" t="n">
        <v>0</v>
      </c>
      <c r="AA611" s="15" t="n">
        <v>0</v>
      </c>
      <c r="AB611" s="15">
        <f>SUM(S611:AA611)</f>
        <v/>
      </c>
      <c r="AC611" s="15" t="inlineStr">
        <is>
          <t>2524.00</t>
        </is>
      </c>
      <c r="AD611" s="15">
        <f>AC611*0.006</f>
        <v/>
      </c>
      <c r="AE611" s="15">
        <f>AC611*0.02</f>
        <v/>
      </c>
      <c r="AF611" s="15">
        <f>AC611-AD611-AE611</f>
        <v/>
      </c>
      <c r="AG611" s="15" t="n"/>
      <c r="AH611" s="15" t="n"/>
      <c r="AI611" s="15">
        <f>SUM(AG611:AH611)</f>
        <v/>
      </c>
      <c r="AJ611" s="15">
        <f>AF611-AB611+AG611+AH611</f>
        <v/>
      </c>
      <c r="AK611" s="15">
        <f>IF(C611="是","杭州","江西工厂")</f>
        <v/>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t="n">
        <v>0</v>
      </c>
      <c r="S612" s="90" t="n"/>
      <c r="T612" s="90" t="n"/>
      <c r="U612" s="90" t="n"/>
      <c r="V612" s="90" t="n"/>
      <c r="W612" s="90" t="n"/>
      <c r="X612" s="90" t="n"/>
      <c r="Y612" s="90" t="n"/>
      <c r="Z612" s="90" t="n"/>
      <c r="AA612" s="90" t="n"/>
      <c r="AB612" s="16">
        <f>SUM(S612:AA612)</f>
        <v/>
      </c>
      <c r="AC612" s="16" t="n"/>
      <c r="AD612" s="16">
        <f>AC612*0.006</f>
        <v/>
      </c>
      <c r="AE612" s="16">
        <f>AC612*0.02</f>
        <v/>
      </c>
      <c r="AF612" s="16">
        <f>AC612-AD612-AE612</f>
        <v/>
      </c>
      <c r="AG612" s="16" t="n"/>
      <c r="AH612" s="16" t="n"/>
      <c r="AI612" s="16">
        <f>SUM(AG612:AH612)</f>
        <v/>
      </c>
      <c r="AJ612" s="16">
        <f>AF612-AB612+AG612+AH612</f>
        <v/>
      </c>
      <c r="AK612" s="16">
        <f>IF(C612="是","杭州","江西工厂")</f>
        <v/>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t="n">
        <v>2142.5</v>
      </c>
      <c r="S613" s="15" t="n">
        <v>2142.5</v>
      </c>
      <c r="T613" s="15" t="n">
        <v>249</v>
      </c>
      <c r="U613" s="15" t="n">
        <v>0</v>
      </c>
      <c r="V613" s="15" t="n">
        <v>61</v>
      </c>
      <c r="W613" s="15" t="n">
        <v>0</v>
      </c>
      <c r="X613" s="15" t="n">
        <v>0</v>
      </c>
      <c r="Y613" s="90" t="n"/>
      <c r="Z613" s="15" t="n">
        <v>0</v>
      </c>
      <c r="AA613" s="15" t="n">
        <v>0</v>
      </c>
      <c r="AB613" s="15">
        <f>SUM(S613:AA613)</f>
        <v/>
      </c>
      <c r="AC613" s="15" t="inlineStr">
        <is>
          <t>2723.77</t>
        </is>
      </c>
      <c r="AD613" s="15">
        <f>AC613*0.006</f>
        <v/>
      </c>
      <c r="AE613" s="15">
        <f>AC613*0.02</f>
        <v/>
      </c>
      <c r="AF613" s="15">
        <f>AC613-AD613-AE613</f>
        <v/>
      </c>
      <c r="AG613" s="15" t="n"/>
      <c r="AH613" s="15" t="n"/>
      <c r="AI613" s="15">
        <f>SUM(AG613:AH613)</f>
        <v/>
      </c>
      <c r="AJ613" s="15">
        <f>AF613-AB613+AG613+AH613</f>
        <v/>
      </c>
      <c r="AK613" s="15">
        <f>IF(C613="是","杭州","江西工厂")</f>
        <v/>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t="n">
        <v>15</v>
      </c>
      <c r="S614" s="90" t="n"/>
      <c r="T614" s="90" t="n"/>
      <c r="U614" s="90" t="n"/>
      <c r="V614" s="90" t="n"/>
      <c r="W614" s="90" t="e">
        <v>#N/A</v>
      </c>
      <c r="X614" s="90" t="e">
        <v>#N/A</v>
      </c>
      <c r="Y614" s="90" t="n"/>
      <c r="Z614" s="90" t="e">
        <v>#N/A</v>
      </c>
      <c r="AA614" s="90" t="e">
        <v>#N/A</v>
      </c>
      <c r="AB614" s="16">
        <f>SUM(S614:AA614)</f>
        <v/>
      </c>
      <c r="AC614" s="16" t="inlineStr">
        <is>
          <t>17.00</t>
        </is>
      </c>
      <c r="AD614" s="16">
        <f>AC614*0.006</f>
        <v/>
      </c>
      <c r="AE614" s="16">
        <f>AC614*0.02</f>
        <v/>
      </c>
      <c r="AF614" s="16">
        <f>AC614-AD614-AE614</f>
        <v/>
      </c>
      <c r="AG614" s="16" t="n"/>
      <c r="AH614" s="16" t="n"/>
      <c r="AI614" s="16">
        <f>SUM(AG614:AH614)</f>
        <v/>
      </c>
      <c r="AJ614" s="16">
        <f>AF614-AB614+AG614+AH614</f>
        <v/>
      </c>
      <c r="AK614" s="16">
        <f>IF(C614="是","杭州","江西工厂")</f>
        <v/>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t="n">
        <v>0</v>
      </c>
      <c r="S615" s="90" t="n"/>
      <c r="T615" s="90" t="n"/>
      <c r="U615" s="90" t="n"/>
      <c r="V615" s="90" t="n"/>
      <c r="W615" s="90" t="n"/>
      <c r="X615" s="90" t="n"/>
      <c r="Y615" s="90" t="n"/>
      <c r="Z615" s="90" t="n"/>
      <c r="AA615" s="90" t="n"/>
      <c r="AB615" s="15">
        <f>SUM(S615:AA615)</f>
        <v/>
      </c>
      <c r="AC615" s="15" t="inlineStr">
        <is>
          <t>19.50</t>
        </is>
      </c>
      <c r="AD615" s="15">
        <f>AC615*0.006</f>
        <v/>
      </c>
      <c r="AE615" s="15">
        <f>AC615*0.02</f>
        <v/>
      </c>
      <c r="AF615" s="15">
        <f>AC615-AD615-AE615</f>
        <v/>
      </c>
      <c r="AG615" s="15" t="n"/>
      <c r="AH615" s="15" t="n"/>
      <c r="AI615" s="15">
        <f>SUM(AG615:AH615)</f>
        <v/>
      </c>
      <c r="AJ615" s="15">
        <f>AF615-AB615+AG615+AH615</f>
        <v/>
      </c>
      <c r="AK615" s="15">
        <f>IF(C615="是","杭州","江西工厂")</f>
        <v/>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t="n">
        <v>0</v>
      </c>
      <c r="S616" s="90" t="n"/>
      <c r="T616" s="90" t="n"/>
      <c r="U616" s="90" t="n"/>
      <c r="V616" s="90" t="n"/>
      <c r="W616" s="90" t="n"/>
      <c r="X616" s="90" t="n"/>
      <c r="Y616" s="90" t="n"/>
      <c r="Z616" s="90" t="n"/>
      <c r="AA616" s="90" t="n"/>
      <c r="AB616" s="16">
        <f>SUM(S616:AA616)</f>
        <v/>
      </c>
      <c r="AC616" s="16" t="inlineStr">
        <is>
          <t>19.50</t>
        </is>
      </c>
      <c r="AD616" s="16">
        <f>AC616*0.006</f>
        <v/>
      </c>
      <c r="AE616" s="16">
        <f>AC616*0.02</f>
        <v/>
      </c>
      <c r="AF616" s="16">
        <f>AC616-AD616-AE616</f>
        <v/>
      </c>
      <c r="AG616" s="16" t="n"/>
      <c r="AH616" s="16" t="n"/>
      <c r="AI616" s="16">
        <f>SUM(AG616:AH616)</f>
        <v/>
      </c>
      <c r="AJ616" s="16">
        <f>AF616-AB616+AG616+AH616</f>
        <v/>
      </c>
      <c r="AK616" s="16">
        <f>IF(C616="是","杭州","江西工厂")</f>
        <v/>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t="n">
        <v>4863.28</v>
      </c>
      <c r="S617" s="15" t="n">
        <v>4863.28</v>
      </c>
      <c r="T617" s="15" t="n">
        <v>331</v>
      </c>
      <c r="U617" s="15" t="n">
        <v>63</v>
      </c>
      <c r="V617" s="15" t="n">
        <v>90</v>
      </c>
      <c r="W617" s="15" t="n">
        <v>0</v>
      </c>
      <c r="X617" s="15" t="n">
        <v>0</v>
      </c>
      <c r="Y617" s="90" t="n"/>
      <c r="Z617" s="15" t="n">
        <v>0</v>
      </c>
      <c r="AA617" s="15" t="n">
        <v>0</v>
      </c>
      <c r="AB617" s="15">
        <f>SUM(S617:AA617)</f>
        <v/>
      </c>
      <c r="AC617" s="15" t="inlineStr">
        <is>
          <t>5800.00</t>
        </is>
      </c>
      <c r="AD617" s="15">
        <f>AC617*0.006</f>
        <v/>
      </c>
      <c r="AE617" s="15">
        <f>AC617*0.02</f>
        <v/>
      </c>
      <c r="AF617" s="15">
        <f>AC617-AD617-AE617</f>
        <v/>
      </c>
      <c r="AG617" s="15" t="n"/>
      <c r="AH617" s="15" t="n"/>
      <c r="AI617" s="15">
        <f>SUM(AG617:AH617)</f>
        <v/>
      </c>
      <c r="AJ617" s="15">
        <f>AF617-AB617+AG617+AH617</f>
        <v/>
      </c>
      <c r="AK617" s="15">
        <f>IF(C617="是","杭州","江西工厂")</f>
        <v/>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t="n">
        <v>0</v>
      </c>
      <c r="S618" s="90" t="n"/>
      <c r="T618" s="90" t="n"/>
      <c r="U618" s="90" t="n"/>
      <c r="V618" s="90" t="n"/>
      <c r="W618" s="90" t="n"/>
      <c r="X618" s="90" t="n"/>
      <c r="Y618" s="90" t="n"/>
      <c r="Z618" s="90" t="n"/>
      <c r="AA618" s="90" t="n"/>
      <c r="AB618" s="16">
        <f>SUM(S618:AA618)</f>
        <v/>
      </c>
      <c r="AC618" s="16" t="n"/>
      <c r="AD618" s="16">
        <f>AC618*0.006</f>
        <v/>
      </c>
      <c r="AE618" s="16">
        <f>AC618*0.02</f>
        <v/>
      </c>
      <c r="AF618" s="16">
        <f>AC618-AD618-AE618</f>
        <v/>
      </c>
      <c r="AG618" s="16" t="n"/>
      <c r="AH618" s="16" t="n"/>
      <c r="AI618" s="16">
        <f>SUM(AG618:AH618)</f>
        <v/>
      </c>
      <c r="AJ618" s="16">
        <f>AF618-AB618+AG618+AH618</f>
        <v/>
      </c>
      <c r="AK618" s="16">
        <f>IF(C618="是","杭州","江西工厂")</f>
        <v/>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t="n">
        <v>0</v>
      </c>
      <c r="S619" s="90" t="n"/>
      <c r="T619" s="90" t="n"/>
      <c r="U619" s="90" t="n"/>
      <c r="V619" s="90" t="n"/>
      <c r="W619" s="90" t="n"/>
      <c r="X619" s="90" t="n"/>
      <c r="Y619" s="90" t="n"/>
      <c r="Z619" s="90" t="n"/>
      <c r="AA619" s="90" t="n"/>
      <c r="AB619" s="15">
        <f>SUM(S619:AA619)</f>
        <v/>
      </c>
      <c r="AC619" s="15" t="n"/>
      <c r="AD619" s="15">
        <f>AC619*0.006</f>
        <v/>
      </c>
      <c r="AE619" s="15">
        <f>AC619*0.02</f>
        <v/>
      </c>
      <c r="AF619" s="15">
        <f>AC619-AD619-AE619</f>
        <v/>
      </c>
      <c r="AG619" s="15" t="n"/>
      <c r="AH619" s="15" t="n"/>
      <c r="AI619" s="15">
        <f>SUM(AG619:AH619)</f>
        <v/>
      </c>
      <c r="AJ619" s="15">
        <f>AF619-AB619+AG619+AH619</f>
        <v/>
      </c>
      <c r="AK619" s="15">
        <f>IF(C619="是","杭州","江西工厂")</f>
        <v/>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t="n">
        <v>0</v>
      </c>
      <c r="S620" s="90" t="n"/>
      <c r="T620" s="90" t="n"/>
      <c r="U620" s="90" t="n"/>
      <c r="V620" s="90" t="n"/>
      <c r="W620" s="90" t="n"/>
      <c r="X620" s="90" t="n"/>
      <c r="Y620" s="90" t="n"/>
      <c r="Z620" s="90" t="n"/>
      <c r="AA620" s="90" t="n"/>
      <c r="AB620" s="16">
        <f>SUM(S620:AA620)</f>
        <v/>
      </c>
      <c r="AC620" s="16" t="n"/>
      <c r="AD620" s="16">
        <f>AC620*0.006</f>
        <v/>
      </c>
      <c r="AE620" s="16">
        <f>AC620*0.02</f>
        <v/>
      </c>
      <c r="AF620" s="16">
        <f>AC620-AD620-AE620</f>
        <v/>
      </c>
      <c r="AG620" s="16" t="n"/>
      <c r="AH620" s="16" t="n"/>
      <c r="AI620" s="16">
        <f>SUM(AG620:AH620)</f>
        <v/>
      </c>
      <c r="AJ620" s="16">
        <f>AF620-AB620+AG620+AH620</f>
        <v/>
      </c>
      <c r="AK620" s="16">
        <f>IF(C620="是","杭州","江西工厂")</f>
        <v/>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t="n">
        <v>0</v>
      </c>
      <c r="S621" s="90" t="n"/>
      <c r="T621" s="90" t="n"/>
      <c r="U621" s="90" t="n"/>
      <c r="V621" s="90" t="n"/>
      <c r="W621" s="90" t="n"/>
      <c r="X621" s="90" t="n"/>
      <c r="Y621" s="90" t="n"/>
      <c r="Z621" s="90" t="n"/>
      <c r="AA621" s="90" t="n"/>
      <c r="AB621" s="15">
        <f>SUM(S621:AA621)</f>
        <v/>
      </c>
      <c r="AC621" s="15" t="n"/>
      <c r="AD621" s="15">
        <f>AC621*0.006</f>
        <v/>
      </c>
      <c r="AE621" s="15">
        <f>AC621*0.02</f>
        <v/>
      </c>
      <c r="AF621" s="15">
        <f>AC621-AD621-AE621</f>
        <v/>
      </c>
      <c r="AG621" s="15" t="n"/>
      <c r="AH621" s="15" t="n"/>
      <c r="AI621" s="15">
        <f>SUM(AG621:AH621)</f>
        <v/>
      </c>
      <c r="AJ621" s="15">
        <f>AF621-AB621+AG621+AH621</f>
        <v/>
      </c>
      <c r="AK621" s="15">
        <f>IF(C621="是","杭州","江西工厂")</f>
        <v/>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t="n">
        <v>1660</v>
      </c>
      <c r="S622" s="16" t="n">
        <v>1660</v>
      </c>
      <c r="T622" s="16" t="n">
        <v>0</v>
      </c>
      <c r="U622" s="16" t="n">
        <v>0</v>
      </c>
      <c r="V622" s="16" t="n">
        <v>0</v>
      </c>
      <c r="W622" s="16" t="n">
        <v>0</v>
      </c>
      <c r="X622" s="16" t="n">
        <v>0</v>
      </c>
      <c r="Y622" s="90" t="n"/>
      <c r="Z622" s="16" t="n">
        <v>0</v>
      </c>
      <c r="AA622" s="16" t="n">
        <v>0</v>
      </c>
      <c r="AB622" s="16">
        <f>SUM(S622:AA622)</f>
        <v/>
      </c>
      <c r="AC622" s="16" t="inlineStr">
        <is>
          <t>2836.00</t>
        </is>
      </c>
      <c r="AD622" s="16">
        <f>AC622*0.006</f>
        <v/>
      </c>
      <c r="AE622" s="16">
        <f>AC622*0.02</f>
        <v/>
      </c>
      <c r="AF622" s="16">
        <f>AC622-AD622-AE622</f>
        <v/>
      </c>
      <c r="AG622" s="16" t="n"/>
      <c r="AH622" s="16" t="n"/>
      <c r="AI622" s="16">
        <f>SUM(AG622:AH622)</f>
        <v/>
      </c>
      <c r="AJ622" s="16">
        <f>AF622-AB622+AG622+AH622</f>
        <v/>
      </c>
      <c r="AK622" s="16">
        <f>IF(C622="是","杭州","江西工厂")</f>
        <v/>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t="n">
        <v>0</v>
      </c>
      <c r="S623" s="90" t="n"/>
      <c r="T623" s="90" t="n"/>
      <c r="U623" s="90" t="n"/>
      <c r="V623" s="90" t="n"/>
      <c r="W623" s="90" t="n"/>
      <c r="X623" s="90" t="n"/>
      <c r="Y623" s="90" t="n"/>
      <c r="Z623" s="90" t="n"/>
      <c r="AA623" s="90" t="n"/>
      <c r="AB623" s="15">
        <f>SUM(S623:AA623)</f>
        <v/>
      </c>
      <c r="AC623" s="15" t="n"/>
      <c r="AD623" s="15">
        <f>AC623*0.006</f>
        <v/>
      </c>
      <c r="AE623" s="15">
        <f>AC623*0.02</f>
        <v/>
      </c>
      <c r="AF623" s="15">
        <f>AC623-AD623-AE623</f>
        <v/>
      </c>
      <c r="AG623" s="15" t="n"/>
      <c r="AH623" s="15" t="n"/>
      <c r="AI623" s="15">
        <f>SUM(AG623:AH623)</f>
        <v/>
      </c>
      <c r="AJ623" s="15">
        <f>AF623-AB623+AG623+AH623</f>
        <v/>
      </c>
      <c r="AK623" s="15">
        <f>IF(C623="是","杭州","江西工厂")</f>
        <v/>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t="n">
        <v>0</v>
      </c>
      <c r="S624" s="90" t="n"/>
      <c r="T624" s="90" t="n"/>
      <c r="U624" s="90" t="n"/>
      <c r="V624" s="90" t="n"/>
      <c r="W624" s="90" t="n"/>
      <c r="X624" s="90" t="n"/>
      <c r="Y624" s="90" t="n"/>
      <c r="Z624" s="90" t="n"/>
      <c r="AA624" s="90" t="n"/>
      <c r="AB624" s="16">
        <f>SUM(S624:AA624)</f>
        <v/>
      </c>
      <c r="AC624" s="16" t="n"/>
      <c r="AD624" s="16">
        <f>AC624*0.006</f>
        <v/>
      </c>
      <c r="AE624" s="16">
        <f>AC624*0.02</f>
        <v/>
      </c>
      <c r="AF624" s="16">
        <f>AC624-AD624-AE624</f>
        <v/>
      </c>
      <c r="AG624" s="16" t="n"/>
      <c r="AH624" s="16" t="n"/>
      <c r="AI624" s="16">
        <f>SUM(AG624:AH624)</f>
        <v/>
      </c>
      <c r="AJ624" s="16">
        <f>AF624-AB624+AG624+AH624</f>
        <v/>
      </c>
      <c r="AK624" s="16">
        <f>IF(C624="是","杭州","江西工厂")</f>
        <v/>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t="n">
        <v>0</v>
      </c>
      <c r="S625" s="90" t="n"/>
      <c r="T625" s="90" t="n"/>
      <c r="U625" s="90" t="n"/>
      <c r="V625" s="90" t="n"/>
      <c r="W625" s="90" t="n"/>
      <c r="X625" s="90" t="n"/>
      <c r="Y625" s="90" t="n"/>
      <c r="Z625" s="90" t="n"/>
      <c r="AA625" s="90" t="n"/>
      <c r="AB625" s="15">
        <f>SUM(S625:AA625)</f>
        <v/>
      </c>
      <c r="AC625" s="15" t="inlineStr">
        <is>
          <t>22.50</t>
        </is>
      </c>
      <c r="AD625" s="15">
        <f>AC625*0.006</f>
        <v/>
      </c>
      <c r="AE625" s="15">
        <f>AC625*0.02</f>
        <v/>
      </c>
      <c r="AF625" s="15">
        <f>AC625-AD625-AE625</f>
        <v/>
      </c>
      <c r="AG625" s="15" t="n"/>
      <c r="AH625" s="15" t="n"/>
      <c r="AI625" s="15">
        <f>SUM(AG625:AH625)</f>
        <v/>
      </c>
      <c r="AJ625" s="15">
        <f>AF625-AB625+AG625+AH625</f>
        <v/>
      </c>
      <c r="AK625" s="15">
        <f>IF(C625="是","杭州","江西工厂")</f>
        <v/>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t="n">
        <v>15</v>
      </c>
      <c r="S626" s="90" t="n"/>
      <c r="T626" s="90" t="n"/>
      <c r="U626" s="90" t="n"/>
      <c r="V626" s="90" t="n"/>
      <c r="W626" s="90" t="e">
        <v>#N/A</v>
      </c>
      <c r="X626" s="90" t="e">
        <v>#N/A</v>
      </c>
      <c r="Y626" s="90" t="n"/>
      <c r="Z626" s="90" t="e">
        <v>#N/A</v>
      </c>
      <c r="AA626" s="90" t="e">
        <v>#N/A</v>
      </c>
      <c r="AB626" s="16">
        <f>SUM(S626:AA626)</f>
        <v/>
      </c>
      <c r="AC626" s="16" t="inlineStr">
        <is>
          <t>17.50</t>
        </is>
      </c>
      <c r="AD626" s="16">
        <f>AC626*0.006</f>
        <v/>
      </c>
      <c r="AE626" s="16">
        <f>AC626*0.02</f>
        <v/>
      </c>
      <c r="AF626" s="16">
        <f>AC626-AD626-AE626</f>
        <v/>
      </c>
      <c r="AG626" s="16" t="n"/>
      <c r="AH626" s="16" t="n"/>
      <c r="AI626" s="16">
        <f>SUM(AG626:AH626)</f>
        <v/>
      </c>
      <c r="AJ626" s="16">
        <f>AF626-AB626+AG626+AH626</f>
        <v/>
      </c>
      <c r="AK626" s="16">
        <f>IF(C626="是","杭州","江西工厂")</f>
        <v/>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t="n">
        <v>15</v>
      </c>
      <c r="S627" s="90" t="n"/>
      <c r="T627" s="90" t="n"/>
      <c r="U627" s="90" t="n"/>
      <c r="V627" s="90" t="n"/>
      <c r="W627" s="90" t="e">
        <v>#N/A</v>
      </c>
      <c r="X627" s="90" t="e">
        <v>#N/A</v>
      </c>
      <c r="Y627" s="90" t="n"/>
      <c r="Z627" s="90" t="e">
        <v>#N/A</v>
      </c>
      <c r="AA627" s="90" t="e">
        <v>#N/A</v>
      </c>
      <c r="AB627" s="15">
        <f>SUM(S627:AA627)</f>
        <v/>
      </c>
      <c r="AC627" s="15" t="inlineStr">
        <is>
          <t>17.50</t>
        </is>
      </c>
      <c r="AD627" s="15">
        <f>AC627*0.006</f>
        <v/>
      </c>
      <c r="AE627" s="15">
        <f>AC627*0.02</f>
        <v/>
      </c>
      <c r="AF627" s="15">
        <f>AC627-AD627-AE627</f>
        <v/>
      </c>
      <c r="AG627" s="15" t="n"/>
      <c r="AH627" s="15" t="n"/>
      <c r="AI627" s="15">
        <f>SUM(AG627:AH627)</f>
        <v/>
      </c>
      <c r="AJ627" s="15">
        <f>AF627-AB627+AG627+AH627</f>
        <v/>
      </c>
      <c r="AK627" s="15">
        <f>IF(C627="是","杭州","江西工厂")</f>
        <v/>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t="n">
        <v>15</v>
      </c>
      <c r="S628" s="90" t="n"/>
      <c r="T628" s="90" t="n"/>
      <c r="U628" s="90" t="n"/>
      <c r="V628" s="90" t="n"/>
      <c r="W628" s="16" t="n">
        <v>0</v>
      </c>
      <c r="X628" s="16" t="n">
        <v>0</v>
      </c>
      <c r="Y628" s="90" t="n"/>
      <c r="Z628" s="16" t="n">
        <v>0</v>
      </c>
      <c r="AA628" s="16" t="n">
        <v>0</v>
      </c>
      <c r="AB628" s="16">
        <f>SUM(S628:AA628)</f>
        <v/>
      </c>
      <c r="AC628" s="16" t="inlineStr">
        <is>
          <t>22.50</t>
        </is>
      </c>
      <c r="AD628" s="16">
        <f>AC628*0.006</f>
        <v/>
      </c>
      <c r="AE628" s="16">
        <f>AC628*0.02</f>
        <v/>
      </c>
      <c r="AF628" s="16">
        <f>AC628-AD628-AE628</f>
        <v/>
      </c>
      <c r="AG628" s="16" t="n"/>
      <c r="AH628" s="16" t="n"/>
      <c r="AI628" s="16">
        <f>SUM(AG628:AH628)</f>
        <v/>
      </c>
      <c r="AJ628" s="16">
        <f>AF628-AB628+AG628+AH628</f>
        <v/>
      </c>
      <c r="AK628" s="16">
        <f>IF(C628="是","杭州","江西工厂")</f>
        <v/>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t="n">
        <v>1802.5</v>
      </c>
      <c r="S629" s="15" t="n">
        <v>2000.5</v>
      </c>
      <c r="T629" s="15" t="n">
        <v>194</v>
      </c>
      <c r="U629" s="15" t="n">
        <v>0</v>
      </c>
      <c r="V629" s="15" t="n">
        <v>66</v>
      </c>
      <c r="W629" s="15" t="n">
        <v>0</v>
      </c>
      <c r="X629" s="15" t="n">
        <v>198</v>
      </c>
      <c r="Y629" s="15" t="n">
        <v>309.1</v>
      </c>
      <c r="Z629" s="15" t="n">
        <v>0</v>
      </c>
      <c r="AA629" s="15" t="n">
        <v>0</v>
      </c>
      <c r="AB629" s="15">
        <f>SUM(S629:AA629)</f>
        <v/>
      </c>
      <c r="AC629" s="15" t="inlineStr">
        <is>
          <t>2487.20</t>
        </is>
      </c>
      <c r="AD629" s="15">
        <f>AC629*0.006</f>
        <v/>
      </c>
      <c r="AE629" s="15">
        <f>AC629*0.02</f>
        <v/>
      </c>
      <c r="AF629" s="15">
        <f>AC629-AD629-AE629</f>
        <v/>
      </c>
      <c r="AG629" s="15" t="n"/>
      <c r="AH629" s="15" t="n"/>
      <c r="AI629" s="15">
        <f>SUM(AG629:AH629)</f>
        <v/>
      </c>
      <c r="AJ629" s="15">
        <f>AF629-AB629+AG629+AH629</f>
        <v/>
      </c>
      <c r="AK629" s="15">
        <f>IF(C629="是","杭州","江西工厂")</f>
        <v/>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t="n">
        <v>1973.5</v>
      </c>
      <c r="S630" s="16" t="n">
        <v>1973.5</v>
      </c>
      <c r="T630" s="16" t="n">
        <v>103</v>
      </c>
      <c r="U630" s="16" t="n">
        <v>30</v>
      </c>
      <c r="V630" s="16" t="n">
        <v>78</v>
      </c>
      <c r="W630" s="90" t="n"/>
      <c r="X630" s="90" t="n"/>
      <c r="Y630" s="90" t="n"/>
      <c r="Z630" s="90" t="n"/>
      <c r="AA630" s="90" t="n"/>
      <c r="AB630" s="16">
        <f>SUM(S630:AA630)</f>
        <v/>
      </c>
      <c r="AC630" s="16" t="inlineStr">
        <is>
          <t>2548.54</t>
        </is>
      </c>
      <c r="AD630" s="16">
        <f>AC630*0.006</f>
        <v/>
      </c>
      <c r="AE630" s="16">
        <f>AC630*0.02</f>
        <v/>
      </c>
      <c r="AF630" s="16">
        <f>AC630-AD630-AE630</f>
        <v/>
      </c>
      <c r="AG630" s="16" t="n"/>
      <c r="AH630" s="16" t="n"/>
      <c r="AI630" s="16">
        <f>SUM(AG630:AH630)</f>
        <v/>
      </c>
      <c r="AJ630" s="16">
        <f>AF630-AB630+AG630+AH630</f>
        <v/>
      </c>
      <c r="AK630" s="16">
        <f>IF(C630="是","杭州","江西工厂")</f>
        <v/>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t="n">
        <v>15</v>
      </c>
      <c r="S631" s="90" t="n"/>
      <c r="T631" s="90" t="n"/>
      <c r="U631" s="90" t="n"/>
      <c r="V631" s="90" t="n"/>
      <c r="W631" s="90" t="e">
        <v>#N/A</v>
      </c>
      <c r="X631" s="90" t="e">
        <v>#N/A</v>
      </c>
      <c r="Y631" s="90" t="n"/>
      <c r="Z631" s="90" t="e">
        <v>#N/A</v>
      </c>
      <c r="AA631" s="90" t="e">
        <v>#N/A</v>
      </c>
      <c r="AB631" s="15">
        <f>SUM(S631:AA631)</f>
        <v/>
      </c>
      <c r="AC631" s="15" t="inlineStr">
        <is>
          <t>22.00</t>
        </is>
      </c>
      <c r="AD631" s="15">
        <f>AC631*0.006</f>
        <v/>
      </c>
      <c r="AE631" s="15">
        <f>AC631*0.02</f>
        <v/>
      </c>
      <c r="AF631" s="15">
        <f>AC631-AD631-AE631</f>
        <v/>
      </c>
      <c r="AG631" s="15" t="n"/>
      <c r="AH631" s="15" t="n"/>
      <c r="AI631" s="15">
        <f>SUM(AG631:AH631)</f>
        <v/>
      </c>
      <c r="AJ631" s="15">
        <f>AF631-AB631+AG631+AH631</f>
        <v/>
      </c>
      <c r="AK631" s="15">
        <f>IF(C631="是","杭州","江西工厂")</f>
        <v/>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t="n">
        <v>15</v>
      </c>
      <c r="S632" s="90" t="n"/>
      <c r="T632" s="90" t="n"/>
      <c r="U632" s="90" t="n"/>
      <c r="V632" s="90" t="n"/>
      <c r="W632" s="90" t="e">
        <v>#N/A</v>
      </c>
      <c r="X632" s="90" t="e">
        <v>#N/A</v>
      </c>
      <c r="Y632" s="90" t="n"/>
      <c r="Z632" s="90" t="e">
        <v>#N/A</v>
      </c>
      <c r="AA632" s="90" t="e">
        <v>#N/A</v>
      </c>
      <c r="AB632" s="16">
        <f>SUM(S632:AA632)</f>
        <v/>
      </c>
      <c r="AC632" s="16" t="inlineStr">
        <is>
          <t>22.00</t>
        </is>
      </c>
      <c r="AD632" s="16">
        <f>AC632*0.006</f>
        <v/>
      </c>
      <c r="AE632" s="16">
        <f>AC632*0.02</f>
        <v/>
      </c>
      <c r="AF632" s="16">
        <f>AC632-AD632-AE632</f>
        <v/>
      </c>
      <c r="AG632" s="16" t="n"/>
      <c r="AH632" s="16" t="n"/>
      <c r="AI632" s="16">
        <f>SUM(AG632:AH632)</f>
        <v/>
      </c>
      <c r="AJ632" s="16">
        <f>AF632-AB632+AG632+AH632</f>
        <v/>
      </c>
      <c r="AK632" s="16">
        <f>IF(C632="是","杭州","江西工厂")</f>
        <v/>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t="n">
        <v>0</v>
      </c>
      <c r="S633" s="90" t="n"/>
      <c r="T633" s="90" t="n"/>
      <c r="U633" s="90" t="n"/>
      <c r="V633" s="90" t="n"/>
      <c r="W633" s="90" t="n"/>
      <c r="X633" s="90" t="n"/>
      <c r="Y633" s="90" t="n"/>
      <c r="Z633" s="90" t="n"/>
      <c r="AA633" s="90" t="n"/>
      <c r="AB633" s="15">
        <f>SUM(S633:AA633)</f>
        <v/>
      </c>
      <c r="AC633" s="15" t="n"/>
      <c r="AD633" s="15">
        <f>AC633*0.006</f>
        <v/>
      </c>
      <c r="AE633" s="15">
        <f>AC633*0.02</f>
        <v/>
      </c>
      <c r="AF633" s="15">
        <f>AC633-AD633-AE633</f>
        <v/>
      </c>
      <c r="AG633" s="15" t="n"/>
      <c r="AH633" s="15" t="n"/>
      <c r="AI633" s="15">
        <f>SUM(AG633:AH633)</f>
        <v/>
      </c>
      <c r="AJ633" s="15">
        <f>AF633-AB633+AG633+AH633</f>
        <v/>
      </c>
      <c r="AK633" s="15">
        <f>IF(C633="是","杭州","江西工厂")</f>
        <v/>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t="n">
        <v>15</v>
      </c>
      <c r="S634" s="90" t="n"/>
      <c r="T634" s="90" t="n"/>
      <c r="U634" s="90" t="n"/>
      <c r="V634" s="90" t="n"/>
      <c r="W634" s="90" t="e">
        <v>#N/A</v>
      </c>
      <c r="X634" s="90" t="e">
        <v>#N/A</v>
      </c>
      <c r="Y634" s="90" t="n"/>
      <c r="Z634" s="90" t="e">
        <v>#N/A</v>
      </c>
      <c r="AA634" s="90" t="e">
        <v>#N/A</v>
      </c>
      <c r="AB634" s="16">
        <f>SUM(S634:AA634)</f>
        <v/>
      </c>
      <c r="AC634" s="16" t="inlineStr">
        <is>
          <t>22.00</t>
        </is>
      </c>
      <c r="AD634" s="16">
        <f>AC634*0.006</f>
        <v/>
      </c>
      <c r="AE634" s="16">
        <f>AC634*0.02</f>
        <v/>
      </c>
      <c r="AF634" s="16">
        <f>AC634-AD634-AE634</f>
        <v/>
      </c>
      <c r="AG634" s="16" t="n"/>
      <c r="AH634" s="16" t="n"/>
      <c r="AI634" s="16">
        <f>SUM(AG634:AH634)</f>
        <v/>
      </c>
      <c r="AJ634" s="16">
        <f>AF634-AB634+AG634+AH634</f>
        <v/>
      </c>
      <c r="AK634" s="16">
        <f>IF(C634="是","杭州","江西工厂")</f>
        <v/>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t="n">
        <v>15</v>
      </c>
      <c r="S635" s="90" t="n"/>
      <c r="T635" s="90" t="n"/>
      <c r="U635" s="90" t="n"/>
      <c r="V635" s="90" t="n"/>
      <c r="W635" s="90" t="e">
        <v>#N/A</v>
      </c>
      <c r="X635" s="90" t="e">
        <v>#N/A</v>
      </c>
      <c r="Y635" s="90" t="n"/>
      <c r="Z635" s="90" t="e">
        <v>#N/A</v>
      </c>
      <c r="AA635" s="90" t="e">
        <v>#N/A</v>
      </c>
      <c r="AB635" s="15">
        <f>SUM(S635:AA635)</f>
        <v/>
      </c>
      <c r="AC635" s="15" t="inlineStr">
        <is>
          <t>22.00</t>
        </is>
      </c>
      <c r="AD635" s="15">
        <f>AC635*0.006</f>
        <v/>
      </c>
      <c r="AE635" s="15">
        <f>AC635*0.02</f>
        <v/>
      </c>
      <c r="AF635" s="15">
        <f>AC635-AD635-AE635</f>
        <v/>
      </c>
      <c r="AG635" s="15" t="n"/>
      <c r="AH635" s="15" t="n"/>
      <c r="AI635" s="15">
        <f>SUM(AG635:AH635)</f>
        <v/>
      </c>
      <c r="AJ635" s="15">
        <f>AF635-AB635+AG635+AH635</f>
        <v/>
      </c>
      <c r="AK635" s="15">
        <f>IF(C635="是","杭州","江西工厂")</f>
        <v/>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t="n">
        <v>0</v>
      </c>
      <c r="S636" s="90" t="n"/>
      <c r="T636" s="90" t="n"/>
      <c r="U636" s="90" t="n"/>
      <c r="V636" s="90" t="n"/>
      <c r="W636" s="90" t="n"/>
      <c r="X636" s="90" t="n"/>
      <c r="Y636" s="90" t="n"/>
      <c r="Z636" s="90" t="n"/>
      <c r="AA636" s="90" t="n"/>
      <c r="AB636" s="16">
        <f>SUM(S636:AA636)</f>
        <v/>
      </c>
      <c r="AC636" s="16" t="n"/>
      <c r="AD636" s="16">
        <f>AC636*0.006</f>
        <v/>
      </c>
      <c r="AE636" s="16">
        <f>AC636*0.02</f>
        <v/>
      </c>
      <c r="AF636" s="16">
        <f>AC636-AD636-AE636</f>
        <v/>
      </c>
      <c r="AG636" s="16" t="n"/>
      <c r="AH636" s="16" t="n"/>
      <c r="AI636" s="16">
        <f>SUM(AG636:AH636)</f>
        <v/>
      </c>
      <c r="AJ636" s="16">
        <f>AF636-AB636+AG636+AH636</f>
        <v/>
      </c>
      <c r="AK636" s="16">
        <f>IF(C636="是","杭州","江西工厂")</f>
        <v/>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t="n">
        <v>15</v>
      </c>
      <c r="S637" s="90" t="n"/>
      <c r="T637" s="90" t="n"/>
      <c r="U637" s="90" t="n"/>
      <c r="V637" s="90" t="n"/>
      <c r="W637" s="15" t="n">
        <v>0</v>
      </c>
      <c r="X637" s="15" t="n">
        <v>0</v>
      </c>
      <c r="Y637" s="90" t="n"/>
      <c r="Z637" s="15" t="n">
        <v>0</v>
      </c>
      <c r="AA637" s="15" t="n">
        <v>0</v>
      </c>
      <c r="AB637" s="15">
        <f>SUM(S637:AA637)</f>
        <v/>
      </c>
      <c r="AC637" s="15" t="inlineStr">
        <is>
          <t>22.00</t>
        </is>
      </c>
      <c r="AD637" s="15">
        <f>AC637*0.006</f>
        <v/>
      </c>
      <c r="AE637" s="15">
        <f>AC637*0.02</f>
        <v/>
      </c>
      <c r="AF637" s="15">
        <f>AC637-AD637-AE637</f>
        <v/>
      </c>
      <c r="AG637" s="15" t="n"/>
      <c r="AH637" s="15" t="n"/>
      <c r="AI637" s="15">
        <f>SUM(AG637:AH637)</f>
        <v/>
      </c>
      <c r="AJ637" s="15">
        <f>AF637-AB637+AG637+AH637</f>
        <v/>
      </c>
      <c r="AK637" s="15">
        <f>IF(C637="是","杭州","江西工厂")</f>
        <v/>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t="n">
        <v>15</v>
      </c>
      <c r="S638" s="90" t="n"/>
      <c r="T638" s="90" t="n"/>
      <c r="U638" s="90" t="n"/>
      <c r="V638" s="90" t="n"/>
      <c r="W638" s="16" t="n">
        <v>0</v>
      </c>
      <c r="X638" s="16" t="n">
        <v>0</v>
      </c>
      <c r="Y638" s="90" t="n"/>
      <c r="Z638" s="16" t="n">
        <v>0</v>
      </c>
      <c r="AA638" s="16" t="n">
        <v>0</v>
      </c>
      <c r="AB638" s="16">
        <f>SUM(S638:AA638)</f>
        <v/>
      </c>
      <c r="AC638" s="16" t="inlineStr">
        <is>
          <t>22.00</t>
        </is>
      </c>
      <c r="AD638" s="16">
        <f>AC638*0.006</f>
        <v/>
      </c>
      <c r="AE638" s="16">
        <f>AC638*0.02</f>
        <v/>
      </c>
      <c r="AF638" s="16">
        <f>AC638-AD638-AE638</f>
        <v/>
      </c>
      <c r="AG638" s="16" t="n"/>
      <c r="AH638" s="16" t="n"/>
      <c r="AI638" s="16">
        <f>SUM(AG638:AH638)</f>
        <v/>
      </c>
      <c r="AJ638" s="16">
        <f>AF638-AB638+AG638+AH638</f>
        <v/>
      </c>
      <c r="AK638" s="16">
        <f>IF(C638="是","杭州","江西工厂")</f>
        <v/>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t="n">
        <v>0</v>
      </c>
      <c r="S639" s="90" t="n"/>
      <c r="T639" s="90" t="n"/>
      <c r="U639" s="90" t="n"/>
      <c r="V639" s="90" t="n"/>
      <c r="W639" s="90" t="n"/>
      <c r="X639" s="90" t="n"/>
      <c r="Y639" s="90" t="n"/>
      <c r="Z639" s="90" t="n"/>
      <c r="AA639" s="90" t="n"/>
      <c r="AB639" s="15">
        <f>SUM(S639:AA639)</f>
        <v/>
      </c>
      <c r="AC639" s="15" t="n"/>
      <c r="AD639" s="15">
        <f>AC639*0.006</f>
        <v/>
      </c>
      <c r="AE639" s="15">
        <f>AC639*0.02</f>
        <v/>
      </c>
      <c r="AF639" s="15">
        <f>AC639-AD639-AE639</f>
        <v/>
      </c>
      <c r="AG639" s="15" t="n"/>
      <c r="AH639" s="15" t="n"/>
      <c r="AI639" s="15">
        <f>SUM(AG639:AH639)</f>
        <v/>
      </c>
      <c r="AJ639" s="15">
        <f>AF639-AB639+AG639+AH639</f>
        <v/>
      </c>
      <c r="AK639" s="15">
        <f>IF(C639="是","杭州","江西工厂")</f>
        <v/>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t="n">
        <v>0</v>
      </c>
      <c r="S640" s="90" t="n"/>
      <c r="T640" s="90" t="n"/>
      <c r="U640" s="90" t="n"/>
      <c r="V640" s="90" t="n"/>
      <c r="W640" s="90" t="n"/>
      <c r="X640" s="90" t="n"/>
      <c r="Y640" s="90" t="n"/>
      <c r="Z640" s="90" t="n"/>
      <c r="AA640" s="90" t="n"/>
      <c r="AB640" s="16">
        <f>SUM(S640:AA640)</f>
        <v/>
      </c>
      <c r="AC640" s="16" t="inlineStr">
        <is>
          <t>22.00</t>
        </is>
      </c>
      <c r="AD640" s="16">
        <f>AC640*0.006</f>
        <v/>
      </c>
      <c r="AE640" s="16">
        <f>AC640*0.02</f>
        <v/>
      </c>
      <c r="AF640" s="16">
        <f>AC640-AD640-AE640</f>
        <v/>
      </c>
      <c r="AG640" s="16" t="n"/>
      <c r="AH640" s="16" t="n"/>
      <c r="AI640" s="16">
        <f>SUM(AG640:AH640)</f>
        <v/>
      </c>
      <c r="AJ640" s="16">
        <f>AF640-AB640+AG640+AH640</f>
        <v/>
      </c>
      <c r="AK640" s="16">
        <f>IF(C640="是","杭州","江西工厂")</f>
        <v/>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t="n">
        <v>7979.8</v>
      </c>
      <c r="S641" s="15" t="n">
        <v>7979.8</v>
      </c>
      <c r="T641" s="15" t="n">
        <v>518</v>
      </c>
      <c r="U641" s="15" t="n">
        <v>144</v>
      </c>
      <c r="V641" s="15" t="n">
        <v>145</v>
      </c>
      <c r="W641" s="90" t="n"/>
      <c r="X641" s="90" t="n"/>
      <c r="Y641" s="90" t="n"/>
      <c r="Z641" s="90" t="n"/>
      <c r="AA641" s="90" t="n"/>
      <c r="AB641" s="15">
        <f>SUM(S641:AA641)</f>
        <v/>
      </c>
      <c r="AC641" s="15" t="inlineStr">
        <is>
          <t>10541.00</t>
        </is>
      </c>
      <c r="AD641" s="15">
        <f>AC641*0.006</f>
        <v/>
      </c>
      <c r="AE641" s="15">
        <f>AC641*0.02</f>
        <v/>
      </c>
      <c r="AF641" s="15">
        <f>AC641-AD641-AE641</f>
        <v/>
      </c>
      <c r="AG641" s="15" t="n"/>
      <c r="AH641" s="15" t="n"/>
      <c r="AI641" s="15">
        <f>SUM(AG641:AH641)</f>
        <v/>
      </c>
      <c r="AJ641" s="15">
        <f>AF641-AB641+AG641+AH641</f>
        <v/>
      </c>
      <c r="AK641" s="15">
        <f>IF(C641="是","杭州","江西工厂")</f>
        <v/>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t="n">
        <v>0</v>
      </c>
      <c r="S642" s="90" t="n"/>
      <c r="T642" s="90" t="n"/>
      <c r="U642" s="90" t="n"/>
      <c r="V642" s="90" t="n"/>
      <c r="W642" s="90" t="n"/>
      <c r="X642" s="90" t="n"/>
      <c r="Y642" s="90" t="n"/>
      <c r="Z642" s="90" t="n"/>
      <c r="AA642" s="90" t="n"/>
      <c r="AB642" s="16">
        <f>SUM(S642:AA642)</f>
        <v/>
      </c>
      <c r="AC642" s="16" t="n"/>
      <c r="AD642" s="16">
        <f>AC642*0.006</f>
        <v/>
      </c>
      <c r="AE642" s="16">
        <f>AC642*0.02</f>
        <v/>
      </c>
      <c r="AF642" s="16">
        <f>AC642-AD642-AE642</f>
        <v/>
      </c>
      <c r="AG642" s="16" t="n"/>
      <c r="AH642" s="16" t="n"/>
      <c r="AI642" s="16">
        <f>SUM(AG642:AH642)</f>
        <v/>
      </c>
      <c r="AJ642" s="16">
        <f>AF642-AB642+AG642+AH642</f>
        <v/>
      </c>
      <c r="AK642" s="16">
        <f>IF(C642="是","杭州","江西工厂")</f>
        <v/>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t="n">
        <v>0</v>
      </c>
      <c r="S643" s="90" t="n"/>
      <c r="T643" s="90" t="n"/>
      <c r="U643" s="90" t="n"/>
      <c r="V643" s="90" t="n"/>
      <c r="W643" s="90" t="n"/>
      <c r="X643" s="90" t="n"/>
      <c r="Y643" s="90" t="n"/>
      <c r="Z643" s="90" t="n"/>
      <c r="AA643" s="90" t="n"/>
      <c r="AB643" s="15">
        <f>SUM(S643:AA643)</f>
        <v/>
      </c>
      <c r="AC643" s="15" t="n"/>
      <c r="AD643" s="15">
        <f>AC643*0.006</f>
        <v/>
      </c>
      <c r="AE643" s="15">
        <f>AC643*0.02</f>
        <v/>
      </c>
      <c r="AF643" s="15">
        <f>AC643-AD643-AE643</f>
        <v/>
      </c>
      <c r="AG643" s="15" t="n"/>
      <c r="AH643" s="15" t="n"/>
      <c r="AI643" s="15">
        <f>SUM(AG643:AH643)</f>
        <v/>
      </c>
      <c r="AJ643" s="15">
        <f>AF643-AB643+AG643+AH643</f>
        <v/>
      </c>
      <c r="AK643" s="15">
        <f>IF(C643="是","杭州","江西工厂")</f>
        <v/>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t="n">
        <v>0</v>
      </c>
      <c r="S644" s="90" t="n"/>
      <c r="T644" s="90" t="n"/>
      <c r="U644" s="90" t="n"/>
      <c r="V644" s="90" t="n"/>
      <c r="W644" s="90" t="n"/>
      <c r="X644" s="90" t="n"/>
      <c r="Y644" s="90" t="n"/>
      <c r="Z644" s="90" t="n"/>
      <c r="AA644" s="90" t="n"/>
      <c r="AB644" s="16">
        <f>SUM(S644:AA644)</f>
        <v/>
      </c>
      <c r="AC644" s="16" t="n"/>
      <c r="AD644" s="16">
        <f>AC644*0.006</f>
        <v/>
      </c>
      <c r="AE644" s="16">
        <f>AC644*0.02</f>
        <v/>
      </c>
      <c r="AF644" s="16">
        <f>AC644-AD644-AE644</f>
        <v/>
      </c>
      <c r="AG644" s="16" t="n"/>
      <c r="AH644" s="16" t="n"/>
      <c r="AI644" s="16">
        <f>SUM(AG644:AH644)</f>
        <v/>
      </c>
      <c r="AJ644" s="16">
        <f>AF644-AB644+AG644+AH644</f>
        <v/>
      </c>
      <c r="AK644" s="16">
        <f>IF(C644="是","杭州","江西工厂")</f>
        <v/>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t="n">
        <v>5802.95</v>
      </c>
      <c r="S645" s="15" t="n">
        <v>5802.95</v>
      </c>
      <c r="T645" s="15" t="n">
        <v>307</v>
      </c>
      <c r="U645" s="15" t="n">
        <v>83</v>
      </c>
      <c r="V645" s="15" t="n">
        <v>115</v>
      </c>
      <c r="W645" s="15" t="n">
        <v>0</v>
      </c>
      <c r="X645" s="15" t="n">
        <v>0</v>
      </c>
      <c r="Y645" s="90" t="n"/>
      <c r="Z645" s="15" t="n">
        <v>0</v>
      </c>
      <c r="AA645" s="15" t="n">
        <v>0</v>
      </c>
      <c r="AB645" s="15">
        <f>SUM(S645:AA645)</f>
        <v/>
      </c>
      <c r="AC645" s="15" t="inlineStr">
        <is>
          <t>7512.42</t>
        </is>
      </c>
      <c r="AD645" s="15">
        <f>AC645*0.006</f>
        <v/>
      </c>
      <c r="AE645" s="15">
        <f>AC645*0.02</f>
        <v/>
      </c>
      <c r="AF645" s="15">
        <f>AC645-AD645-AE645</f>
        <v/>
      </c>
      <c r="AG645" s="15" t="n"/>
      <c r="AH645" s="15" t="n"/>
      <c r="AI645" s="15">
        <f>SUM(AG645:AH645)</f>
        <v/>
      </c>
      <c r="AJ645" s="15">
        <f>AF645-AB645+AG645+AH645</f>
        <v/>
      </c>
      <c r="AK645" s="15">
        <f>IF(C645="是","杭州","江西工厂")</f>
        <v/>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t="n">
        <v>4600.33</v>
      </c>
      <c r="S646" s="16" t="n">
        <v>4670.33</v>
      </c>
      <c r="T646" s="16" t="n">
        <v>288</v>
      </c>
      <c r="U646" s="16" t="n">
        <v>53</v>
      </c>
      <c r="V646" s="16" t="n">
        <v>71</v>
      </c>
      <c r="W646" s="16" t="n">
        <v>0</v>
      </c>
      <c r="X646" s="16" t="n">
        <v>0</v>
      </c>
      <c r="Y646" s="90" t="n"/>
      <c r="Z646" s="16" t="n">
        <v>70</v>
      </c>
      <c r="AA646" s="16" t="n">
        <v>0</v>
      </c>
      <c r="AB646" s="16">
        <f>SUM(S646:AA646)</f>
        <v/>
      </c>
      <c r="AC646" s="16" t="inlineStr">
        <is>
          <t>5546.00</t>
        </is>
      </c>
      <c r="AD646" s="16">
        <f>AC646*0.006</f>
        <v/>
      </c>
      <c r="AE646" s="16">
        <f>AC646*0.02</f>
        <v/>
      </c>
      <c r="AF646" s="16">
        <f>AC646-AD646-AE646</f>
        <v/>
      </c>
      <c r="AG646" s="16" t="n"/>
      <c r="AH646" s="16" t="n"/>
      <c r="AI646" s="16">
        <f>SUM(AG646:AH646)</f>
        <v/>
      </c>
      <c r="AJ646" s="16">
        <f>AF646-AB646+AG646+AH646</f>
        <v/>
      </c>
      <c r="AK646" s="16">
        <f>IF(C646="是","杭州","江西工厂")</f>
        <v/>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t="n">
        <v>0</v>
      </c>
      <c r="S647" s="90" t="n"/>
      <c r="T647" s="90" t="n"/>
      <c r="U647" s="90" t="n"/>
      <c r="V647" s="90" t="n"/>
      <c r="W647" s="90" t="n"/>
      <c r="X647" s="90" t="n"/>
      <c r="Y647" s="90" t="n"/>
      <c r="Z647" s="90" t="n"/>
      <c r="AA647" s="90" t="n"/>
      <c r="AB647" s="15">
        <f>SUM(S647:AA647)</f>
        <v/>
      </c>
      <c r="AC647" s="15" t="n"/>
      <c r="AD647" s="15">
        <f>AC647*0.006</f>
        <v/>
      </c>
      <c r="AE647" s="15">
        <f>AC647*0.02</f>
        <v/>
      </c>
      <c r="AF647" s="15">
        <f>AC647-AD647-AE647</f>
        <v/>
      </c>
      <c r="AG647" s="15" t="n"/>
      <c r="AH647" s="15" t="n"/>
      <c r="AI647" s="15">
        <f>SUM(AG647:AH647)</f>
        <v/>
      </c>
      <c r="AJ647" s="15">
        <f>AF647-AB647+AG647+AH647</f>
        <v/>
      </c>
      <c r="AK647" s="15">
        <f>IF(C647="是","杭州","江西工厂")</f>
        <v/>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t="n">
        <v>4784.28</v>
      </c>
      <c r="S648" s="16" t="n">
        <v>4854.28</v>
      </c>
      <c r="T648" s="16" t="n">
        <v>255</v>
      </c>
      <c r="U648" s="16" t="n">
        <v>0</v>
      </c>
      <c r="V648" s="16" t="n">
        <v>0</v>
      </c>
      <c r="W648" s="16" t="n">
        <v>0</v>
      </c>
      <c r="X648" s="16" t="n">
        <v>0</v>
      </c>
      <c r="Y648" s="90" t="n"/>
      <c r="Z648" s="16" t="n">
        <v>70</v>
      </c>
      <c r="AA648" s="16" t="n">
        <v>0</v>
      </c>
      <c r="AB648" s="16">
        <f>SUM(S648:AA648)</f>
        <v/>
      </c>
      <c r="AC648" s="16" t="inlineStr">
        <is>
          <t>5738.14</t>
        </is>
      </c>
      <c r="AD648" s="16">
        <f>AC648*0.006</f>
        <v/>
      </c>
      <c r="AE648" s="16">
        <f>AC648*0.02</f>
        <v/>
      </c>
      <c r="AF648" s="16">
        <f>AC648-AD648-AE648</f>
        <v/>
      </c>
      <c r="AG648" s="16" t="n"/>
      <c r="AH648" s="16" t="n"/>
      <c r="AI648" s="16">
        <f>SUM(AG648:AH648)</f>
        <v/>
      </c>
      <c r="AJ648" s="16">
        <f>AF648-AB648+AG648+AH648</f>
        <v/>
      </c>
      <c r="AK648" s="16">
        <f>IF(C648="是","杭州","江西工厂")</f>
        <v/>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t="n">
        <v>0</v>
      </c>
      <c r="S649" s="90" t="n"/>
      <c r="T649" s="90" t="n"/>
      <c r="U649" s="90" t="n"/>
      <c r="V649" s="90" t="n"/>
      <c r="W649" s="90" t="n"/>
      <c r="X649" s="90" t="n"/>
      <c r="Y649" s="90" t="n"/>
      <c r="Z649" s="90" t="n"/>
      <c r="AA649" s="90" t="n"/>
      <c r="AB649" s="15">
        <f>SUM(S649:AA649)</f>
        <v/>
      </c>
      <c r="AC649" s="15" t="inlineStr">
        <is>
          <t>22.00</t>
        </is>
      </c>
      <c r="AD649" s="15">
        <f>AC649*0.006</f>
        <v/>
      </c>
      <c r="AE649" s="15">
        <f>AC649*0.02</f>
        <v/>
      </c>
      <c r="AF649" s="15">
        <f>AC649-AD649-AE649</f>
        <v/>
      </c>
      <c r="AG649" s="15" t="n"/>
      <c r="AH649" s="15" t="n"/>
      <c r="AI649" s="15">
        <f>SUM(AG649:AH649)</f>
        <v/>
      </c>
      <c r="AJ649" s="15">
        <f>AF649-AB649+AG649+AH649</f>
        <v/>
      </c>
      <c r="AK649" s="15">
        <f>IF(C649="是","杭州","江西工厂")</f>
        <v/>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t="n">
        <v>15</v>
      </c>
      <c r="S650" s="90" t="n"/>
      <c r="T650" s="90" t="n"/>
      <c r="U650" s="90" t="n"/>
      <c r="V650" s="90" t="n"/>
      <c r="W650" s="16" t="n">
        <v>0</v>
      </c>
      <c r="X650" s="16" t="n">
        <v>0</v>
      </c>
      <c r="Y650" s="90" t="n"/>
      <c r="Z650" s="16" t="n">
        <v>0</v>
      </c>
      <c r="AA650" s="16" t="n">
        <v>0</v>
      </c>
      <c r="AB650" s="16">
        <f>SUM(S650:AA650)</f>
        <v/>
      </c>
      <c r="AC650" s="16" t="inlineStr">
        <is>
          <t>17.00</t>
        </is>
      </c>
      <c r="AD650" s="16">
        <f>AC650*0.006</f>
        <v/>
      </c>
      <c r="AE650" s="16">
        <f>AC650*0.02</f>
        <v/>
      </c>
      <c r="AF650" s="16">
        <f>AC650-AD650-AE650</f>
        <v/>
      </c>
      <c r="AG650" s="16" t="n"/>
      <c r="AH650" s="16" t="n"/>
      <c r="AI650" s="16">
        <f>SUM(AG650:AH650)</f>
        <v/>
      </c>
      <c r="AJ650" s="16">
        <f>AF650-AB650+AG650+AH650</f>
        <v/>
      </c>
      <c r="AK650" s="16">
        <f>IF(C650="是","杭州","江西工厂")</f>
        <v/>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t="n">
        <v>0</v>
      </c>
      <c r="S651" s="90" t="n"/>
      <c r="T651" s="90" t="n"/>
      <c r="U651" s="90" t="n"/>
      <c r="V651" s="90" t="n"/>
      <c r="W651" s="90" t="n"/>
      <c r="X651" s="90" t="n"/>
      <c r="Y651" s="90" t="n"/>
      <c r="Z651" s="90" t="n"/>
      <c r="AA651" s="90" t="n"/>
      <c r="AB651" s="15">
        <f>SUM(S651:AA651)</f>
        <v/>
      </c>
      <c r="AC651" s="15" t="inlineStr">
        <is>
          <t>2589.33</t>
        </is>
      </c>
      <c r="AD651" s="15">
        <f>AC651*0.006</f>
        <v/>
      </c>
      <c r="AE651" s="15">
        <f>AC651*0.02</f>
        <v/>
      </c>
      <c r="AF651" s="15">
        <f>AC651-AD651-AE651</f>
        <v/>
      </c>
      <c r="AG651" s="15" t="n"/>
      <c r="AH651" s="15" t="n"/>
      <c r="AI651" s="15">
        <f>SUM(AG651:AH651)</f>
        <v/>
      </c>
      <c r="AJ651" s="15">
        <f>AF651-AB651+AG651+AH651</f>
        <v/>
      </c>
      <c r="AK651" s="15">
        <f>IF(C651="是","杭州","江西工厂")</f>
        <v/>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t="n">
        <v>0</v>
      </c>
      <c r="S652" s="90" t="n"/>
      <c r="T652" s="90" t="n"/>
      <c r="U652" s="90" t="n"/>
      <c r="V652" s="90" t="n"/>
      <c r="W652" s="90" t="n"/>
      <c r="X652" s="90" t="n"/>
      <c r="Y652" s="90" t="n"/>
      <c r="Z652" s="90" t="n"/>
      <c r="AA652" s="90" t="n"/>
      <c r="AB652" s="16">
        <f>SUM(S652:AA652)</f>
        <v/>
      </c>
      <c r="AC652" s="16" t="inlineStr">
        <is>
          <t>5384.16</t>
        </is>
      </c>
      <c r="AD652" s="16">
        <f>AC652*0.006</f>
        <v/>
      </c>
      <c r="AE652" s="16">
        <f>AC652*0.02</f>
        <v/>
      </c>
      <c r="AF652" s="16">
        <f>AC652-AD652-AE652</f>
        <v/>
      </c>
      <c r="AG652" s="16" t="n"/>
      <c r="AH652" s="16" t="n"/>
      <c r="AI652" s="16">
        <f>SUM(AG652:AH652)</f>
        <v/>
      </c>
      <c r="AJ652" s="16">
        <f>AF652-AB652+AG652+AH652</f>
        <v/>
      </c>
      <c r="AK652" s="16">
        <f>IF(C652="是","杭州","江西工厂")</f>
        <v/>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t="n">
        <v>15</v>
      </c>
      <c r="S653" s="90" t="n"/>
      <c r="T653" s="90" t="n"/>
      <c r="U653" s="90" t="n"/>
      <c r="V653" s="90" t="n"/>
      <c r="W653" s="15" t="n">
        <v>0</v>
      </c>
      <c r="X653" s="15" t="n">
        <v>0</v>
      </c>
      <c r="Y653" s="90" t="n"/>
      <c r="Z653" s="15" t="n">
        <v>0</v>
      </c>
      <c r="AA653" s="15" t="n">
        <v>0</v>
      </c>
      <c r="AB653" s="15">
        <f>SUM(S653:AA653)</f>
        <v/>
      </c>
      <c r="AC653" s="15" t="inlineStr">
        <is>
          <t>22.00</t>
        </is>
      </c>
      <c r="AD653" s="15">
        <f>AC653*0.006</f>
        <v/>
      </c>
      <c r="AE653" s="15">
        <f>AC653*0.02</f>
        <v/>
      </c>
      <c r="AF653" s="15">
        <f>AC653-AD653-AE653</f>
        <v/>
      </c>
      <c r="AG653" s="15" t="n"/>
      <c r="AH653" s="15" t="n"/>
      <c r="AI653" s="15">
        <f>SUM(AG653:AH653)</f>
        <v/>
      </c>
      <c r="AJ653" s="15">
        <f>AF653-AB653+AG653+AH653</f>
        <v/>
      </c>
      <c r="AK653" s="15">
        <f>IF(C653="是","杭州","江西工厂")</f>
        <v/>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t="n">
        <v>15</v>
      </c>
      <c r="S654" s="90" t="n"/>
      <c r="T654" s="90" t="n"/>
      <c r="U654" s="90" t="n"/>
      <c r="V654" s="90" t="n"/>
      <c r="W654" s="16" t="n">
        <v>0</v>
      </c>
      <c r="X654" s="16" t="n">
        <v>0</v>
      </c>
      <c r="Y654" s="90" t="n"/>
      <c r="Z654" s="16" t="n">
        <v>0</v>
      </c>
      <c r="AA654" s="16" t="n">
        <v>0</v>
      </c>
      <c r="AB654" s="16">
        <f>SUM(S654:AA654)</f>
        <v/>
      </c>
      <c r="AC654" s="16" t="inlineStr">
        <is>
          <t>22.00</t>
        </is>
      </c>
      <c r="AD654" s="16">
        <f>AC654*0.006</f>
        <v/>
      </c>
      <c r="AE654" s="16">
        <f>AC654*0.02</f>
        <v/>
      </c>
      <c r="AF654" s="16">
        <f>AC654-AD654-AE654</f>
        <v/>
      </c>
      <c r="AG654" s="16" t="n"/>
      <c r="AH654" s="16" t="n"/>
      <c r="AI654" s="16">
        <f>SUM(AG654:AH654)</f>
        <v/>
      </c>
      <c r="AJ654" s="16">
        <f>AF654-AB654+AG654+AH654</f>
        <v/>
      </c>
      <c r="AK654" s="16">
        <f>IF(C654="是","杭州","江西工厂")</f>
        <v/>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t="n">
        <v>4418.74</v>
      </c>
      <c r="S655" s="15" t="n">
        <v>4418.74</v>
      </c>
      <c r="T655" s="15" t="n">
        <v>150</v>
      </c>
      <c r="U655" s="15" t="n">
        <v>0</v>
      </c>
      <c r="V655" s="15" t="n">
        <v>300</v>
      </c>
      <c r="W655" s="15" t="n">
        <v>0</v>
      </c>
      <c r="X655" s="15" t="n">
        <v>0</v>
      </c>
      <c r="Y655" s="90" t="n"/>
      <c r="Z655" s="15" t="n">
        <v>0</v>
      </c>
      <c r="AA655" s="15" t="n">
        <v>0</v>
      </c>
      <c r="AB655" s="15">
        <f>SUM(S655:AA655)</f>
        <v/>
      </c>
      <c r="AC655" s="15" t="inlineStr">
        <is>
          <t>5534.16</t>
        </is>
      </c>
      <c r="AD655" s="15">
        <f>AC655*0.006</f>
        <v/>
      </c>
      <c r="AE655" s="15">
        <f>AC655*0.02</f>
        <v/>
      </c>
      <c r="AF655" s="15">
        <f>AC655-AD655-AE655</f>
        <v/>
      </c>
      <c r="AG655" s="15" t="n"/>
      <c r="AH655" s="15" t="n"/>
      <c r="AI655" s="15">
        <f>SUM(AG655:AH655)</f>
        <v/>
      </c>
      <c r="AJ655" s="15">
        <f>AF655-AB655+AG655+AH655</f>
        <v/>
      </c>
      <c r="AK655" s="15">
        <f>IF(C655="是","杭州","江西工厂")</f>
        <v/>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t="n">
        <v>0</v>
      </c>
      <c r="S656" s="90" t="n"/>
      <c r="T656" s="90" t="n"/>
      <c r="U656" s="90" t="n"/>
      <c r="V656" s="90" t="n"/>
      <c r="W656" s="90" t="n"/>
      <c r="X656" s="90" t="n"/>
      <c r="Y656" s="90" t="n"/>
      <c r="Z656" s="90" t="n"/>
      <c r="AA656" s="90" t="n"/>
      <c r="AB656" s="16">
        <f>SUM(S656:AA656)</f>
        <v/>
      </c>
      <c r="AC656" s="16" t="n"/>
      <c r="AD656" s="16">
        <f>AC656*0.006</f>
        <v/>
      </c>
      <c r="AE656" s="16">
        <f>AC656*0.02</f>
        <v/>
      </c>
      <c r="AF656" s="16">
        <f>AC656-AD656-AE656</f>
        <v/>
      </c>
      <c r="AG656" s="16" t="n"/>
      <c r="AH656" s="16" t="n"/>
      <c r="AI656" s="16">
        <f>SUM(AG656:AH656)</f>
        <v/>
      </c>
      <c r="AJ656" s="16">
        <f>AF656-AB656+AG656+AH656</f>
        <v/>
      </c>
      <c r="AK656" s="16">
        <f>IF(C656="是","杭州","江西工厂")</f>
        <v/>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t="n">
        <v>0</v>
      </c>
      <c r="S657" s="90" t="n"/>
      <c r="T657" s="90" t="n"/>
      <c r="U657" s="90" t="n"/>
      <c r="V657" s="90" t="n"/>
      <c r="W657" s="90" t="n"/>
      <c r="X657" s="90" t="n"/>
      <c r="Y657" s="90" t="n"/>
      <c r="Z657" s="90" t="n"/>
      <c r="AA657" s="90" t="n"/>
      <c r="AB657" s="15">
        <f>SUM(S657:AA657)</f>
        <v/>
      </c>
      <c r="AC657" s="15" t="n"/>
      <c r="AD657" s="15">
        <f>AC657*0.006</f>
        <v/>
      </c>
      <c r="AE657" s="15">
        <f>AC657*0.02</f>
        <v/>
      </c>
      <c r="AF657" s="15">
        <f>AC657-AD657-AE657</f>
        <v/>
      </c>
      <c r="AG657" s="15" t="n"/>
      <c r="AH657" s="15" t="n"/>
      <c r="AI657" s="15">
        <f>SUM(AG657:AH657)</f>
        <v/>
      </c>
      <c r="AJ657" s="15">
        <f>AF657-AB657+AG657+AH657</f>
        <v/>
      </c>
      <c r="AK657" s="15">
        <f>IF(C657="是","杭州","江西工厂")</f>
        <v/>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t="n">
        <v>0</v>
      </c>
      <c r="S658" s="90" t="n"/>
      <c r="T658" s="90" t="n"/>
      <c r="U658" s="90" t="n"/>
      <c r="V658" s="90" t="n"/>
      <c r="W658" s="90" t="n"/>
      <c r="X658" s="90" t="n"/>
      <c r="Y658" s="90" t="n"/>
      <c r="Z658" s="90" t="n"/>
      <c r="AA658" s="90" t="n"/>
      <c r="AB658" s="16">
        <f>SUM(S658:AA658)</f>
        <v/>
      </c>
      <c r="AC658" s="16" t="n"/>
      <c r="AD658" s="16">
        <f>AC658*0.006</f>
        <v/>
      </c>
      <c r="AE658" s="16">
        <f>AC658*0.02</f>
        <v/>
      </c>
      <c r="AF658" s="16">
        <f>AC658-AD658-AE658</f>
        <v/>
      </c>
      <c r="AG658" s="16" t="n"/>
      <c r="AH658" s="16" t="n"/>
      <c r="AI658" s="16">
        <f>SUM(AG658:AH658)</f>
        <v/>
      </c>
      <c r="AJ658" s="16">
        <f>AF658-AB658+AG658+AH658</f>
        <v/>
      </c>
      <c r="AK658" s="16">
        <f>IF(C658="是","杭州","江西工厂")</f>
        <v/>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t="n">
        <v>15</v>
      </c>
      <c r="S659" s="90" t="n"/>
      <c r="T659" s="90" t="n"/>
      <c r="U659" s="90" t="n"/>
      <c r="V659" s="90" t="n"/>
      <c r="W659" s="15" t="n">
        <v>0</v>
      </c>
      <c r="X659" s="15" t="n">
        <v>0</v>
      </c>
      <c r="Y659" s="90" t="n"/>
      <c r="Z659" s="15" t="n">
        <v>0</v>
      </c>
      <c r="AA659" s="15" t="n">
        <v>0</v>
      </c>
      <c r="AB659" s="15">
        <f>SUM(S659:AA659)</f>
        <v/>
      </c>
      <c r="AC659" s="15" t="inlineStr">
        <is>
          <t>22.00</t>
        </is>
      </c>
      <c r="AD659" s="15">
        <f>AC659*0.006</f>
        <v/>
      </c>
      <c r="AE659" s="15">
        <f>AC659*0.02</f>
        <v/>
      </c>
      <c r="AF659" s="15">
        <f>AC659-AD659-AE659</f>
        <v/>
      </c>
      <c r="AG659" s="15" t="n"/>
      <c r="AH659" s="15" t="n"/>
      <c r="AI659" s="15">
        <f>SUM(AG659:AH659)</f>
        <v/>
      </c>
      <c r="AJ659" s="15">
        <f>AF659-AB659+AG659+AH659</f>
        <v/>
      </c>
      <c r="AK659" s="15">
        <f>IF(C659="是","杭州","江西工厂")</f>
        <v/>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t="n">
        <v>0</v>
      </c>
      <c r="S660" s="90" t="n"/>
      <c r="T660" s="90" t="n"/>
      <c r="U660" s="90" t="n"/>
      <c r="V660" s="90" t="n"/>
      <c r="W660" s="90" t="n"/>
      <c r="X660" s="90" t="n"/>
      <c r="Y660" s="90" t="n"/>
      <c r="Z660" s="90" t="n"/>
      <c r="AA660" s="90" t="n"/>
      <c r="AB660" s="16">
        <f>SUM(S660:AA660)</f>
        <v/>
      </c>
      <c r="AC660" s="16" t="n"/>
      <c r="AD660" s="16">
        <f>AC660*0.006</f>
        <v/>
      </c>
      <c r="AE660" s="16">
        <f>AC660*0.02</f>
        <v/>
      </c>
      <c r="AF660" s="16">
        <f>AC660-AD660-AE660</f>
        <v/>
      </c>
      <c r="AG660" s="16" t="n"/>
      <c r="AH660" s="16" t="n"/>
      <c r="AI660" s="16">
        <f>SUM(AG660:AH660)</f>
        <v/>
      </c>
      <c r="AJ660" s="16">
        <f>AF660-AB660+AG660+AH660</f>
        <v/>
      </c>
      <c r="AK660" s="16">
        <f>IF(C660="是","杭州","江西工厂")</f>
        <v/>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t="n">
        <v>0</v>
      </c>
      <c r="S661" s="90" t="n"/>
      <c r="T661" s="90" t="n"/>
      <c r="U661" s="90" t="n"/>
      <c r="V661" s="90" t="n"/>
      <c r="W661" s="90" t="n"/>
      <c r="X661" s="90" t="n"/>
      <c r="Y661" s="90" t="n"/>
      <c r="Z661" s="90" t="n"/>
      <c r="AA661" s="90" t="n"/>
      <c r="AB661" s="15">
        <f>SUM(S661:AA661)</f>
        <v/>
      </c>
      <c r="AC661" s="15" t="n"/>
      <c r="AD661" s="15">
        <f>AC661*0.006</f>
        <v/>
      </c>
      <c r="AE661" s="15">
        <f>AC661*0.02</f>
        <v/>
      </c>
      <c r="AF661" s="15">
        <f>AC661-AD661-AE661</f>
        <v/>
      </c>
      <c r="AG661" s="15" t="n"/>
      <c r="AH661" s="15" t="n"/>
      <c r="AI661" s="15">
        <f>SUM(AG661:AH661)</f>
        <v/>
      </c>
      <c r="AJ661" s="15">
        <f>AF661-AB661+AG661+AH661</f>
        <v/>
      </c>
      <c r="AK661" s="15">
        <f>IF(C661="是","杭州","江西工厂")</f>
        <v/>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t="n">
        <v>0</v>
      </c>
      <c r="S662" s="90" t="n"/>
      <c r="T662" s="90" t="n"/>
      <c r="U662" s="90" t="n"/>
      <c r="V662" s="90" t="n"/>
      <c r="W662" s="90" t="n"/>
      <c r="X662" s="90" t="n"/>
      <c r="Y662" s="90" t="n"/>
      <c r="Z662" s="90" t="n"/>
      <c r="AA662" s="90" t="n"/>
      <c r="AB662" s="16">
        <f>SUM(S662:AA662)</f>
        <v/>
      </c>
      <c r="AC662" s="16" t="inlineStr">
        <is>
          <t>11699.56</t>
        </is>
      </c>
      <c r="AD662" s="16">
        <f>AC662*0.006</f>
        <v/>
      </c>
      <c r="AE662" s="16">
        <f>AC662*0.02</f>
        <v/>
      </c>
      <c r="AF662" s="16">
        <f>AC662-AD662-AE662</f>
        <v/>
      </c>
      <c r="AG662" s="16" t="n"/>
      <c r="AH662" s="16" t="n"/>
      <c r="AI662" s="16">
        <f>SUM(AG662:AH662)</f>
        <v/>
      </c>
      <c r="AJ662" s="16">
        <f>AF662-AB662+AG662+AH662</f>
        <v/>
      </c>
      <c r="AK662" s="16">
        <f>IF(C662="是","杭州","江西工厂")</f>
        <v/>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t="n">
        <v>15</v>
      </c>
      <c r="S663" s="90" t="n"/>
      <c r="T663" s="90" t="n"/>
      <c r="U663" s="90" t="n"/>
      <c r="V663" s="90" t="n"/>
      <c r="W663" s="15" t="n">
        <v>0</v>
      </c>
      <c r="X663" s="15" t="n">
        <v>0</v>
      </c>
      <c r="Y663" s="90" t="n"/>
      <c r="Z663" s="15" t="n">
        <v>0</v>
      </c>
      <c r="AA663" s="15" t="n">
        <v>0</v>
      </c>
      <c r="AB663" s="15">
        <f>SUM(S663:AA663)</f>
        <v/>
      </c>
      <c r="AC663" s="15" t="inlineStr">
        <is>
          <t>22.00</t>
        </is>
      </c>
      <c r="AD663" s="15">
        <f>AC663*0.006</f>
        <v/>
      </c>
      <c r="AE663" s="15">
        <f>AC663*0.02</f>
        <v/>
      </c>
      <c r="AF663" s="15">
        <f>AC663-AD663-AE663</f>
        <v/>
      </c>
      <c r="AG663" s="15" t="n"/>
      <c r="AH663" s="15" t="n"/>
      <c r="AI663" s="15">
        <f>SUM(AG663:AH663)</f>
        <v/>
      </c>
      <c r="AJ663" s="15">
        <f>AF663-AB663+AG663+AH663</f>
        <v/>
      </c>
      <c r="AK663" s="15">
        <f>IF(C663="是","杭州","江西工厂")</f>
        <v/>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t="n">
        <v>0</v>
      </c>
      <c r="S664" s="90" t="n"/>
      <c r="T664" s="90" t="n"/>
      <c r="U664" s="90" t="n"/>
      <c r="V664" s="90" t="n"/>
      <c r="W664" s="90" t="n"/>
      <c r="X664" s="90" t="n"/>
      <c r="Y664" s="90" t="n"/>
      <c r="Z664" s="90" t="n"/>
      <c r="AA664" s="90" t="n"/>
      <c r="AB664" s="16">
        <f>SUM(S664:AA664)</f>
        <v/>
      </c>
      <c r="AC664" s="16" t="inlineStr">
        <is>
          <t>22.00</t>
        </is>
      </c>
      <c r="AD664" s="16">
        <f>AC664*0.006</f>
        <v/>
      </c>
      <c r="AE664" s="16">
        <f>AC664*0.02</f>
        <v/>
      </c>
      <c r="AF664" s="16">
        <f>AC664-AD664-AE664</f>
        <v/>
      </c>
      <c r="AG664" s="16" t="n"/>
      <c r="AH664" s="16" t="n"/>
      <c r="AI664" s="16">
        <f>SUM(AG664:AH664)</f>
        <v/>
      </c>
      <c r="AJ664" s="16">
        <f>AF664-AB664+AG664+AH664</f>
        <v/>
      </c>
      <c r="AK664" s="16">
        <f>IF(C664="是","杭州","江西工厂")</f>
        <v/>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t="n">
        <v>0</v>
      </c>
      <c r="S665" s="15" t="n">
        <v>0</v>
      </c>
      <c r="T665" s="15" t="n">
        <v>0</v>
      </c>
      <c r="U665" s="15" t="n">
        <v>0</v>
      </c>
      <c r="V665" s="15" t="n">
        <v>0</v>
      </c>
      <c r="W665" s="15" t="n">
        <v>0</v>
      </c>
      <c r="X665" s="15" t="n">
        <v>0</v>
      </c>
      <c r="Y665" s="90" t="n"/>
      <c r="Z665" s="15" t="n">
        <v>0</v>
      </c>
      <c r="AA665" s="15" t="n">
        <v>0</v>
      </c>
      <c r="AB665" s="15">
        <f>SUM(S665:AA665)</f>
        <v/>
      </c>
      <c r="AC665" s="15" t="inlineStr">
        <is>
          <t>274.56</t>
        </is>
      </c>
      <c r="AD665" s="15">
        <f>AC665*0.006</f>
        <v/>
      </c>
      <c r="AE665" s="15">
        <f>AC665*0.02</f>
        <v/>
      </c>
      <c r="AF665" s="15">
        <f>AC665-AD665-AE665</f>
        <v/>
      </c>
      <c r="AG665" s="15" t="n"/>
      <c r="AH665" s="15" t="n"/>
      <c r="AI665" s="15">
        <f>SUM(AG665:AH665)</f>
        <v/>
      </c>
      <c r="AJ665" s="15">
        <f>AF665-AB665+AG665+AH665</f>
        <v/>
      </c>
      <c r="AK665" s="15">
        <f>IF(C665="是","杭州","江西工厂")</f>
        <v/>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t="n">
        <v>0</v>
      </c>
      <c r="S666" s="90" t="n"/>
      <c r="T666" s="90" t="n"/>
      <c r="U666" s="90" t="n"/>
      <c r="V666" s="90" t="n"/>
      <c r="W666" s="90" t="n"/>
      <c r="X666" s="90" t="n"/>
      <c r="Y666" s="90" t="n"/>
      <c r="Z666" s="90" t="n"/>
      <c r="AA666" s="90" t="n"/>
      <c r="AB666" s="16">
        <f>SUM(S666:AA666)</f>
        <v/>
      </c>
      <c r="AC666" s="16" t="n"/>
      <c r="AD666" s="16">
        <f>AC666*0.006</f>
        <v/>
      </c>
      <c r="AE666" s="16">
        <f>AC666*0.02</f>
        <v/>
      </c>
      <c r="AF666" s="16">
        <f>AC666-AD666-AE666</f>
        <v/>
      </c>
      <c r="AG666" s="16" t="n"/>
      <c r="AH666" s="16" t="n"/>
      <c r="AI666" s="16">
        <f>SUM(AG666:AH666)</f>
        <v/>
      </c>
      <c r="AJ666" s="16">
        <f>AF666-AB666+AG666+AH666</f>
        <v/>
      </c>
      <c r="AK666" s="16">
        <f>IF(C666="是","杭州","江西工厂")</f>
        <v/>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t="n">
        <v>5659.28</v>
      </c>
      <c r="S667" s="15" t="n">
        <v>5659.28</v>
      </c>
      <c r="T667" s="15" t="n">
        <v>285</v>
      </c>
      <c r="U667" s="15" t="n">
        <v>77</v>
      </c>
      <c r="V667" s="15" t="n">
        <v>128</v>
      </c>
      <c r="W667" s="15" t="n">
        <v>0</v>
      </c>
      <c r="X667" s="15" t="n">
        <v>0</v>
      </c>
      <c r="Y667" s="90" t="n"/>
      <c r="Z667" s="15" t="n">
        <v>0</v>
      </c>
      <c r="AA667" s="15" t="n">
        <v>0</v>
      </c>
      <c r="AB667" s="15">
        <f>SUM(S667:AA667)</f>
        <v/>
      </c>
      <c r="AC667" s="15" t="inlineStr">
        <is>
          <t>5978.95</t>
        </is>
      </c>
      <c r="AD667" s="15">
        <f>AC667*0.006</f>
        <v/>
      </c>
      <c r="AE667" s="15">
        <f>AC667*0.02</f>
        <v/>
      </c>
      <c r="AF667" s="15">
        <f>AC667-AD667-AE667</f>
        <v/>
      </c>
      <c r="AG667" s="15" t="n"/>
      <c r="AH667" s="15" t="n"/>
      <c r="AI667" s="15">
        <f>SUM(AG667:AH667)</f>
        <v/>
      </c>
      <c r="AJ667" s="15">
        <f>AF667-AB667+AG667+AH667</f>
        <v/>
      </c>
      <c r="AK667" s="15">
        <f>IF(C667="是","杭州","江西工厂")</f>
        <v/>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t="n">
        <v>0</v>
      </c>
      <c r="S668" s="90" t="n"/>
      <c r="T668" s="90" t="n"/>
      <c r="U668" s="90" t="n"/>
      <c r="V668" s="90" t="n"/>
      <c r="W668" s="90" t="n"/>
      <c r="X668" s="90" t="n"/>
      <c r="Y668" s="90" t="n"/>
      <c r="Z668" s="90" t="n"/>
      <c r="AA668" s="90" t="n"/>
      <c r="AB668" s="16">
        <f>SUM(S668:AA668)</f>
        <v/>
      </c>
      <c r="AC668" s="16" t="n"/>
      <c r="AD668" s="16">
        <f>AC668*0.006</f>
        <v/>
      </c>
      <c r="AE668" s="16">
        <f>AC668*0.02</f>
        <v/>
      </c>
      <c r="AF668" s="16">
        <f>AC668-AD668-AE668</f>
        <v/>
      </c>
      <c r="AG668" s="16" t="n"/>
      <c r="AH668" s="16" t="n"/>
      <c r="AI668" s="16">
        <f>SUM(AG668:AH668)</f>
        <v/>
      </c>
      <c r="AJ668" s="16">
        <f>AF668-AB668+AG668+AH668</f>
        <v/>
      </c>
      <c r="AK668" s="16">
        <f>IF(C668="是","杭州","江西工厂")</f>
        <v/>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t="n">
        <v>0</v>
      </c>
      <c r="S669" s="90" t="n"/>
      <c r="T669" s="90" t="n"/>
      <c r="U669" s="90" t="n"/>
      <c r="V669" s="90" t="n"/>
      <c r="W669" s="90" t="n"/>
      <c r="X669" s="90" t="n"/>
      <c r="Y669" s="90" t="n"/>
      <c r="Z669" s="90" t="n"/>
      <c r="AA669" s="90" t="n"/>
      <c r="AB669" s="15">
        <f>SUM(S669:AA669)</f>
        <v/>
      </c>
      <c r="AC669" s="15" t="n"/>
      <c r="AD669" s="15">
        <f>AC669*0.006</f>
        <v/>
      </c>
      <c r="AE669" s="15">
        <f>AC669*0.02</f>
        <v/>
      </c>
      <c r="AF669" s="15">
        <f>AC669-AD669-AE669</f>
        <v/>
      </c>
      <c r="AG669" s="15" t="n"/>
      <c r="AH669" s="15" t="n"/>
      <c r="AI669" s="15">
        <f>SUM(AG669:AH669)</f>
        <v/>
      </c>
      <c r="AJ669" s="15">
        <f>AF669-AB669+AG669+AH669</f>
        <v/>
      </c>
      <c r="AK669" s="15">
        <f>IF(C669="是","杭州","江西工厂")</f>
        <v/>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t="n">
        <v>1940.5</v>
      </c>
      <c r="S670" s="16" t="n">
        <v>1940.5</v>
      </c>
      <c r="T670" s="16" t="n">
        <v>90</v>
      </c>
      <c r="U670" s="16" t="n">
        <v>30</v>
      </c>
      <c r="V670" s="16" t="n">
        <v>98</v>
      </c>
      <c r="W670" s="16" t="n">
        <v>0</v>
      </c>
      <c r="X670" s="16" t="n">
        <v>0</v>
      </c>
      <c r="Y670" s="90" t="n"/>
      <c r="Z670" s="16" t="n">
        <v>0</v>
      </c>
      <c r="AA670" s="16" t="n">
        <v>0</v>
      </c>
      <c r="AB670" s="16">
        <f>SUM(S670:AA670)</f>
        <v/>
      </c>
      <c r="AC670" s="16" t="inlineStr">
        <is>
          <t>2624.41</t>
        </is>
      </c>
      <c r="AD670" s="16">
        <f>AC670*0.006</f>
        <v/>
      </c>
      <c r="AE670" s="16">
        <f>AC670*0.02</f>
        <v/>
      </c>
      <c r="AF670" s="16">
        <f>AC670-AD670-AE670</f>
        <v/>
      </c>
      <c r="AG670" s="16" t="n"/>
      <c r="AH670" s="16" t="n"/>
      <c r="AI670" s="16">
        <f>SUM(AG670:AH670)</f>
        <v/>
      </c>
      <c r="AJ670" s="16">
        <f>AF670-AB670+AG670+AH670</f>
        <v/>
      </c>
      <c r="AK670" s="16">
        <f>IF(C670="是","杭州","江西工厂")</f>
        <v/>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t="n">
        <v>2129.5</v>
      </c>
      <c r="S671" s="15" t="n">
        <v>2129.5</v>
      </c>
      <c r="T671" s="15" t="n">
        <v>192</v>
      </c>
      <c r="U671" s="15" t="n">
        <v>35</v>
      </c>
      <c r="V671" s="15" t="n">
        <v>70</v>
      </c>
      <c r="W671" s="15" t="n">
        <v>0</v>
      </c>
      <c r="X671" s="15" t="n">
        <v>0</v>
      </c>
      <c r="Y671" s="90" t="n"/>
      <c r="Z671" s="15" t="n">
        <v>0</v>
      </c>
      <c r="AA671" s="15" t="n">
        <v>0</v>
      </c>
      <c r="AB671" s="15">
        <f>SUM(S671:AA671)</f>
        <v/>
      </c>
      <c r="AC671" s="15" t="inlineStr">
        <is>
          <t>2870.17</t>
        </is>
      </c>
      <c r="AD671" s="15">
        <f>AC671*0.006</f>
        <v/>
      </c>
      <c r="AE671" s="15">
        <f>AC671*0.02</f>
        <v/>
      </c>
      <c r="AF671" s="15">
        <f>AC671-AD671-AE671</f>
        <v/>
      </c>
      <c r="AG671" s="15" t="n"/>
      <c r="AH671" s="15" t="n"/>
      <c r="AI671" s="15">
        <f>SUM(AG671:AH671)</f>
        <v/>
      </c>
      <c r="AJ671" s="15">
        <f>AF671-AB671+AG671+AH671</f>
        <v/>
      </c>
      <c r="AK671" s="15">
        <f>IF(C671="是","杭州","江西工厂")</f>
        <v/>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t="n">
        <v>0</v>
      </c>
      <c r="S672" s="90" t="n"/>
      <c r="T672" s="90" t="n"/>
      <c r="U672" s="90" t="n"/>
      <c r="V672" s="90" t="n"/>
      <c r="W672" s="90" t="n"/>
      <c r="X672" s="90" t="n"/>
      <c r="Y672" s="90" t="n"/>
      <c r="Z672" s="90" t="n"/>
      <c r="AA672" s="90" t="n"/>
      <c r="AB672" s="16">
        <f>SUM(S672:AA672)</f>
        <v/>
      </c>
      <c r="AC672" s="16" t="inlineStr">
        <is>
          <t>2876.25</t>
        </is>
      </c>
      <c r="AD672" s="16">
        <f>AC672*0.006</f>
        <v/>
      </c>
      <c r="AE672" s="16">
        <f>AC672*0.02</f>
        <v/>
      </c>
      <c r="AF672" s="16">
        <f>AC672-AD672-AE672</f>
        <v/>
      </c>
      <c r="AG672" s="16" t="n"/>
      <c r="AH672" s="16" t="n"/>
      <c r="AI672" s="16">
        <f>SUM(AG672:AH672)</f>
        <v/>
      </c>
      <c r="AJ672" s="16">
        <f>AF672-AB672+AG672+AH672</f>
        <v/>
      </c>
      <c r="AK672" s="16">
        <f>IF(C672="是","杭州","江西工厂")</f>
        <v/>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t="n">
        <v>0</v>
      </c>
      <c r="S673" s="90" t="n"/>
      <c r="T673" s="90" t="n"/>
      <c r="U673" s="90" t="n"/>
      <c r="V673" s="90" t="n"/>
      <c r="W673" s="90" t="n"/>
      <c r="X673" s="90" t="n"/>
      <c r="Y673" s="90" t="n"/>
      <c r="Z673" s="90" t="n"/>
      <c r="AA673" s="90" t="n"/>
      <c r="AB673" s="15">
        <f>SUM(S673:AA673)</f>
        <v/>
      </c>
      <c r="AC673" s="15" t="inlineStr">
        <is>
          <t>1644.50</t>
        </is>
      </c>
      <c r="AD673" s="15">
        <f>AC673*0.006</f>
        <v/>
      </c>
      <c r="AE673" s="15">
        <f>AC673*0.02</f>
        <v/>
      </c>
      <c r="AF673" s="15">
        <f>AC673-AD673-AE673</f>
        <v/>
      </c>
      <c r="AG673" s="15" t="n"/>
      <c r="AH673" s="15" t="n"/>
      <c r="AI673" s="15">
        <f>SUM(AG673:AH673)</f>
        <v/>
      </c>
      <c r="AJ673" s="15">
        <f>AF673-AB673+AG673+AH673</f>
        <v/>
      </c>
      <c r="AK673" s="15">
        <f>IF(C673="是","杭州","江西工厂")</f>
        <v/>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t="n">
        <v>15</v>
      </c>
      <c r="S674" s="90" t="n"/>
      <c r="T674" s="90" t="n"/>
      <c r="U674" s="90" t="n"/>
      <c r="V674" s="90" t="n"/>
      <c r="W674" s="16" t="n">
        <v>0</v>
      </c>
      <c r="X674" s="16" t="n">
        <v>0</v>
      </c>
      <c r="Y674" s="90" t="n"/>
      <c r="Z674" s="16" t="n">
        <v>0</v>
      </c>
      <c r="AA674" s="16" t="n">
        <v>0</v>
      </c>
      <c r="AB674" s="16">
        <f>SUM(S674:AA674)</f>
        <v/>
      </c>
      <c r="AC674" s="16" t="inlineStr">
        <is>
          <t>22.00</t>
        </is>
      </c>
      <c r="AD674" s="16">
        <f>AC674*0.006</f>
        <v/>
      </c>
      <c r="AE674" s="16">
        <f>AC674*0.02</f>
        <v/>
      </c>
      <c r="AF674" s="16">
        <f>AC674-AD674-AE674</f>
        <v/>
      </c>
      <c r="AG674" s="16" t="n"/>
      <c r="AH674" s="16" t="n"/>
      <c r="AI674" s="16">
        <f>SUM(AG674:AH674)</f>
        <v/>
      </c>
      <c r="AJ674" s="16">
        <f>AF674-AB674+AG674+AH674</f>
        <v/>
      </c>
      <c r="AK674" s="16">
        <f>IF(C674="是","杭州","江西工厂")</f>
        <v/>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t="n">
        <v>0</v>
      </c>
      <c r="S675" s="90" t="n"/>
      <c r="T675" s="90" t="n"/>
      <c r="U675" s="90" t="n"/>
      <c r="V675" s="90" t="n"/>
      <c r="W675" s="90" t="n"/>
      <c r="X675" s="90" t="n"/>
      <c r="Y675" s="90" t="n"/>
      <c r="Z675" s="90" t="n"/>
      <c r="AA675" s="90" t="n"/>
      <c r="AB675" s="15">
        <f>SUM(S675:AA675)</f>
        <v/>
      </c>
      <c r="AC675" s="15" t="inlineStr">
        <is>
          <t>1644.50</t>
        </is>
      </c>
      <c r="AD675" s="15">
        <f>AC675*0.006</f>
        <v/>
      </c>
      <c r="AE675" s="15">
        <f>AC675*0.02</f>
        <v/>
      </c>
      <c r="AF675" s="15">
        <f>AC675-AD675-AE675</f>
        <v/>
      </c>
      <c r="AG675" s="15" t="n"/>
      <c r="AH675" s="15" t="n"/>
      <c r="AI675" s="15">
        <f>SUM(AG675:AH675)</f>
        <v/>
      </c>
      <c r="AJ675" s="15">
        <f>AF675-AB675+AG675+AH675</f>
        <v/>
      </c>
      <c r="AK675" s="15">
        <f>IF(C675="是","杭州","江西工厂")</f>
        <v/>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t="n">
        <v>0</v>
      </c>
      <c r="S676" s="90" t="n"/>
      <c r="T676" s="90" t="n"/>
      <c r="U676" s="90" t="n"/>
      <c r="V676" s="90" t="n"/>
      <c r="W676" s="90" t="n"/>
      <c r="X676" s="90" t="n"/>
      <c r="Y676" s="90" t="n"/>
      <c r="Z676" s="90" t="n"/>
      <c r="AA676" s="90" t="n"/>
      <c r="AB676" s="16">
        <f>SUM(S676:AA676)</f>
        <v/>
      </c>
      <c r="AC676" s="16" t="n"/>
      <c r="AD676" s="16">
        <f>AC676*0.006</f>
        <v/>
      </c>
      <c r="AE676" s="16">
        <f>AC676*0.02</f>
        <v/>
      </c>
      <c r="AF676" s="16">
        <f>AC676-AD676-AE676</f>
        <v/>
      </c>
      <c r="AG676" s="16" t="n"/>
      <c r="AH676" s="16" t="n"/>
      <c r="AI676" s="16">
        <f>SUM(AG676:AH676)</f>
        <v/>
      </c>
      <c r="AJ676" s="16">
        <f>AF676-AB676+AG676+AH676</f>
        <v/>
      </c>
      <c r="AK676" s="16">
        <f>IF(C676="是","杭州","江西工厂")</f>
        <v/>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t="n">
        <v>15</v>
      </c>
      <c r="S677" s="90" t="n"/>
      <c r="T677" s="90" t="n"/>
      <c r="U677" s="90" t="n"/>
      <c r="V677" s="90" t="n"/>
      <c r="W677" s="90" t="e">
        <v>#N/A</v>
      </c>
      <c r="X677" s="90" t="e">
        <v>#N/A</v>
      </c>
      <c r="Y677" s="90" t="n"/>
      <c r="Z677" s="90" t="e">
        <v>#N/A</v>
      </c>
      <c r="AA677" s="90" t="e">
        <v>#N/A</v>
      </c>
      <c r="AB677" s="15">
        <f>SUM(S677:AA677)</f>
        <v/>
      </c>
      <c r="AC677" s="15" t="inlineStr">
        <is>
          <t>22.00</t>
        </is>
      </c>
      <c r="AD677" s="15">
        <f>AC677*0.006</f>
        <v/>
      </c>
      <c r="AE677" s="15">
        <f>AC677*0.02</f>
        <v/>
      </c>
      <c r="AF677" s="15">
        <f>AC677-AD677-AE677</f>
        <v/>
      </c>
      <c r="AG677" s="15" t="n"/>
      <c r="AH677" s="15" t="n"/>
      <c r="AI677" s="15">
        <f>SUM(AG677:AH677)</f>
        <v/>
      </c>
      <c r="AJ677" s="15">
        <f>AF677-AB677+AG677+AH677</f>
        <v/>
      </c>
      <c r="AK677" s="15">
        <f>IF(C677="是","杭州","江西工厂")</f>
        <v/>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t="n">
        <v>15</v>
      </c>
      <c r="S678" s="90" t="n"/>
      <c r="T678" s="90" t="n"/>
      <c r="U678" s="90" t="n"/>
      <c r="V678" s="90" t="n"/>
      <c r="W678" s="90" t="e">
        <v>#N/A</v>
      </c>
      <c r="X678" s="90" t="e">
        <v>#N/A</v>
      </c>
      <c r="Y678" s="90" t="n"/>
      <c r="Z678" s="90" t="e">
        <v>#N/A</v>
      </c>
      <c r="AA678" s="90" t="e">
        <v>#N/A</v>
      </c>
      <c r="AB678" s="16">
        <f>SUM(S678:AA678)</f>
        <v/>
      </c>
      <c r="AC678" s="16" t="inlineStr">
        <is>
          <t>22.00</t>
        </is>
      </c>
      <c r="AD678" s="16">
        <f>AC678*0.006</f>
        <v/>
      </c>
      <c r="AE678" s="16">
        <f>AC678*0.02</f>
        <v/>
      </c>
      <c r="AF678" s="16">
        <f>AC678-AD678-AE678</f>
        <v/>
      </c>
      <c r="AG678" s="16" t="n"/>
      <c r="AH678" s="16" t="n"/>
      <c r="AI678" s="16">
        <f>SUM(AG678:AH678)</f>
        <v/>
      </c>
      <c r="AJ678" s="16">
        <f>AF678-AB678+AG678+AH678</f>
        <v/>
      </c>
      <c r="AK678" s="16">
        <f>IF(C678="是","杭州","江西工厂")</f>
        <v/>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t="n">
        <v>0</v>
      </c>
      <c r="S679" s="90" t="n"/>
      <c r="T679" s="90" t="n"/>
      <c r="U679" s="90" t="n"/>
      <c r="V679" s="90" t="n"/>
      <c r="W679" s="90" t="n"/>
      <c r="X679" s="90" t="n"/>
      <c r="Y679" s="90" t="n"/>
      <c r="Z679" s="90" t="n"/>
      <c r="AA679" s="90" t="n"/>
      <c r="AB679" s="15">
        <f>SUM(S679:AA679)</f>
        <v/>
      </c>
      <c r="AC679" s="15" t="inlineStr">
        <is>
          <t>1644.50</t>
        </is>
      </c>
      <c r="AD679" s="15">
        <f>AC679*0.006</f>
        <v/>
      </c>
      <c r="AE679" s="15">
        <f>AC679*0.02</f>
        <v/>
      </c>
      <c r="AF679" s="15">
        <f>AC679-AD679-AE679</f>
        <v/>
      </c>
      <c r="AG679" s="15" t="n"/>
      <c r="AH679" s="15" t="n"/>
      <c r="AI679" s="15">
        <f>SUM(AG679:AH679)</f>
        <v/>
      </c>
      <c r="AJ679" s="15">
        <f>AF679-AB679+AG679+AH679</f>
        <v/>
      </c>
      <c r="AK679" s="15">
        <f>IF(C679="是","杭州","江西工厂")</f>
        <v/>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t="n">
        <v>0</v>
      </c>
      <c r="S680" s="90" t="n"/>
      <c r="T680" s="90" t="n"/>
      <c r="U680" s="90" t="n"/>
      <c r="V680" s="90" t="n"/>
      <c r="W680" s="90" t="n"/>
      <c r="X680" s="90" t="n"/>
      <c r="Y680" s="90" t="n"/>
      <c r="Z680" s="90" t="n"/>
      <c r="AA680" s="90" t="n"/>
      <c r="AB680" s="16">
        <f>SUM(S680:AA680)</f>
        <v/>
      </c>
      <c r="AC680" s="16" t="inlineStr">
        <is>
          <t>1644.50</t>
        </is>
      </c>
      <c r="AD680" s="16">
        <f>AC680*0.006</f>
        <v/>
      </c>
      <c r="AE680" s="16">
        <f>AC680*0.02</f>
        <v/>
      </c>
      <c r="AF680" s="16">
        <f>AC680-AD680-AE680</f>
        <v/>
      </c>
      <c r="AG680" s="16" t="n"/>
      <c r="AH680" s="16" t="n"/>
      <c r="AI680" s="16">
        <f>SUM(AG680:AH680)</f>
        <v/>
      </c>
      <c r="AJ680" s="16">
        <f>AF680-AB680+AG680+AH680</f>
        <v/>
      </c>
      <c r="AK680" s="16">
        <f>IF(C680="是","杭州","江西工厂")</f>
        <v/>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t="n">
        <v>0</v>
      </c>
      <c r="S681" s="90" t="n"/>
      <c r="T681" s="90" t="n"/>
      <c r="U681" s="90" t="n"/>
      <c r="V681" s="90" t="n"/>
      <c r="W681" s="90" t="n"/>
      <c r="X681" s="90" t="n"/>
      <c r="Y681" s="90" t="n"/>
      <c r="Z681" s="90" t="n"/>
      <c r="AA681" s="90" t="n"/>
      <c r="AB681" s="15">
        <f>SUM(S681:AA681)</f>
        <v/>
      </c>
      <c r="AC681" s="15" t="inlineStr">
        <is>
          <t>1644.50</t>
        </is>
      </c>
      <c r="AD681" s="15">
        <f>AC681*0.006</f>
        <v/>
      </c>
      <c r="AE681" s="15">
        <f>AC681*0.02</f>
        <v/>
      </c>
      <c r="AF681" s="15">
        <f>AC681-AD681-AE681</f>
        <v/>
      </c>
      <c r="AG681" s="15" t="n"/>
      <c r="AH681" s="15" t="n"/>
      <c r="AI681" s="15">
        <f>SUM(AG681:AH681)</f>
        <v/>
      </c>
      <c r="AJ681" s="15">
        <f>AF681-AB681+AG681+AH681</f>
        <v/>
      </c>
      <c r="AK681" s="15">
        <f>IF(C681="是","杭州","江西工厂")</f>
        <v/>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t="n">
        <v>5455.33</v>
      </c>
      <c r="S682" s="16" t="n">
        <v>5771.33</v>
      </c>
      <c r="T682" s="16" t="n">
        <v>264</v>
      </c>
      <c r="U682" s="16" t="n">
        <v>50</v>
      </c>
      <c r="V682" s="16" t="n">
        <v>116</v>
      </c>
      <c r="W682" s="16" t="n">
        <v>200</v>
      </c>
      <c r="X682" s="16" t="n">
        <v>116</v>
      </c>
      <c r="Y682" s="90" t="n"/>
      <c r="Z682" s="16" t="n">
        <v>0</v>
      </c>
      <c r="AA682" s="16" t="n">
        <v>0</v>
      </c>
      <c r="AB682" s="16">
        <f>SUM(S682:AA682)</f>
        <v/>
      </c>
      <c r="AC682" s="16" t="inlineStr">
        <is>
          <t>9098.00</t>
        </is>
      </c>
      <c r="AD682" s="16">
        <f>AC682*0.006</f>
        <v/>
      </c>
      <c r="AE682" s="16">
        <f>AC682*0.02</f>
        <v/>
      </c>
      <c r="AF682" s="16">
        <f>AC682-AD682-AE682</f>
        <v/>
      </c>
      <c r="AG682" s="16" t="n"/>
      <c r="AH682" s="16" t="n"/>
      <c r="AI682" s="16">
        <f>SUM(AG682:AH682)</f>
        <v/>
      </c>
      <c r="AJ682" s="16">
        <f>AF682-AB682+AG682+AH682</f>
        <v/>
      </c>
      <c r="AK682" s="16">
        <f>IF(C682="是","杭州","江西工厂")</f>
        <v/>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t="n">
        <v>0</v>
      </c>
      <c r="S683" s="90" t="n"/>
      <c r="T683" s="90" t="n"/>
      <c r="U683" s="90" t="n"/>
      <c r="V683" s="90" t="n"/>
      <c r="W683" s="90" t="n"/>
      <c r="X683" s="90" t="n"/>
      <c r="Y683" s="90" t="n"/>
      <c r="Z683" s="90" t="n"/>
      <c r="AA683" s="90" t="n"/>
      <c r="AB683" s="15">
        <f>SUM(S683:AA683)</f>
        <v/>
      </c>
      <c r="AC683" s="15" t="n"/>
      <c r="AD683" s="15">
        <f>AC683*0.006</f>
        <v/>
      </c>
      <c r="AE683" s="15">
        <f>AC683*0.02</f>
        <v/>
      </c>
      <c r="AF683" s="15">
        <f>AC683-AD683-AE683</f>
        <v/>
      </c>
      <c r="AG683" s="15" t="n"/>
      <c r="AH683" s="15" t="n"/>
      <c r="AI683" s="15">
        <f>SUM(AG683:AH683)</f>
        <v/>
      </c>
      <c r="AJ683" s="15">
        <f>AF683-AB683+AG683+AH683</f>
        <v/>
      </c>
      <c r="AK683" s="15">
        <f>IF(C683="是","杭州","江西工厂")</f>
        <v/>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t="n">
        <v>2025.5</v>
      </c>
      <c r="S684" s="16" t="n">
        <v>2025.5</v>
      </c>
      <c r="T684" s="16" t="n">
        <v>93</v>
      </c>
      <c r="U684" s="16" t="n">
        <v>30</v>
      </c>
      <c r="V684" s="16" t="n">
        <v>120</v>
      </c>
      <c r="W684" s="16" t="n">
        <v>0</v>
      </c>
      <c r="X684" s="16" t="n">
        <v>0</v>
      </c>
      <c r="Y684" s="90" t="n"/>
      <c r="Z684" s="16" t="n">
        <v>0</v>
      </c>
      <c r="AA684" s="16" t="n">
        <v>0</v>
      </c>
      <c r="AB684" s="16">
        <f>SUM(S684:AA684)</f>
        <v/>
      </c>
      <c r="AC684" s="16" t="inlineStr">
        <is>
          <t>2749.55</t>
        </is>
      </c>
      <c r="AD684" s="16">
        <f>AC684*0.006</f>
        <v/>
      </c>
      <c r="AE684" s="16">
        <f>AC684*0.02</f>
        <v/>
      </c>
      <c r="AF684" s="16">
        <f>AC684-AD684-AE684</f>
        <v/>
      </c>
      <c r="AG684" s="16" t="n"/>
      <c r="AH684" s="16" t="n"/>
      <c r="AI684" s="16">
        <f>SUM(AG684:AH684)</f>
        <v/>
      </c>
      <c r="AJ684" s="16">
        <f>AF684-AB684+AG684+AH684</f>
        <v/>
      </c>
      <c r="AK684" s="16">
        <f>IF(C684="是","杭州","江西工厂")</f>
        <v/>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t="n">
        <v>0</v>
      </c>
      <c r="S685" s="90" t="n"/>
      <c r="T685" s="90" t="n"/>
      <c r="U685" s="90" t="n"/>
      <c r="V685" s="90" t="n"/>
      <c r="W685" s="90" t="n"/>
      <c r="X685" s="90" t="n"/>
      <c r="Y685" s="90" t="n"/>
      <c r="Z685" s="90" t="n"/>
      <c r="AA685" s="90" t="n"/>
      <c r="AB685" s="15">
        <f>SUM(S685:AA685)</f>
        <v/>
      </c>
      <c r="AC685" s="15" t="inlineStr">
        <is>
          <t>21.99</t>
        </is>
      </c>
      <c r="AD685" s="15">
        <f>AC685*0.006</f>
        <v/>
      </c>
      <c r="AE685" s="15">
        <f>AC685*0.02</f>
        <v/>
      </c>
      <c r="AF685" s="15">
        <f>AC685-AD685-AE685</f>
        <v/>
      </c>
      <c r="AG685" s="15" t="n"/>
      <c r="AH685" s="15" t="n"/>
      <c r="AI685" s="15">
        <f>SUM(AG685:AH685)</f>
        <v/>
      </c>
      <c r="AJ685" s="15">
        <f>AF685-AB685+AG685+AH685</f>
        <v/>
      </c>
      <c r="AK685" s="15">
        <f>IF(C685="是","杭州","江西工厂")</f>
        <v/>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t="n"/>
      <c r="S686" s="49" t="n"/>
      <c r="T686" s="16" t="n"/>
      <c r="U686" s="16" t="n"/>
      <c r="V686" s="16" t="n"/>
      <c r="W686" s="16" t="n"/>
      <c r="X686" s="16" t="n"/>
      <c r="Y686" s="16" t="n"/>
      <c r="Z686" s="16" t="n"/>
      <c r="AA686" s="16" t="n"/>
      <c r="AB686" s="16">
        <f>SUM(S686:AA686)</f>
        <v/>
      </c>
      <c r="AC686" s="16" t="inlineStr">
        <is>
          <t>70.00</t>
        </is>
      </c>
      <c r="AD686" s="16">
        <f>AC686*0.006</f>
        <v/>
      </c>
      <c r="AE686" s="16">
        <f>AC686*0.02</f>
        <v/>
      </c>
      <c r="AF686" s="16">
        <f>AC686-AD686-AE686</f>
        <v/>
      </c>
      <c r="AG686" s="16" t="n"/>
      <c r="AH686" s="16" t="n"/>
      <c r="AI686" s="16">
        <f>SUM(AG686:AH686)</f>
        <v/>
      </c>
      <c r="AJ686" s="16">
        <f>AF686-AB686+AG686+AH686</f>
        <v/>
      </c>
      <c r="AK686" s="16">
        <f>IF(C686="是","杭州","江西工厂")</f>
        <v/>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t="n"/>
      <c r="S687" s="49" t="n"/>
      <c r="T687" s="15" t="n"/>
      <c r="U687" s="15" t="n"/>
      <c r="V687" s="15" t="n"/>
      <c r="W687" s="15" t="n"/>
      <c r="X687" s="15" t="n"/>
      <c r="Y687" s="15" t="n"/>
      <c r="Z687" s="15" t="n"/>
      <c r="AA687" s="15" t="n"/>
      <c r="AB687" s="15">
        <f>SUM(S687:AA687)</f>
        <v/>
      </c>
      <c r="AC687" s="15" t="inlineStr">
        <is>
          <t>60.00</t>
        </is>
      </c>
      <c r="AD687" s="15">
        <f>AC687*0.006</f>
        <v/>
      </c>
      <c r="AE687" s="15">
        <f>AC687*0.02</f>
        <v/>
      </c>
      <c r="AF687" s="15">
        <f>AC687-AD687-AE687</f>
        <v/>
      </c>
      <c r="AG687" s="15" t="n"/>
      <c r="AH687" s="15" t="n"/>
      <c r="AI687" s="15">
        <f>SUM(AG687:AH687)</f>
        <v/>
      </c>
      <c r="AJ687" s="15">
        <f>AF687-AB687+AG687+AH687</f>
        <v/>
      </c>
      <c r="AK687" s="15">
        <f>IF(C687="是","杭州","江西工厂")</f>
        <v/>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t="n"/>
      <c r="S688" s="49" t="n"/>
      <c r="T688" s="16" t="n"/>
      <c r="U688" s="16" t="n"/>
      <c r="V688" s="16" t="n"/>
      <c r="W688" s="16" t="n"/>
      <c r="X688" s="16" t="n"/>
      <c r="Y688" s="16" t="n"/>
      <c r="Z688" s="16" t="n"/>
      <c r="AA688" s="16" t="n"/>
      <c r="AB688" s="16">
        <f>SUM(S688:AA688)</f>
        <v/>
      </c>
      <c r="AC688" s="16" t="inlineStr">
        <is>
          <t>55.00</t>
        </is>
      </c>
      <c r="AD688" s="16">
        <f>AC688*0.006</f>
        <v/>
      </c>
      <c r="AE688" s="16">
        <f>AC688*0.02</f>
        <v/>
      </c>
      <c r="AF688" s="16">
        <f>AC688-AD688-AE688</f>
        <v/>
      </c>
      <c r="AG688" s="16" t="n"/>
      <c r="AH688" s="16" t="n"/>
      <c r="AI688" s="16">
        <f>SUM(AG688:AH688)</f>
        <v/>
      </c>
      <c r="AJ688" s="16">
        <f>AF688-AB688+AG688+AH688</f>
        <v/>
      </c>
      <c r="AK688" s="16">
        <f>IF(C688="是","杭州","江西工厂")</f>
        <v/>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t="n">
        <v>0</v>
      </c>
      <c r="S689" s="90" t="n"/>
      <c r="T689" s="90" t="n"/>
      <c r="U689" s="90" t="n"/>
      <c r="V689" s="90" t="n"/>
      <c r="W689" s="90" t="n"/>
      <c r="X689" s="90" t="n"/>
      <c r="Y689" s="90" t="n"/>
      <c r="Z689" s="90" t="n"/>
      <c r="AA689" s="90" t="n"/>
      <c r="AB689" s="15">
        <f>SUM(S689:AA689)</f>
        <v/>
      </c>
      <c r="AC689" s="15" t="n"/>
      <c r="AD689" s="15">
        <f>AC689*0.006</f>
        <v/>
      </c>
      <c r="AE689" s="15">
        <f>AC689*0.02</f>
        <v/>
      </c>
      <c r="AF689" s="15">
        <f>AC689-AD689-AE689</f>
        <v/>
      </c>
      <c r="AG689" s="15" t="n"/>
      <c r="AH689" s="15" t="n"/>
      <c r="AI689" s="15">
        <f>SUM(AG689:AH689)</f>
        <v/>
      </c>
      <c r="AJ689" s="15">
        <f>AF689-AB689+AG689+AH689</f>
        <v/>
      </c>
      <c r="AK689" s="15">
        <f>IF(C689="是","杭州","江西工厂")</f>
        <v/>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t="n">
        <v>0</v>
      </c>
      <c r="S690" s="90" t="n"/>
      <c r="T690" s="90" t="n"/>
      <c r="U690" s="90" t="n"/>
      <c r="V690" s="90" t="n"/>
      <c r="W690" s="90" t="n"/>
      <c r="X690" s="90" t="n"/>
      <c r="Y690" s="90" t="n"/>
      <c r="Z690" s="90" t="n"/>
      <c r="AA690" s="90" t="n"/>
      <c r="AB690" s="16">
        <f>SUM(S690:AA690)</f>
        <v/>
      </c>
      <c r="AC690" s="16" t="n"/>
      <c r="AD690" s="16">
        <f>AC690*0.006</f>
        <v/>
      </c>
      <c r="AE690" s="16">
        <f>AC690*0.02</f>
        <v/>
      </c>
      <c r="AF690" s="16">
        <f>AC690-AD690-AE690</f>
        <v/>
      </c>
      <c r="AG690" s="16" t="n"/>
      <c r="AH690" s="16" t="n"/>
      <c r="AI690" s="16">
        <f>SUM(AG690:AH690)</f>
        <v/>
      </c>
      <c r="AJ690" s="16">
        <f>AF690-AB690+AG690+AH690</f>
        <v/>
      </c>
      <c r="AK690" s="16">
        <f>IF(C690="是","杭州","江西工厂")</f>
        <v/>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t="n">
        <v>0</v>
      </c>
      <c r="S691" s="90" t="n"/>
      <c r="T691" s="90" t="n"/>
      <c r="U691" s="90" t="n"/>
      <c r="V691" s="90" t="n"/>
      <c r="W691" s="90" t="n"/>
      <c r="X691" s="90" t="n"/>
      <c r="Y691" s="90" t="n"/>
      <c r="Z691" s="90" t="n"/>
      <c r="AA691" s="90" t="n"/>
      <c r="AB691" s="15">
        <f>SUM(S691:AA691)</f>
        <v/>
      </c>
      <c r="AC691" s="15" t="n"/>
      <c r="AD691" s="15">
        <f>AC691*0.006</f>
        <v/>
      </c>
      <c r="AE691" s="15">
        <f>AC691*0.02</f>
        <v/>
      </c>
      <c r="AF691" s="15">
        <f>AC691-AD691-AE691</f>
        <v/>
      </c>
      <c r="AG691" s="15" t="n"/>
      <c r="AH691" s="15" t="n"/>
      <c r="AI691" s="15">
        <f>SUM(AG691:AH691)</f>
        <v/>
      </c>
      <c r="AJ691" s="15">
        <f>AF691-AB691+AG691+AH691</f>
        <v/>
      </c>
      <c r="AK691" s="15">
        <f>IF(C691="是","杭州","江西工厂")</f>
        <v/>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t="n"/>
      <c r="S692" s="49" t="n"/>
      <c r="T692" s="16" t="n"/>
      <c r="U692" s="16" t="n"/>
      <c r="V692" s="16" t="n"/>
      <c r="W692" s="16" t="n"/>
      <c r="X692" s="16" t="n"/>
      <c r="Y692" s="16" t="n"/>
      <c r="Z692" s="16" t="n"/>
      <c r="AA692" s="16" t="n"/>
      <c r="AB692" s="16">
        <f>SUM(S692:AA692)</f>
        <v/>
      </c>
      <c r="AC692" s="16" t="inlineStr">
        <is>
          <t>53.00</t>
        </is>
      </c>
      <c r="AD692" s="16">
        <f>AC692*0.006</f>
        <v/>
      </c>
      <c r="AE692" s="16">
        <f>AC692*0.02</f>
        <v/>
      </c>
      <c r="AF692" s="16">
        <f>AC692-AD692-AE692</f>
        <v/>
      </c>
      <c r="AG692" s="16" t="n"/>
      <c r="AH692" s="16" t="n"/>
      <c r="AI692" s="16">
        <f>SUM(AG692:AH692)</f>
        <v/>
      </c>
      <c r="AJ692" s="16">
        <f>AF692-AB692+AG692+AH692</f>
        <v/>
      </c>
      <c r="AK692" s="16">
        <f>IF(C692="是","杭州","江西工厂")</f>
        <v/>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t="n">
        <v>0</v>
      </c>
      <c r="S693" s="90" t="n"/>
      <c r="T693" s="90" t="n"/>
      <c r="U693" s="90" t="n"/>
      <c r="V693" s="90" t="n"/>
      <c r="W693" s="90" t="n"/>
      <c r="X693" s="90" t="n"/>
      <c r="Y693" s="90" t="n"/>
      <c r="Z693" s="90" t="n"/>
      <c r="AA693" s="90" t="n"/>
      <c r="AB693" s="15">
        <f>SUM(S693:AA693)</f>
        <v/>
      </c>
      <c r="AC693" s="15" t="n"/>
      <c r="AD693" s="15">
        <f>AC693*0.006</f>
        <v/>
      </c>
      <c r="AE693" s="15">
        <f>AC693*0.02</f>
        <v/>
      </c>
      <c r="AF693" s="15">
        <f>AC693-AD693-AE693</f>
        <v/>
      </c>
      <c r="AG693" s="15" t="n"/>
      <c r="AH693" s="15" t="n"/>
      <c r="AI693" s="15">
        <f>SUM(AG693:AH693)</f>
        <v/>
      </c>
      <c r="AJ693" s="15">
        <f>AF693-AB693+AG693+AH693</f>
        <v/>
      </c>
      <c r="AK693" s="15">
        <f>IF(C693="是","杭州","江西工厂")</f>
        <v/>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t="n"/>
      <c r="S694" s="49" t="n"/>
      <c r="T694" s="16" t="n"/>
      <c r="U694" s="16" t="n"/>
      <c r="V694" s="16" t="n"/>
      <c r="W694" s="16" t="n"/>
      <c r="X694" s="16" t="n"/>
      <c r="Y694" s="16" t="n"/>
      <c r="Z694" s="16" t="n"/>
      <c r="AA694" s="16" t="n"/>
      <c r="AB694" s="16">
        <f>SUM(S694:AA694)</f>
        <v/>
      </c>
      <c r="AC694" s="16" t="inlineStr">
        <is>
          <t>55.00</t>
        </is>
      </c>
      <c r="AD694" s="16">
        <f>AC694*0.006</f>
        <v/>
      </c>
      <c r="AE694" s="16">
        <f>AC694*0.02</f>
        <v/>
      </c>
      <c r="AF694" s="16">
        <f>AC694-AD694-AE694</f>
        <v/>
      </c>
      <c r="AG694" s="16" t="n"/>
      <c r="AH694" s="16" t="n"/>
      <c r="AI694" s="16">
        <f>SUM(AG694:AH694)</f>
        <v/>
      </c>
      <c r="AJ694" s="16">
        <f>AF694-AB694+AG694+AH694</f>
        <v/>
      </c>
      <c r="AK694" s="16">
        <f>IF(C694="是","杭州","江西工厂")</f>
        <v/>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t="n"/>
      <c r="S695" s="49" t="n"/>
      <c r="T695" s="15" t="n"/>
      <c r="U695" s="15" t="n"/>
      <c r="V695" s="15" t="n"/>
      <c r="W695" s="15" t="n"/>
      <c r="X695" s="15" t="n"/>
      <c r="Y695" s="15" t="n"/>
      <c r="Z695" s="15" t="n"/>
      <c r="AA695" s="15" t="n"/>
      <c r="AB695" s="15">
        <f>SUM(S695:AA695)</f>
        <v/>
      </c>
      <c r="AC695" s="15" t="inlineStr">
        <is>
          <t>52.00</t>
        </is>
      </c>
      <c r="AD695" s="15">
        <f>AC695*0.006</f>
        <v/>
      </c>
      <c r="AE695" s="15">
        <f>AC695*0.02</f>
        <v/>
      </c>
      <c r="AF695" s="15">
        <f>AC695-AD695-AE695</f>
        <v/>
      </c>
      <c r="AG695" s="15" t="n"/>
      <c r="AH695" s="15" t="n"/>
      <c r="AI695" s="15">
        <f>SUM(AG695:AH695)</f>
        <v/>
      </c>
      <c r="AJ695" s="15">
        <f>AF695-AB695+AG695+AH695</f>
        <v/>
      </c>
      <c r="AK695" s="15">
        <f>IF(C695="是","杭州","江西工厂")</f>
        <v/>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t="n">
        <v>15</v>
      </c>
      <c r="S696" s="90" t="n"/>
      <c r="T696" s="90" t="n"/>
      <c r="U696" s="90" t="n"/>
      <c r="V696" s="90" t="n"/>
      <c r="W696" s="90" t="e">
        <v>#N/A</v>
      </c>
      <c r="X696" s="90" t="e">
        <v>#N/A</v>
      </c>
      <c r="Y696" s="90" t="n"/>
      <c r="Z696" s="90" t="e">
        <v>#N/A</v>
      </c>
      <c r="AA696" s="90" t="e">
        <v>#N/A</v>
      </c>
      <c r="AB696" s="16">
        <f>SUM(S696:AA696)</f>
        <v/>
      </c>
      <c r="AC696" s="16" t="inlineStr">
        <is>
          <t>22.00</t>
        </is>
      </c>
      <c r="AD696" s="16">
        <f>AC696*0.006</f>
        <v/>
      </c>
      <c r="AE696" s="16">
        <f>AC696*0.02</f>
        <v/>
      </c>
      <c r="AF696" s="16">
        <f>AC696-AD696-AE696</f>
        <v/>
      </c>
      <c r="AG696" s="16" t="n"/>
      <c r="AH696" s="16" t="n"/>
      <c r="AI696" s="16">
        <f>SUM(AG696:AH696)</f>
        <v/>
      </c>
      <c r="AJ696" s="16">
        <f>AF696-AB696+AG696+AH696</f>
        <v/>
      </c>
      <c r="AK696" s="16">
        <f>IF(C696="是","杭州","江西工厂")</f>
        <v/>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t="n">
        <v>15</v>
      </c>
      <c r="S697" s="90" t="n"/>
      <c r="T697" s="90" t="n"/>
      <c r="U697" s="90" t="n"/>
      <c r="V697" s="90" t="n"/>
      <c r="W697" s="90" t="e">
        <v>#N/A</v>
      </c>
      <c r="X697" s="90" t="e">
        <v>#N/A</v>
      </c>
      <c r="Y697" s="90" t="n"/>
      <c r="Z697" s="90" t="e">
        <v>#N/A</v>
      </c>
      <c r="AA697" s="90" t="e">
        <v>#N/A</v>
      </c>
      <c r="AB697" s="15">
        <f>SUM(S697:AA697)</f>
        <v/>
      </c>
      <c r="AC697" s="15" t="inlineStr">
        <is>
          <t>22.00</t>
        </is>
      </c>
      <c r="AD697" s="15">
        <f>AC697*0.006</f>
        <v/>
      </c>
      <c r="AE697" s="15">
        <f>AC697*0.02</f>
        <v/>
      </c>
      <c r="AF697" s="15">
        <f>AC697-AD697-AE697</f>
        <v/>
      </c>
      <c r="AG697" s="15" t="n"/>
      <c r="AH697" s="15" t="n"/>
      <c r="AI697" s="15">
        <f>SUM(AG697:AH697)</f>
        <v/>
      </c>
      <c r="AJ697" s="15">
        <f>AF697-AB697+AG697+AH697</f>
        <v/>
      </c>
      <c r="AK697" s="15">
        <f>IF(C697="是","杭州","江西工厂")</f>
        <v/>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t="n">
        <v>118</v>
      </c>
      <c r="S698" s="16" t="n">
        <v>118</v>
      </c>
      <c r="T698" s="16" t="n">
        <v>8</v>
      </c>
      <c r="U698" s="16" t="n">
        <v>0</v>
      </c>
      <c r="V698" s="16" t="n">
        <v>0</v>
      </c>
      <c r="W698" s="16" t="n">
        <v>0</v>
      </c>
      <c r="X698" s="16" t="n">
        <v>0</v>
      </c>
      <c r="Y698" s="90" t="n"/>
      <c r="Z698" s="16" t="n">
        <v>0</v>
      </c>
      <c r="AA698" s="16" t="n">
        <v>0</v>
      </c>
      <c r="AB698" s="16">
        <f>SUM(S698:AA698)</f>
        <v/>
      </c>
      <c r="AC698" s="16" t="inlineStr">
        <is>
          <t>200.00</t>
        </is>
      </c>
      <c r="AD698" s="16">
        <f>AC698*0.006</f>
        <v/>
      </c>
      <c r="AE698" s="16">
        <f>AC698*0.02</f>
        <v/>
      </c>
      <c r="AF698" s="16">
        <f>AC698-AD698-AE698</f>
        <v/>
      </c>
      <c r="AG698" s="16" t="n"/>
      <c r="AH698" s="16" t="n"/>
      <c r="AI698" s="16">
        <f>SUM(AG698:AH698)</f>
        <v/>
      </c>
      <c r="AJ698" s="16">
        <f>AF698-AB698+AG698+AH698</f>
        <v/>
      </c>
      <c r="AK698" s="16">
        <f>IF(C698="是","杭州","江西工厂")</f>
        <v/>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t="n">
        <v>15</v>
      </c>
      <c r="S699" s="90" t="n"/>
      <c r="T699" s="90" t="n"/>
      <c r="U699" s="90" t="n"/>
      <c r="V699" s="90" t="n"/>
      <c r="W699" s="15" t="n">
        <v>0</v>
      </c>
      <c r="X699" s="15" t="n">
        <v>0</v>
      </c>
      <c r="Y699" s="90" t="n"/>
      <c r="Z699" s="15" t="n">
        <v>0</v>
      </c>
      <c r="AA699" s="15" t="n">
        <v>0</v>
      </c>
      <c r="AB699" s="15">
        <f>SUM(S699:AA699)</f>
        <v/>
      </c>
      <c r="AC699" s="15" t="inlineStr">
        <is>
          <t>22.00</t>
        </is>
      </c>
      <c r="AD699" s="15">
        <f>AC699*0.006</f>
        <v/>
      </c>
      <c r="AE699" s="15">
        <f>AC699*0.02</f>
        <v/>
      </c>
      <c r="AF699" s="15">
        <f>AC699-AD699-AE699</f>
        <v/>
      </c>
      <c r="AG699" s="15" t="n"/>
      <c r="AH699" s="15" t="n"/>
      <c r="AI699" s="15">
        <f>SUM(AG699:AH699)</f>
        <v/>
      </c>
      <c r="AJ699" s="15">
        <f>AF699-AB699+AG699+AH699</f>
        <v/>
      </c>
      <c r="AK699" s="15">
        <f>IF(C699="是","杭州","江西工厂")</f>
        <v/>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t="n">
        <v>0</v>
      </c>
      <c r="S700" s="90" t="n"/>
      <c r="T700" s="90" t="n"/>
      <c r="U700" s="90" t="n"/>
      <c r="V700" s="90" t="n"/>
      <c r="W700" s="90" t="n"/>
      <c r="X700" s="90" t="n"/>
      <c r="Y700" s="90" t="n"/>
      <c r="Z700" s="90" t="n"/>
      <c r="AA700" s="90" t="n"/>
      <c r="AB700" s="16">
        <f>SUM(S700:AA700)</f>
        <v/>
      </c>
      <c r="AC700" s="16" t="n"/>
      <c r="AD700" s="16">
        <f>AC700*0.006</f>
        <v/>
      </c>
      <c r="AE700" s="16">
        <f>AC700*0.02</f>
        <v/>
      </c>
      <c r="AF700" s="16">
        <f>AC700-AD700-AE700</f>
        <v/>
      </c>
      <c r="AG700" s="16" t="n"/>
      <c r="AH700" s="16" t="n"/>
      <c r="AI700" s="16">
        <f>SUM(AG700:AH700)</f>
        <v/>
      </c>
      <c r="AJ700" s="16">
        <f>AF700-AB700+AG700+AH700</f>
        <v/>
      </c>
      <c r="AK700" s="16">
        <f>IF(C700="是","杭州","江西工厂")</f>
        <v/>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t="n"/>
      <c r="S701" s="49" t="n"/>
      <c r="T701" s="15" t="n"/>
      <c r="U701" s="15" t="n"/>
      <c r="V701" s="15" t="n"/>
      <c r="W701" s="15" t="n"/>
      <c r="X701" s="15" t="n"/>
      <c r="Y701" s="15" t="n"/>
      <c r="Z701" s="15" t="n"/>
      <c r="AA701" s="15" t="n"/>
      <c r="AB701" s="15">
        <f>SUM(S701:AA701)</f>
        <v/>
      </c>
      <c r="AC701" s="15" t="inlineStr">
        <is>
          <t>55.00</t>
        </is>
      </c>
      <c r="AD701" s="15">
        <f>AC701*0.006</f>
        <v/>
      </c>
      <c r="AE701" s="15">
        <f>AC701*0.02</f>
        <v/>
      </c>
      <c r="AF701" s="15">
        <f>AC701-AD701-AE701</f>
        <v/>
      </c>
      <c r="AG701" s="15" t="n"/>
      <c r="AH701" s="15" t="n"/>
      <c r="AI701" s="15">
        <f>SUM(AG701:AH701)</f>
        <v/>
      </c>
      <c r="AJ701" s="15">
        <f>AF701-AB701+AG701+AH701</f>
        <v/>
      </c>
      <c r="AK701" s="15">
        <f>IF(C701="是","杭州","江西工厂")</f>
        <v/>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t="n">
        <v>0</v>
      </c>
      <c r="S702" s="90" t="n"/>
      <c r="T702" s="90" t="n"/>
      <c r="U702" s="90" t="n"/>
      <c r="V702" s="90" t="n"/>
      <c r="W702" s="90" t="n"/>
      <c r="X702" s="90" t="n"/>
      <c r="Y702" s="90" t="n"/>
      <c r="Z702" s="90" t="n"/>
      <c r="AA702" s="90" t="n"/>
      <c r="AB702" s="16">
        <f>SUM(S702:AA702)</f>
        <v/>
      </c>
      <c r="AC702" s="16" t="n"/>
      <c r="AD702" s="16">
        <f>AC702*0.006</f>
        <v/>
      </c>
      <c r="AE702" s="16">
        <f>AC702*0.02</f>
        <v/>
      </c>
      <c r="AF702" s="16">
        <f>AC702-AD702-AE702</f>
        <v/>
      </c>
      <c r="AG702" s="16" t="n"/>
      <c r="AH702" s="16" t="n"/>
      <c r="AI702" s="16">
        <f>SUM(AG702:AH702)</f>
        <v/>
      </c>
      <c r="AJ702" s="16">
        <f>AF702-AB702+AG702+AH702</f>
        <v/>
      </c>
      <c r="AK702" s="16">
        <f>IF(C702="是","杭州","江西工厂")</f>
        <v/>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t="n"/>
      <c r="S703" s="49" t="n"/>
      <c r="T703" s="15" t="n"/>
      <c r="U703" s="15" t="n"/>
      <c r="V703" s="15" t="n"/>
      <c r="W703" s="15" t="n"/>
      <c r="X703" s="15" t="n"/>
      <c r="Y703" s="15" t="n"/>
      <c r="Z703" s="15" t="n"/>
      <c r="AA703" s="15" t="n"/>
      <c r="AB703" s="15">
        <f>SUM(S703:AA703)</f>
        <v/>
      </c>
      <c r="AC703" s="15" t="inlineStr">
        <is>
          <t>10.00</t>
        </is>
      </c>
      <c r="AD703" s="15">
        <f>AC703*0.006</f>
        <v/>
      </c>
      <c r="AE703" s="15">
        <f>AC703*0.02</f>
        <v/>
      </c>
      <c r="AF703" s="15">
        <f>AC703-AD703-AE703</f>
        <v/>
      </c>
      <c r="AG703" s="15" t="n"/>
      <c r="AH703" s="15" t="n"/>
      <c r="AI703" s="15">
        <f>SUM(AG703:AH703)</f>
        <v/>
      </c>
      <c r="AJ703" s="15">
        <f>AF703-AB703+AG703+AH703</f>
        <v/>
      </c>
      <c r="AK703" s="15">
        <f>IF(C703="是","杭州","江西工厂")</f>
        <v/>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t="n">
        <v>2040.5</v>
      </c>
      <c r="S704" s="16" t="n">
        <v>2040.5</v>
      </c>
      <c r="T704" s="16" t="n">
        <v>300</v>
      </c>
      <c r="U704" s="16" t="n">
        <v>30</v>
      </c>
      <c r="V704" s="16" t="n">
        <v>58</v>
      </c>
      <c r="W704" s="16" t="n">
        <v>0</v>
      </c>
      <c r="X704" s="16" t="n">
        <v>0</v>
      </c>
      <c r="Y704" s="90" t="n"/>
      <c r="Z704" s="16" t="n">
        <v>0</v>
      </c>
      <c r="AA704" s="16" t="n">
        <v>0</v>
      </c>
      <c r="AB704" s="16">
        <f>SUM(S704:AA704)</f>
        <v/>
      </c>
      <c r="AC704" s="16" t="inlineStr">
        <is>
          <t>2417.45</t>
        </is>
      </c>
      <c r="AD704" s="16">
        <f>AC704*0.006</f>
        <v/>
      </c>
      <c r="AE704" s="16">
        <f>AC704*0.02</f>
        <v/>
      </c>
      <c r="AF704" s="16">
        <f>AC704-AD704-AE704</f>
        <v/>
      </c>
      <c r="AG704" s="16" t="n"/>
      <c r="AH704" s="16" t="n"/>
      <c r="AI704" s="16">
        <f>SUM(AG704:AH704)</f>
        <v/>
      </c>
      <c r="AJ704" s="16">
        <f>AF704-AB704+AG704+AH704</f>
        <v/>
      </c>
      <c r="AK704" s="16">
        <f>IF(C704="是","杭州","江西工厂")</f>
        <v/>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t="n"/>
      <c r="S705" s="49" t="n"/>
      <c r="T705" s="15" t="n"/>
      <c r="U705" s="15" t="n"/>
      <c r="V705" s="15" t="n"/>
      <c r="W705" s="15" t="n"/>
      <c r="X705" s="15" t="n"/>
      <c r="Y705" s="15" t="n"/>
      <c r="Z705" s="15" t="n"/>
      <c r="AA705" s="15" t="n"/>
      <c r="AB705" s="15">
        <f>SUM(S705:AA705)</f>
        <v/>
      </c>
      <c r="AC705" s="15" t="inlineStr">
        <is>
          <t>12.00</t>
        </is>
      </c>
      <c r="AD705" s="15">
        <f>AC705*0.006</f>
        <v/>
      </c>
      <c r="AE705" s="15">
        <f>AC705*0.02</f>
        <v/>
      </c>
      <c r="AF705" s="15">
        <f>AC705-AD705-AE705</f>
        <v/>
      </c>
      <c r="AG705" s="15" t="n"/>
      <c r="AH705" s="15" t="n"/>
      <c r="AI705" s="15">
        <f>SUM(AG705:AH705)</f>
        <v/>
      </c>
      <c r="AJ705" s="15">
        <f>AF705-AB705+AG705+AH705</f>
        <v/>
      </c>
      <c r="AK705" s="15">
        <f>IF(C705="是","杭州","江西工厂")</f>
        <v/>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t="n">
        <v>2318</v>
      </c>
      <c r="S706" s="16" t="n">
        <v>2318</v>
      </c>
      <c r="T706" s="16" t="n">
        <v>78</v>
      </c>
      <c r="U706" s="16" t="n">
        <v>25</v>
      </c>
      <c r="V706" s="16" t="n">
        <v>109</v>
      </c>
      <c r="W706" s="16" t="n">
        <v>0</v>
      </c>
      <c r="X706" s="16" t="n">
        <v>0</v>
      </c>
      <c r="Y706" s="90" t="n"/>
      <c r="Z706" s="16" t="n">
        <v>0</v>
      </c>
      <c r="AA706" s="16" t="n">
        <v>0</v>
      </c>
      <c r="AB706" s="16">
        <f>SUM(S706:AA706)</f>
        <v/>
      </c>
      <c r="AC706" s="16" t="inlineStr">
        <is>
          <t>2933.78</t>
        </is>
      </c>
      <c r="AD706" s="16">
        <f>AC706*0.006</f>
        <v/>
      </c>
      <c r="AE706" s="16">
        <f>AC706*0.02</f>
        <v/>
      </c>
      <c r="AF706" s="16">
        <f>AC706-AD706-AE706</f>
        <v/>
      </c>
      <c r="AG706" s="16" t="n"/>
      <c r="AH706" s="16" t="n"/>
      <c r="AI706" s="16">
        <f>SUM(AG706:AH706)</f>
        <v/>
      </c>
      <c r="AJ706" s="16">
        <f>AF706-AB706+AG706+AH706</f>
        <v/>
      </c>
      <c r="AK706" s="16">
        <f>IF(C706="是","杭州","江西工厂")</f>
        <v/>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t="n">
        <v>0</v>
      </c>
      <c r="S707" s="90" t="n"/>
      <c r="T707" s="90" t="n"/>
      <c r="U707" s="90" t="n"/>
      <c r="V707" s="90" t="n"/>
      <c r="W707" s="90" t="n"/>
      <c r="X707" s="90" t="n"/>
      <c r="Y707" s="90" t="n"/>
      <c r="Z707" s="90" t="n"/>
      <c r="AA707" s="90" t="n"/>
      <c r="AB707" s="15">
        <f>SUM(S707:AA707)</f>
        <v/>
      </c>
      <c r="AC707" s="15" t="inlineStr">
        <is>
          <t>2933.78</t>
        </is>
      </c>
      <c r="AD707" s="15">
        <f>AC707*0.006</f>
        <v/>
      </c>
      <c r="AE707" s="15">
        <f>AC707*0.02</f>
        <v/>
      </c>
      <c r="AF707" s="15">
        <f>AC707-AD707-AE707</f>
        <v/>
      </c>
      <c r="AG707" s="15" t="n"/>
      <c r="AH707" s="15" t="n"/>
      <c r="AI707" s="15">
        <f>SUM(AG707:AH707)</f>
        <v/>
      </c>
      <c r="AJ707" s="15">
        <f>AF707-AB707+AG707+AH707</f>
        <v/>
      </c>
      <c r="AK707" s="15">
        <f>IF(C707="是","杭州","江西工厂")</f>
        <v/>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t="n">
        <v>3287.5</v>
      </c>
      <c r="S708" s="16" t="n">
        <v>3287.5</v>
      </c>
      <c r="T708" s="16" t="n">
        <v>427</v>
      </c>
      <c r="U708" s="16" t="n">
        <v>73</v>
      </c>
      <c r="V708" s="16" t="n">
        <v>75</v>
      </c>
      <c r="W708" s="16" t="n">
        <v>0</v>
      </c>
      <c r="X708" s="16" t="n">
        <v>0</v>
      </c>
      <c r="Y708" s="90" t="n"/>
      <c r="Z708" s="16" t="n">
        <v>0</v>
      </c>
      <c r="AA708" s="16" t="n">
        <v>0</v>
      </c>
      <c r="AB708" s="16">
        <f>SUM(S708:AA708)</f>
        <v/>
      </c>
      <c r="AC708" s="16" t="inlineStr">
        <is>
          <t>3330.77</t>
        </is>
      </c>
      <c r="AD708" s="16">
        <f>AC708*0.006</f>
        <v/>
      </c>
      <c r="AE708" s="16">
        <f>AC708*0.02</f>
        <v/>
      </c>
      <c r="AF708" s="16">
        <f>AC708-AD708-AE708</f>
        <v/>
      </c>
      <c r="AG708" s="16" t="n"/>
      <c r="AH708" s="16" t="n"/>
      <c r="AI708" s="16">
        <f>SUM(AG708:AH708)</f>
        <v/>
      </c>
      <c r="AJ708" s="16">
        <f>AF708-AB708+AG708+AH708</f>
        <v/>
      </c>
      <c r="AK708" s="16">
        <f>IF(C708="是","杭州","江西工厂")</f>
        <v/>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t="n">
        <v>15</v>
      </c>
      <c r="S709" s="90" t="n"/>
      <c r="T709" s="90" t="n"/>
      <c r="U709" s="90" t="n"/>
      <c r="V709" s="90" t="n"/>
      <c r="W709" s="15" t="n">
        <v>0</v>
      </c>
      <c r="X709" s="15" t="n">
        <v>0</v>
      </c>
      <c r="Y709" s="90" t="n"/>
      <c r="Z709" s="15" t="n">
        <v>0</v>
      </c>
      <c r="AA709" s="15" t="n">
        <v>0</v>
      </c>
      <c r="AB709" s="15">
        <f>SUM(S709:AA709)</f>
        <v/>
      </c>
      <c r="AC709" s="15" t="inlineStr">
        <is>
          <t>17.00</t>
        </is>
      </c>
      <c r="AD709" s="15">
        <f>AC709*0.006</f>
        <v/>
      </c>
      <c r="AE709" s="15">
        <f>AC709*0.02</f>
        <v/>
      </c>
      <c r="AF709" s="15">
        <f>AC709-AD709-AE709</f>
        <v/>
      </c>
      <c r="AG709" s="15" t="n"/>
      <c r="AH709" s="15" t="n"/>
      <c r="AI709" s="15">
        <f>SUM(AG709:AH709)</f>
        <v/>
      </c>
      <c r="AJ709" s="15">
        <f>AF709-AB709+AG709+AH709</f>
        <v/>
      </c>
      <c r="AK709" s="15">
        <f>IF(C709="是","杭州","江西工厂")</f>
        <v/>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t="n">
        <v>2078.5</v>
      </c>
      <c r="S710" s="16" t="n">
        <v>2145.51</v>
      </c>
      <c r="T710" s="16" t="n">
        <v>161</v>
      </c>
      <c r="U710" s="16" t="n">
        <v>50</v>
      </c>
      <c r="V710" s="16" t="n">
        <v>65</v>
      </c>
      <c r="W710" s="16" t="n">
        <v>0</v>
      </c>
      <c r="X710" s="16" t="n">
        <v>0</v>
      </c>
      <c r="Y710" s="90" t="n"/>
      <c r="Z710" s="16" t="n">
        <v>0</v>
      </c>
      <c r="AA710" s="16" t="n">
        <v>67.01000000000001</v>
      </c>
      <c r="AB710" s="16">
        <f>SUM(S710:AA710)</f>
        <v/>
      </c>
      <c r="AC710" s="16" t="inlineStr">
        <is>
          <t>2589.33</t>
        </is>
      </c>
      <c r="AD710" s="16">
        <f>AC710*0.006</f>
        <v/>
      </c>
      <c r="AE710" s="16">
        <f>AC710*0.02</f>
        <v/>
      </c>
      <c r="AF710" s="16">
        <f>AC710-AD710-AE710</f>
        <v/>
      </c>
      <c r="AG710" s="16" t="n"/>
      <c r="AH710" s="16" t="n"/>
      <c r="AI710" s="16">
        <f>SUM(AG710:AH710)</f>
        <v/>
      </c>
      <c r="AJ710" s="16">
        <f>AF710-AB710+AG710+AH710</f>
        <v/>
      </c>
      <c r="AK710" s="16">
        <f>IF(C710="是","杭州","江西工厂")</f>
        <v/>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t="n">
        <v>173</v>
      </c>
      <c r="S711" s="15" t="n">
        <v>173</v>
      </c>
      <c r="T711" s="15" t="n">
        <v>8</v>
      </c>
      <c r="U711" s="15" t="n">
        <v>0</v>
      </c>
      <c r="V711" s="15" t="n">
        <v>0</v>
      </c>
      <c r="W711" s="15" t="n">
        <v>0</v>
      </c>
      <c r="X711" s="15" t="n">
        <v>0</v>
      </c>
      <c r="Y711" s="90" t="n"/>
      <c r="Z711" s="15" t="n">
        <v>0</v>
      </c>
      <c r="AA711" s="15" t="n">
        <v>0</v>
      </c>
      <c r="AB711" s="15">
        <f>SUM(S711:AA711)</f>
        <v/>
      </c>
      <c r="AC711" s="15" t="inlineStr">
        <is>
          <t>300.00</t>
        </is>
      </c>
      <c r="AD711" s="15">
        <f>AC711*0.006</f>
        <v/>
      </c>
      <c r="AE711" s="15">
        <f>AC711*0.02</f>
        <v/>
      </c>
      <c r="AF711" s="15">
        <f>AC711-AD711-AE711</f>
        <v/>
      </c>
      <c r="AG711" s="15" t="n"/>
      <c r="AH711" s="15" t="n"/>
      <c r="AI711" s="15">
        <f>SUM(AG711:AH711)</f>
        <v/>
      </c>
      <c r="AJ711" s="15">
        <f>AF711-AB711+AG711+AH711</f>
        <v/>
      </c>
      <c r="AK711" s="15">
        <f>IF(C711="是","杭州","江西工厂")</f>
        <v/>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t="n">
        <v>0</v>
      </c>
      <c r="S712" s="16" t="n">
        <v>0</v>
      </c>
      <c r="T712" s="16" t="n">
        <v>0</v>
      </c>
      <c r="U712" s="16" t="n">
        <v>0</v>
      </c>
      <c r="V712" s="16" t="n">
        <v>0</v>
      </c>
      <c r="W712" s="16" t="n">
        <v>0</v>
      </c>
      <c r="X712" s="16" t="n">
        <v>0</v>
      </c>
      <c r="Y712" s="90" t="n"/>
      <c r="Z712" s="16" t="n">
        <v>0</v>
      </c>
      <c r="AA712" s="16" t="n">
        <v>0</v>
      </c>
      <c r="AB712" s="16">
        <f>SUM(S712:AA712)</f>
        <v/>
      </c>
      <c r="AC712" s="16" t="inlineStr">
        <is>
          <t>333.52</t>
        </is>
      </c>
      <c r="AD712" s="16">
        <f>AC712*0.006</f>
        <v/>
      </c>
      <c r="AE712" s="16">
        <f>AC712*0.02</f>
        <v/>
      </c>
      <c r="AF712" s="16">
        <f>AC712-AD712-AE712</f>
        <v/>
      </c>
      <c r="AG712" s="16" t="n"/>
      <c r="AH712" s="16" t="n"/>
      <c r="AI712" s="16">
        <f>SUM(AG712:AH712)</f>
        <v/>
      </c>
      <c r="AJ712" s="16">
        <f>AF712-AB712+AG712+AH712</f>
        <v/>
      </c>
      <c r="AK712" s="16">
        <f>IF(C712="是","杭州","江西工厂")</f>
        <v/>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t="n">
        <v>0</v>
      </c>
      <c r="S713" s="90" t="n"/>
      <c r="T713" s="90" t="n"/>
      <c r="U713" s="90" t="n"/>
      <c r="V713" s="90" t="n"/>
      <c r="W713" s="90" t="n"/>
      <c r="X713" s="90" t="n"/>
      <c r="Y713" s="90" t="n"/>
      <c r="Z713" s="90" t="n"/>
      <c r="AA713" s="90" t="n"/>
      <c r="AB713" s="15">
        <f>SUM(S713:AA713)</f>
        <v/>
      </c>
      <c r="AC713" s="15" t="n"/>
      <c r="AD713" s="15">
        <f>AC713*0.006</f>
        <v/>
      </c>
      <c r="AE713" s="15">
        <f>AC713*0.02</f>
        <v/>
      </c>
      <c r="AF713" s="15">
        <f>AC713-AD713-AE713</f>
        <v/>
      </c>
      <c r="AG713" s="15" t="n"/>
      <c r="AH713" s="15" t="n"/>
      <c r="AI713" s="15">
        <f>SUM(AG713:AH713)</f>
        <v/>
      </c>
      <c r="AJ713" s="15">
        <f>AF713-AB713+AG713+AH713</f>
        <v/>
      </c>
      <c r="AK713" s="15">
        <f>IF(C713="是","杭州","江西工厂")</f>
        <v/>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t="n">
        <v>4481.25</v>
      </c>
      <c r="S714" s="16" t="n">
        <v>4551.25</v>
      </c>
      <c r="T714" s="16" t="n">
        <v>384</v>
      </c>
      <c r="U714" s="16" t="n">
        <v>73</v>
      </c>
      <c r="V714" s="16" t="n">
        <v>112</v>
      </c>
      <c r="W714" s="16" t="n">
        <v>0</v>
      </c>
      <c r="X714" s="16" t="n">
        <v>0</v>
      </c>
      <c r="Y714" s="90" t="n"/>
      <c r="Z714" s="16" t="n">
        <v>70</v>
      </c>
      <c r="AA714" s="16" t="n">
        <v>0</v>
      </c>
      <c r="AB714" s="16">
        <f>SUM(S714:AA714)</f>
        <v/>
      </c>
      <c r="AC714" s="16" t="inlineStr">
        <is>
          <t>5968.95</t>
        </is>
      </c>
      <c r="AD714" s="16">
        <f>AC714*0.006</f>
        <v/>
      </c>
      <c r="AE714" s="16">
        <f>AC714*0.02</f>
        <v/>
      </c>
      <c r="AF714" s="16">
        <f>AC714-AD714-AE714</f>
        <v/>
      </c>
      <c r="AG714" s="16" t="n"/>
      <c r="AH714" s="16" t="n"/>
      <c r="AI714" s="16">
        <f>SUM(AG714:AH714)</f>
        <v/>
      </c>
      <c r="AJ714" s="16">
        <f>AF714-AB714+AG714+AH714</f>
        <v/>
      </c>
      <c r="AK714" s="16">
        <f>IF(C714="是","杭州","江西工厂")</f>
        <v/>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t="n">
        <v>0</v>
      </c>
      <c r="S715" s="90" t="n"/>
      <c r="T715" s="90" t="n"/>
      <c r="U715" s="90" t="n"/>
      <c r="V715" s="90" t="n"/>
      <c r="W715" s="90" t="n"/>
      <c r="X715" s="90" t="n"/>
      <c r="Y715" s="90" t="n"/>
      <c r="Z715" s="90" t="n"/>
      <c r="AA715" s="90" t="n"/>
      <c r="AB715" s="15">
        <f>SUM(S715:AA715)</f>
        <v/>
      </c>
      <c r="AC715" s="15" t="inlineStr">
        <is>
          <t>2793.70</t>
        </is>
      </c>
      <c r="AD715" s="15">
        <f>AC715*0.006</f>
        <v/>
      </c>
      <c r="AE715" s="15">
        <f>AC715*0.02</f>
        <v/>
      </c>
      <c r="AF715" s="15">
        <f>AC715-AD715-AE715</f>
        <v/>
      </c>
      <c r="AG715" s="15" t="n"/>
      <c r="AH715" s="15" t="n"/>
      <c r="AI715" s="15">
        <f>SUM(AG715:AH715)</f>
        <v/>
      </c>
      <c r="AJ715" s="15">
        <f>AF715-AB715+AG715+AH715</f>
        <v/>
      </c>
      <c r="AK715" s="15">
        <f>IF(C715="是","杭州","江西工厂")</f>
        <v/>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t="n">
        <v>15</v>
      </c>
      <c r="S716" s="90" t="n"/>
      <c r="T716" s="90" t="n"/>
      <c r="U716" s="90" t="n"/>
      <c r="V716" s="90" t="n"/>
      <c r="W716" s="16" t="n">
        <v>0</v>
      </c>
      <c r="X716" s="16" t="n">
        <v>0</v>
      </c>
      <c r="Y716" s="90" t="n"/>
      <c r="Z716" s="16" t="n">
        <v>0</v>
      </c>
      <c r="AA716" s="16" t="n">
        <v>0</v>
      </c>
      <c r="AB716" s="16">
        <f>SUM(S716:AA716)</f>
        <v/>
      </c>
      <c r="AC716" s="16" t="inlineStr">
        <is>
          <t>22.00</t>
        </is>
      </c>
      <c r="AD716" s="16">
        <f>AC716*0.006</f>
        <v/>
      </c>
      <c r="AE716" s="16">
        <f>AC716*0.02</f>
        <v/>
      </c>
      <c r="AF716" s="16">
        <f>AC716-AD716-AE716</f>
        <v/>
      </c>
      <c r="AG716" s="16" t="n"/>
      <c r="AH716" s="16" t="n"/>
      <c r="AI716" s="16">
        <f>SUM(AG716:AH716)</f>
        <v/>
      </c>
      <c r="AJ716" s="16">
        <f>AF716-AB716+AG716+AH716</f>
        <v/>
      </c>
      <c r="AK716" s="16">
        <f>IF(C716="是","杭州","江西工厂")</f>
        <v/>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t="n">
        <v>2092.5</v>
      </c>
      <c r="S717" s="15" t="n">
        <v>2092.5</v>
      </c>
      <c r="T717" s="15" t="n">
        <v>100</v>
      </c>
      <c r="U717" s="15" t="n">
        <v>0</v>
      </c>
      <c r="V717" s="15" t="n">
        <v>260</v>
      </c>
      <c r="W717" s="15" t="n">
        <v>0</v>
      </c>
      <c r="X717" s="15" t="n">
        <v>0</v>
      </c>
      <c r="Y717" s="90" t="n"/>
      <c r="Z717" s="15" t="n">
        <v>0</v>
      </c>
      <c r="AA717" s="15" t="n">
        <v>0</v>
      </c>
      <c r="AB717" s="15">
        <f>SUM(S717:AA717)</f>
        <v/>
      </c>
      <c r="AC717" s="15" t="inlineStr">
        <is>
          <t>2871.25</t>
        </is>
      </c>
      <c r="AD717" s="15">
        <f>AC717*0.006</f>
        <v/>
      </c>
      <c r="AE717" s="15">
        <f>AC717*0.02</f>
        <v/>
      </c>
      <c r="AF717" s="15">
        <f>AC717-AD717-AE717</f>
        <v/>
      </c>
      <c r="AG717" s="15" t="n"/>
      <c r="AH717" s="15" t="n"/>
      <c r="AI717" s="15">
        <f>SUM(AG717:AH717)</f>
        <v/>
      </c>
      <c r="AJ717" s="15">
        <f>AF717-AB717+AG717+AH717</f>
        <v/>
      </c>
      <c r="AK717" s="15">
        <f>IF(C717="是","杭州","江西工厂")</f>
        <v/>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t="n">
        <v>0</v>
      </c>
      <c r="S718" s="90" t="n"/>
      <c r="T718" s="90" t="n"/>
      <c r="U718" s="90" t="n"/>
      <c r="V718" s="90" t="n"/>
      <c r="W718" s="90" t="n"/>
      <c r="X718" s="90" t="n"/>
      <c r="Y718" s="90" t="n"/>
      <c r="Z718" s="90" t="n"/>
      <c r="AA718" s="90" t="n"/>
      <c r="AB718" s="16">
        <f>SUM(S718:AA718)</f>
        <v/>
      </c>
      <c r="AC718" s="16" t="n"/>
      <c r="AD718" s="16">
        <f>AC718*0.006</f>
        <v/>
      </c>
      <c r="AE718" s="16">
        <f>AC718*0.02</f>
        <v/>
      </c>
      <c r="AF718" s="16">
        <f>AC718-AD718-AE718</f>
        <v/>
      </c>
      <c r="AG718" s="16" t="n"/>
      <c r="AH718" s="16" t="n"/>
      <c r="AI718" s="16">
        <f>SUM(AG718:AH718)</f>
        <v/>
      </c>
      <c r="AJ718" s="16">
        <f>AF718-AB718+AG718+AH718</f>
        <v/>
      </c>
      <c r="AK718" s="16">
        <f>IF(C718="是","杭州","江西工厂")</f>
        <v/>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t="n">
        <v>15</v>
      </c>
      <c r="S719" s="90" t="n"/>
      <c r="T719" s="90" t="n"/>
      <c r="U719" s="90" t="n"/>
      <c r="V719" s="90" t="n"/>
      <c r="W719" s="15" t="n">
        <v>0</v>
      </c>
      <c r="X719" s="15" t="n">
        <v>0</v>
      </c>
      <c r="Y719" s="90" t="n"/>
      <c r="Z719" s="15" t="n">
        <v>0</v>
      </c>
      <c r="AA719" s="15" t="n">
        <v>0</v>
      </c>
      <c r="AB719" s="15">
        <f>SUM(S719:AA719)</f>
        <v/>
      </c>
      <c r="AC719" s="15" t="inlineStr">
        <is>
          <t>22.00</t>
        </is>
      </c>
      <c r="AD719" s="15">
        <f>AC719*0.006</f>
        <v/>
      </c>
      <c r="AE719" s="15">
        <f>AC719*0.02</f>
        <v/>
      </c>
      <c r="AF719" s="15">
        <f>AC719-AD719-AE719</f>
        <v/>
      </c>
      <c r="AG719" s="15" t="n"/>
      <c r="AH719" s="15" t="n"/>
      <c r="AI719" s="15">
        <f>SUM(AG719:AH719)</f>
        <v/>
      </c>
      <c r="AJ719" s="15">
        <f>AF719-AB719+AG719+AH719</f>
        <v/>
      </c>
      <c r="AK719" s="15">
        <f>IF(C719="是","杭州","江西工厂")</f>
        <v/>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t="n">
        <v>4962.54</v>
      </c>
      <c r="S720" s="16" t="n">
        <v>5032.54</v>
      </c>
      <c r="T720" s="16" t="n">
        <v>226</v>
      </c>
      <c r="U720" s="16" t="n">
        <v>0</v>
      </c>
      <c r="V720" s="16" t="n">
        <v>68</v>
      </c>
      <c r="W720" s="16" t="n">
        <v>0</v>
      </c>
      <c r="X720" s="16" t="n">
        <v>0</v>
      </c>
      <c r="Y720" s="90" t="n"/>
      <c r="Z720" s="16" t="n">
        <v>70</v>
      </c>
      <c r="AA720" s="16" t="n">
        <v>0</v>
      </c>
      <c r="AB720" s="16">
        <f>SUM(S720:AA720)</f>
        <v/>
      </c>
      <c r="AC720" s="16" t="inlineStr">
        <is>
          <t>5858.38</t>
        </is>
      </c>
      <c r="AD720" s="16">
        <f>AC720*0.006</f>
        <v/>
      </c>
      <c r="AE720" s="16">
        <f>AC720*0.02</f>
        <v/>
      </c>
      <c r="AF720" s="16">
        <f>AC720-AD720-AE720</f>
        <v/>
      </c>
      <c r="AG720" s="16" t="n"/>
      <c r="AH720" s="16" t="n"/>
      <c r="AI720" s="16">
        <f>SUM(AG720:AH720)</f>
        <v/>
      </c>
      <c r="AJ720" s="16">
        <f>AF720-AB720+AG720+AH720</f>
        <v/>
      </c>
      <c r="AK720" s="16">
        <f>IF(C720="是","杭州","江西工厂")</f>
        <v/>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t="n">
        <v>0</v>
      </c>
      <c r="S721" s="90" t="n"/>
      <c r="T721" s="90" t="n"/>
      <c r="U721" s="90" t="n"/>
      <c r="V721" s="90" t="n"/>
      <c r="W721" s="90" t="n"/>
      <c r="X721" s="90" t="n"/>
      <c r="Y721" s="90" t="n"/>
      <c r="Z721" s="90" t="n"/>
      <c r="AA721" s="90" t="n"/>
      <c r="AB721" s="15">
        <f>SUM(S721:AA721)</f>
        <v/>
      </c>
      <c r="AC721" s="15" t="inlineStr">
        <is>
          <t>3510.77</t>
        </is>
      </c>
      <c r="AD721" s="15">
        <f>AC721*0.006</f>
        <v/>
      </c>
      <c r="AE721" s="15">
        <f>AC721*0.02</f>
        <v/>
      </c>
      <c r="AF721" s="15">
        <f>AC721-AD721-AE721</f>
        <v/>
      </c>
      <c r="AG721" s="15" t="n"/>
      <c r="AH721" s="15" t="n"/>
      <c r="AI721" s="15">
        <f>SUM(AG721:AH721)</f>
        <v/>
      </c>
      <c r="AJ721" s="15">
        <f>AF721-AB721+AG721+AH721</f>
        <v/>
      </c>
      <c r="AK721" s="15">
        <f>IF(C721="是","杭州","江西工厂")</f>
        <v/>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t="n">
        <v>0</v>
      </c>
      <c r="S722" s="16" t="n">
        <v>0</v>
      </c>
      <c r="T722" s="16" t="n">
        <v>0</v>
      </c>
      <c r="U722" s="16" t="n">
        <v>0</v>
      </c>
      <c r="V722" s="16" t="n">
        <v>0</v>
      </c>
      <c r="W722" s="16" t="n">
        <v>0</v>
      </c>
      <c r="X722" s="16" t="n">
        <v>0</v>
      </c>
      <c r="Y722" s="90" t="n"/>
      <c r="Z722" s="16" t="n">
        <v>0</v>
      </c>
      <c r="AA722" s="16" t="n">
        <v>0</v>
      </c>
      <c r="AB722" s="16">
        <f>SUM(S722:AA722)</f>
        <v/>
      </c>
      <c r="AC722" s="16" t="inlineStr">
        <is>
          <t>2334.64</t>
        </is>
      </c>
      <c r="AD722" s="16">
        <f>AC722*0.006</f>
        <v/>
      </c>
      <c r="AE722" s="16">
        <f>AC722*0.02</f>
        <v/>
      </c>
      <c r="AF722" s="16">
        <f>AC722-AD722-AE722</f>
        <v/>
      </c>
      <c r="AG722" s="16" t="n"/>
      <c r="AH722" s="16" t="n"/>
      <c r="AI722" s="16">
        <f>SUM(AG722:AH722)</f>
        <v/>
      </c>
      <c r="AJ722" s="16">
        <f>AF722-AB722+AG722+AH722</f>
        <v/>
      </c>
      <c r="AK722" s="16">
        <f>IF(C722="是","杭州","江西工厂")</f>
        <v/>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t="n">
        <v>11355.92</v>
      </c>
      <c r="S723" s="15" t="n">
        <v>11385.92</v>
      </c>
      <c r="T723" s="15" t="n">
        <v>541</v>
      </c>
      <c r="U723" s="15" t="n">
        <v>115</v>
      </c>
      <c r="V723" s="15" t="n">
        <v>189</v>
      </c>
      <c r="W723" s="15" t="n">
        <v>0</v>
      </c>
      <c r="X723" s="15" t="n">
        <v>30</v>
      </c>
      <c r="Y723" s="90" t="n"/>
      <c r="Z723" s="15" t="n">
        <v>0</v>
      </c>
      <c r="AA723" s="15" t="n">
        <v>0</v>
      </c>
      <c r="AB723" s="15">
        <f>SUM(S723:AA723)</f>
        <v/>
      </c>
      <c r="AC723" s="15" t="inlineStr">
        <is>
          <t>12114.52</t>
        </is>
      </c>
      <c r="AD723" s="15">
        <f>AC723*0.006</f>
        <v/>
      </c>
      <c r="AE723" s="15">
        <f>AC723*0.02</f>
        <v/>
      </c>
      <c r="AF723" s="15">
        <f>AC723-AD723-AE723</f>
        <v/>
      </c>
      <c r="AG723" s="15" t="n"/>
      <c r="AH723" s="15" t="n"/>
      <c r="AI723" s="15">
        <f>SUM(AG723:AH723)</f>
        <v/>
      </c>
      <c r="AJ723" s="15">
        <f>AF723-AB723+AG723+AH723</f>
        <v/>
      </c>
      <c r="AK723" s="15">
        <f>IF(C723="是","杭州","江西工厂")</f>
        <v/>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t="n">
        <v>0</v>
      </c>
      <c r="S724" s="90" t="n"/>
      <c r="T724" s="90" t="n"/>
      <c r="U724" s="90" t="n"/>
      <c r="V724" s="90" t="n"/>
      <c r="W724" s="90" t="n"/>
      <c r="X724" s="90" t="n"/>
      <c r="Y724" s="90" t="n"/>
      <c r="Z724" s="90" t="n"/>
      <c r="AA724" s="90" t="n"/>
      <c r="AB724" s="16">
        <f>SUM(S724:AA724)</f>
        <v/>
      </c>
      <c r="AC724" s="16" t="n"/>
      <c r="AD724" s="16">
        <f>AC724*0.006</f>
        <v/>
      </c>
      <c r="AE724" s="16">
        <f>AC724*0.02</f>
        <v/>
      </c>
      <c r="AF724" s="16">
        <f>AC724-AD724-AE724</f>
        <v/>
      </c>
      <c r="AG724" s="16" t="n"/>
      <c r="AH724" s="16" t="n"/>
      <c r="AI724" s="16">
        <f>SUM(AG724:AH724)</f>
        <v/>
      </c>
      <c r="AJ724" s="16">
        <f>AF724-AB724+AG724+AH724</f>
        <v/>
      </c>
      <c r="AK724" s="16">
        <f>IF(C724="是","杭州","江西工厂")</f>
        <v/>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t="n">
        <v>0</v>
      </c>
      <c r="S725" s="90" t="n"/>
      <c r="T725" s="90" t="n"/>
      <c r="U725" s="90" t="n"/>
      <c r="V725" s="90" t="n"/>
      <c r="W725" s="90" t="n"/>
      <c r="X725" s="90" t="n"/>
      <c r="Y725" s="90" t="n"/>
      <c r="Z725" s="90" t="n"/>
      <c r="AA725" s="90" t="n"/>
      <c r="AB725" s="15">
        <f>SUM(S725:AA725)</f>
        <v/>
      </c>
      <c r="AC725" s="15" t="n"/>
      <c r="AD725" s="15">
        <f>AC725*0.006</f>
        <v/>
      </c>
      <c r="AE725" s="15">
        <f>AC725*0.02</f>
        <v/>
      </c>
      <c r="AF725" s="15">
        <f>AC725-AD725-AE725</f>
        <v/>
      </c>
      <c r="AG725" s="15" t="n"/>
      <c r="AH725" s="15" t="n"/>
      <c r="AI725" s="15">
        <f>SUM(AG725:AH725)</f>
        <v/>
      </c>
      <c r="AJ725" s="15">
        <f>AF725-AB725+AG725+AH725</f>
        <v/>
      </c>
      <c r="AK725" s="15">
        <f>IF(C725="是","杭州","江西工厂")</f>
        <v/>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t="n">
        <v>15</v>
      </c>
      <c r="S726" s="90" t="n"/>
      <c r="T726" s="90" t="n"/>
      <c r="U726" s="90" t="n"/>
      <c r="V726" s="90" t="n"/>
      <c r="W726" s="16" t="n">
        <v>0</v>
      </c>
      <c r="X726" s="16" t="n">
        <v>0</v>
      </c>
      <c r="Y726" s="90" t="n"/>
      <c r="Z726" s="16" t="n">
        <v>0</v>
      </c>
      <c r="AA726" s="16" t="n">
        <v>0</v>
      </c>
      <c r="AB726" s="16">
        <f>SUM(S726:AA726)</f>
        <v/>
      </c>
      <c r="AC726" s="16" t="inlineStr">
        <is>
          <t>22.00</t>
        </is>
      </c>
      <c r="AD726" s="16">
        <f>AC726*0.006</f>
        <v/>
      </c>
      <c r="AE726" s="16">
        <f>AC726*0.02</f>
        <v/>
      </c>
      <c r="AF726" s="16">
        <f>AC726-AD726-AE726</f>
        <v/>
      </c>
      <c r="AG726" s="16" t="n"/>
      <c r="AH726" s="16" t="n"/>
      <c r="AI726" s="16">
        <f>SUM(AG726:AH726)</f>
        <v/>
      </c>
      <c r="AJ726" s="16">
        <f>AF726-AB726+AG726+AH726</f>
        <v/>
      </c>
      <c r="AK726" s="16">
        <f>IF(C726="是","杭州","江西工厂")</f>
        <v/>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t="n">
        <v>15</v>
      </c>
      <c r="S727" s="90" t="n"/>
      <c r="T727" s="90" t="n"/>
      <c r="U727" s="90" t="n"/>
      <c r="V727" s="90" t="n"/>
      <c r="W727" s="15" t="n">
        <v>0</v>
      </c>
      <c r="X727" s="15" t="n">
        <v>0</v>
      </c>
      <c r="Y727" s="90" t="n"/>
      <c r="Z727" s="15" t="n">
        <v>0</v>
      </c>
      <c r="AA727" s="15" t="n">
        <v>0</v>
      </c>
      <c r="AB727" s="15">
        <f>SUM(S727:AA727)</f>
        <v/>
      </c>
      <c r="AC727" s="15" t="inlineStr">
        <is>
          <t>22.00</t>
        </is>
      </c>
      <c r="AD727" s="15">
        <f>AC727*0.006</f>
        <v/>
      </c>
      <c r="AE727" s="15">
        <f>AC727*0.02</f>
        <v/>
      </c>
      <c r="AF727" s="15">
        <f>AC727-AD727-AE727</f>
        <v/>
      </c>
      <c r="AG727" s="15" t="n"/>
      <c r="AH727" s="15" t="n"/>
      <c r="AI727" s="15">
        <f>SUM(AG727:AH727)</f>
        <v/>
      </c>
      <c r="AJ727" s="15">
        <f>AF727-AB727+AG727+AH727</f>
        <v/>
      </c>
      <c r="AK727" s="15">
        <f>IF(C727="是","杭州","江西工厂")</f>
        <v/>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t="n">
        <v>0</v>
      </c>
      <c r="S728" s="90" t="n"/>
      <c r="T728" s="90" t="n"/>
      <c r="U728" s="90" t="n"/>
      <c r="V728" s="90" t="n"/>
      <c r="W728" s="90" t="n"/>
      <c r="X728" s="90" t="n"/>
      <c r="Y728" s="90" t="n"/>
      <c r="Z728" s="90" t="n"/>
      <c r="AA728" s="90" t="n"/>
      <c r="AB728" s="16">
        <f>SUM(S728:AA728)</f>
        <v/>
      </c>
      <c r="AC728" s="16" t="inlineStr">
        <is>
          <t>44.00</t>
        </is>
      </c>
      <c r="AD728" s="16">
        <f>AC728*0.006</f>
        <v/>
      </c>
      <c r="AE728" s="16">
        <f>AC728*0.02</f>
        <v/>
      </c>
      <c r="AF728" s="16">
        <f>AC728-AD728-AE728</f>
        <v/>
      </c>
      <c r="AG728" s="16" t="n"/>
      <c r="AH728" s="16" t="n"/>
      <c r="AI728" s="16">
        <f>SUM(AG728:AH728)</f>
        <v/>
      </c>
      <c r="AJ728" s="16">
        <f>AF728-AB728+AG728+AH728</f>
        <v/>
      </c>
      <c r="AK728" s="16">
        <f>IF(C728="是","杭州","江西工厂")</f>
        <v/>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t="n">
        <v>0</v>
      </c>
      <c r="S729" s="90" t="n"/>
      <c r="T729" s="90" t="n"/>
      <c r="U729" s="90" t="n"/>
      <c r="V729" s="90" t="n"/>
      <c r="W729" s="90" t="n"/>
      <c r="X729" s="90" t="n"/>
      <c r="Y729" s="90" t="n"/>
      <c r="Z729" s="90" t="n"/>
      <c r="AA729" s="90" t="n"/>
      <c r="AB729" s="15">
        <f>SUM(S729:AA729)</f>
        <v/>
      </c>
      <c r="AC729" s="15" t="inlineStr">
        <is>
          <t>434.57</t>
        </is>
      </c>
      <c r="AD729" s="15">
        <f>AC729*0.006</f>
        <v/>
      </c>
      <c r="AE729" s="15">
        <f>AC729*0.02</f>
        <v/>
      </c>
      <c r="AF729" s="15">
        <f>AC729-AD729-AE729</f>
        <v/>
      </c>
      <c r="AG729" s="15" t="n"/>
      <c r="AH729" s="15" t="n"/>
      <c r="AI729" s="15">
        <f>SUM(AG729:AH729)</f>
        <v/>
      </c>
      <c r="AJ729" s="15">
        <f>AF729-AB729+AG729+AH729</f>
        <v/>
      </c>
      <c r="AK729" s="15">
        <f>IF(C729="是","杭州","江西工厂")</f>
        <v/>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t="n">
        <v>0</v>
      </c>
      <c r="S730" s="90" t="n"/>
      <c r="T730" s="90" t="n"/>
      <c r="U730" s="90" t="n"/>
      <c r="V730" s="90" t="n"/>
      <c r="W730" s="90" t="n"/>
      <c r="X730" s="90" t="n"/>
      <c r="Y730" s="90" t="n"/>
      <c r="Z730" s="90" t="n"/>
      <c r="AA730" s="90" t="n"/>
      <c r="AB730" s="16">
        <f>SUM(S730:AA730)</f>
        <v/>
      </c>
      <c r="AC730" s="16" t="inlineStr">
        <is>
          <t>12164.67</t>
        </is>
      </c>
      <c r="AD730" s="16">
        <f>AC730*0.006</f>
        <v/>
      </c>
      <c r="AE730" s="16">
        <f>AC730*0.02</f>
        <v/>
      </c>
      <c r="AF730" s="16">
        <f>AC730-AD730-AE730</f>
        <v/>
      </c>
      <c r="AG730" s="16" t="n"/>
      <c r="AH730" s="16" t="n"/>
      <c r="AI730" s="16">
        <f>SUM(AG730:AH730)</f>
        <v/>
      </c>
      <c r="AJ730" s="16">
        <f>AF730-AB730+AG730+AH730</f>
        <v/>
      </c>
      <c r="AK730" s="16">
        <f>IF(C730="是","杭州","江西工厂")</f>
        <v/>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t="n">
        <v>0</v>
      </c>
      <c r="S731" s="90" t="n"/>
      <c r="T731" s="90" t="n"/>
      <c r="U731" s="90" t="n"/>
      <c r="V731" s="90" t="n"/>
      <c r="W731" s="90" t="n"/>
      <c r="X731" s="90" t="n"/>
      <c r="Y731" s="90" t="n"/>
      <c r="Z731" s="90" t="n"/>
      <c r="AA731" s="90" t="n"/>
      <c r="AB731" s="15">
        <f>SUM(S731:AA731)</f>
        <v/>
      </c>
      <c r="AC731" s="15" t="n"/>
      <c r="AD731" s="15">
        <f>AC731*0.006</f>
        <v/>
      </c>
      <c r="AE731" s="15">
        <f>AC731*0.02</f>
        <v/>
      </c>
      <c r="AF731" s="15">
        <f>AC731-AD731-AE731</f>
        <v/>
      </c>
      <c r="AG731" s="15" t="n"/>
      <c r="AH731" s="15" t="n"/>
      <c r="AI731" s="15">
        <f>SUM(AG731:AH731)</f>
        <v/>
      </c>
      <c r="AJ731" s="15">
        <f>AF731-AB731+AG731+AH731</f>
        <v/>
      </c>
      <c r="AK731" s="15">
        <f>IF(C731="是","杭州","江西工厂")</f>
        <v/>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t="n">
        <v>0</v>
      </c>
      <c r="S732" s="90" t="n"/>
      <c r="T732" s="90" t="n"/>
      <c r="U732" s="90" t="n"/>
      <c r="V732" s="90" t="n"/>
      <c r="W732" s="90" t="n"/>
      <c r="X732" s="90" t="n"/>
      <c r="Y732" s="90" t="n"/>
      <c r="Z732" s="90" t="n"/>
      <c r="AA732" s="90" t="n"/>
      <c r="AB732" s="16">
        <f>SUM(S732:AA732)</f>
        <v/>
      </c>
      <c r="AC732" s="16" t="n"/>
      <c r="AD732" s="16">
        <f>AC732*0.006</f>
        <v/>
      </c>
      <c r="AE732" s="16">
        <f>AC732*0.02</f>
        <v/>
      </c>
      <c r="AF732" s="16">
        <f>AC732-AD732-AE732</f>
        <v/>
      </c>
      <c r="AG732" s="16" t="n"/>
      <c r="AH732" s="16" t="n"/>
      <c r="AI732" s="16">
        <f>SUM(AG732:AH732)</f>
        <v/>
      </c>
      <c r="AJ732" s="16">
        <f>AF732-AB732+AG732+AH732</f>
        <v/>
      </c>
      <c r="AK732" s="16">
        <f>IF(C732="是","杭州","江西工厂")</f>
        <v/>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t="n">
        <v>0</v>
      </c>
      <c r="S733" s="90" t="n"/>
      <c r="T733" s="90" t="n"/>
      <c r="U733" s="90" t="n"/>
      <c r="V733" s="90" t="n"/>
      <c r="W733" s="90" t="n"/>
      <c r="X733" s="90" t="n"/>
      <c r="Y733" s="90" t="n"/>
      <c r="Z733" s="90" t="n"/>
      <c r="AA733" s="90" t="n"/>
      <c r="AB733" s="15">
        <f>SUM(S733:AA733)</f>
        <v/>
      </c>
      <c r="AC733" s="15" t="inlineStr">
        <is>
          <t>19.50</t>
        </is>
      </c>
      <c r="AD733" s="15">
        <f>AC733*0.006</f>
        <v/>
      </c>
      <c r="AE733" s="15">
        <f>AC733*0.02</f>
        <v/>
      </c>
      <c r="AF733" s="15">
        <f>AC733-AD733-AE733</f>
        <v/>
      </c>
      <c r="AG733" s="15" t="n"/>
      <c r="AH733" s="15" t="n"/>
      <c r="AI733" s="15">
        <f>SUM(AG733:AH733)</f>
        <v/>
      </c>
      <c r="AJ733" s="15">
        <f>AF733-AB733+AG733+AH733</f>
        <v/>
      </c>
      <c r="AK733" s="15">
        <f>IF(C733="是","杭州","江西工厂")</f>
        <v/>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t="n">
        <v>0</v>
      </c>
      <c r="S734" s="90" t="n"/>
      <c r="T734" s="90" t="n"/>
      <c r="U734" s="90" t="n"/>
      <c r="V734" s="90" t="n"/>
      <c r="W734" s="90" t="n"/>
      <c r="X734" s="90" t="n"/>
      <c r="Y734" s="90" t="n"/>
      <c r="Z734" s="90" t="n"/>
      <c r="AA734" s="90" t="n"/>
      <c r="AB734" s="16">
        <f>SUM(S734:AA734)</f>
        <v/>
      </c>
      <c r="AC734" s="16" t="inlineStr">
        <is>
          <t>19.50</t>
        </is>
      </c>
      <c r="AD734" s="16">
        <f>AC734*0.006</f>
        <v/>
      </c>
      <c r="AE734" s="16">
        <f>AC734*0.02</f>
        <v/>
      </c>
      <c r="AF734" s="16">
        <f>AC734-AD734-AE734</f>
        <v/>
      </c>
      <c r="AG734" s="16" t="n"/>
      <c r="AH734" s="16" t="n"/>
      <c r="AI734" s="16">
        <f>SUM(AG734:AH734)</f>
        <v/>
      </c>
      <c r="AJ734" s="16">
        <f>AF734-AB734+AG734+AH734</f>
        <v/>
      </c>
      <c r="AK734" s="16">
        <f>IF(C734="是","杭州","江西工厂")</f>
        <v/>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t="n">
        <v>2067.5</v>
      </c>
      <c r="S735" s="15" t="n">
        <v>2067.5</v>
      </c>
      <c r="T735" s="15" t="n">
        <v>171</v>
      </c>
      <c r="U735" s="15" t="n">
        <v>35</v>
      </c>
      <c r="V735" s="15" t="n">
        <v>79</v>
      </c>
      <c r="W735" s="15" t="n">
        <v>0</v>
      </c>
      <c r="X735" s="15" t="n">
        <v>0</v>
      </c>
      <c r="Y735" s="90" t="n"/>
      <c r="Z735" s="15" t="n">
        <v>0</v>
      </c>
      <c r="AA735" s="15" t="n">
        <v>0</v>
      </c>
      <c r="AB735" s="15">
        <f>SUM(S735:AA735)</f>
        <v/>
      </c>
      <c r="AC735" s="15" t="inlineStr">
        <is>
          <t>2644.37</t>
        </is>
      </c>
      <c r="AD735" s="15">
        <f>AC735*0.006</f>
        <v/>
      </c>
      <c r="AE735" s="15">
        <f>AC735*0.02</f>
        <v/>
      </c>
      <c r="AF735" s="15">
        <f>AC735-AD735-AE735</f>
        <v/>
      </c>
      <c r="AG735" s="15" t="n"/>
      <c r="AH735" s="15" t="n"/>
      <c r="AI735" s="15">
        <f>SUM(AG735:AH735)</f>
        <v/>
      </c>
      <c r="AJ735" s="15">
        <f>AF735-AB735+AG735+AH735</f>
        <v/>
      </c>
      <c r="AK735" s="15">
        <f>IF(C735="是","杭州","江西工厂")</f>
        <v/>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t="n">
        <v>0</v>
      </c>
      <c r="S736" s="16" t="n">
        <v>0</v>
      </c>
      <c r="T736" s="16" t="n">
        <v>0</v>
      </c>
      <c r="U736" s="16" t="n">
        <v>0</v>
      </c>
      <c r="V736" s="16" t="n">
        <v>0</v>
      </c>
      <c r="W736" s="16" t="n">
        <v>0</v>
      </c>
      <c r="X736" s="16" t="n">
        <v>0</v>
      </c>
      <c r="Y736" s="90" t="n"/>
      <c r="Z736" s="16" t="n">
        <v>0</v>
      </c>
      <c r="AA736" s="16" t="n">
        <v>0</v>
      </c>
      <c r="AB736" s="16">
        <f>SUM(S736:AA736)</f>
        <v/>
      </c>
      <c r="AC736" s="16" t="inlineStr">
        <is>
          <t>51.00</t>
        </is>
      </c>
      <c r="AD736" s="16">
        <f>AC736*0.006</f>
        <v/>
      </c>
      <c r="AE736" s="16">
        <f>AC736*0.02</f>
        <v/>
      </c>
      <c r="AF736" s="16">
        <f>AC736-AD736-AE736</f>
        <v/>
      </c>
      <c r="AG736" s="16" t="n"/>
      <c r="AH736" s="16" t="n"/>
      <c r="AI736" s="16">
        <f>SUM(AG736:AH736)</f>
        <v/>
      </c>
      <c r="AJ736" s="16">
        <f>AF736-AB736+AG736+AH736</f>
        <v/>
      </c>
      <c r="AK736" s="16">
        <f>IF(C736="是","杭州","江西工厂")</f>
        <v/>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t="n">
        <v>2048.5</v>
      </c>
      <c r="S737" s="15" t="n">
        <v>2048.5</v>
      </c>
      <c r="T737" s="15" t="n">
        <v>98</v>
      </c>
      <c r="U737" s="15" t="n">
        <v>30</v>
      </c>
      <c r="V737" s="15" t="n">
        <v>88</v>
      </c>
      <c r="W737" s="15" t="n">
        <v>0</v>
      </c>
      <c r="X737" s="15" t="n">
        <v>0</v>
      </c>
      <c r="Y737" s="90" t="n"/>
      <c r="Z737" s="15" t="n">
        <v>0</v>
      </c>
      <c r="AA737" s="15" t="n">
        <v>0</v>
      </c>
      <c r="AB737" s="15">
        <f>SUM(S737:AA737)</f>
        <v/>
      </c>
      <c r="AC737" s="15" t="inlineStr">
        <is>
          <t>2749.55</t>
        </is>
      </c>
      <c r="AD737" s="15">
        <f>AC737*0.006</f>
        <v/>
      </c>
      <c r="AE737" s="15">
        <f>AC737*0.02</f>
        <v/>
      </c>
      <c r="AF737" s="15">
        <f>AC737-AD737-AE737</f>
        <v/>
      </c>
      <c r="AG737" s="15" t="n"/>
      <c r="AH737" s="15" t="n"/>
      <c r="AI737" s="15">
        <f>SUM(AG737:AH737)</f>
        <v/>
      </c>
      <c r="AJ737" s="15">
        <f>AF737-AB737+AG737+AH737</f>
        <v/>
      </c>
      <c r="AK737" s="15">
        <f>IF(C737="是","杭州","江西工厂")</f>
        <v/>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t="n">
        <v>0</v>
      </c>
      <c r="S738" s="16" t="n">
        <v>0</v>
      </c>
      <c r="T738" s="16" t="n">
        <v>0</v>
      </c>
      <c r="U738" s="16" t="n">
        <v>0</v>
      </c>
      <c r="V738" s="16" t="n">
        <v>0</v>
      </c>
      <c r="W738" s="16" t="n">
        <v>0</v>
      </c>
      <c r="X738" s="16" t="n">
        <v>0</v>
      </c>
      <c r="Y738" s="90" t="n"/>
      <c r="Z738" s="16" t="n">
        <v>0</v>
      </c>
      <c r="AA738" s="16" t="n">
        <v>0</v>
      </c>
      <c r="AB738" s="16">
        <f>SUM(S738:AA738)</f>
        <v/>
      </c>
      <c r="AC738" s="16" t="inlineStr">
        <is>
          <t>507.00</t>
        </is>
      </c>
      <c r="AD738" s="16">
        <f>AC738*0.006</f>
        <v/>
      </c>
      <c r="AE738" s="16">
        <f>AC738*0.02</f>
        <v/>
      </c>
      <c r="AF738" s="16">
        <f>AC738-AD738-AE738</f>
        <v/>
      </c>
      <c r="AG738" s="16" t="n"/>
      <c r="AH738" s="16" t="n"/>
      <c r="AI738" s="16">
        <f>SUM(AG738:AH738)</f>
        <v/>
      </c>
      <c r="AJ738" s="16">
        <f>AF738-AB738+AG738+AH738</f>
        <v/>
      </c>
      <c r="AK738" s="16">
        <f>IF(C738="是","杭州","江西工厂")</f>
        <v/>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t="n">
        <v>2067.5</v>
      </c>
      <c r="S739" s="15" t="n">
        <v>2227.5</v>
      </c>
      <c r="T739" s="15" t="n">
        <v>148</v>
      </c>
      <c r="U739" s="15" t="n">
        <v>25</v>
      </c>
      <c r="V739" s="15" t="n">
        <v>72</v>
      </c>
      <c r="W739" s="15" t="n">
        <v>0</v>
      </c>
      <c r="X739" s="15" t="n">
        <v>160</v>
      </c>
      <c r="Y739" s="90" t="n"/>
      <c r="Z739" s="15" t="n">
        <v>0</v>
      </c>
      <c r="AA739" s="15" t="n">
        <v>0</v>
      </c>
      <c r="AB739" s="15">
        <f>SUM(S739:AA739)</f>
        <v/>
      </c>
      <c r="AC739" s="15" t="inlineStr">
        <is>
          <t>2887.78</t>
        </is>
      </c>
      <c r="AD739" s="15">
        <f>AC739*0.006</f>
        <v/>
      </c>
      <c r="AE739" s="15">
        <f>AC739*0.02</f>
        <v/>
      </c>
      <c r="AF739" s="15">
        <f>AC739-AD739-AE739</f>
        <v/>
      </c>
      <c r="AG739" s="15" t="n"/>
      <c r="AH739" s="15" t="n"/>
      <c r="AI739" s="15">
        <f>SUM(AG739:AH739)</f>
        <v/>
      </c>
      <c r="AJ739" s="15">
        <f>AF739-AB739+AG739+AH739</f>
        <v/>
      </c>
      <c r="AK739" s="15">
        <f>IF(C739="是","杭州","江西工厂")</f>
        <v/>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t="n">
        <v>2438.5</v>
      </c>
      <c r="S740" s="16" t="n">
        <v>2438.5</v>
      </c>
      <c r="T740" s="16" t="n">
        <v>86</v>
      </c>
      <c r="U740" s="16" t="n">
        <v>30</v>
      </c>
      <c r="V740" s="16" t="n">
        <v>100</v>
      </c>
      <c r="W740" s="16" t="n">
        <v>0</v>
      </c>
      <c r="X740" s="16" t="n">
        <v>0</v>
      </c>
      <c r="Y740" s="90" t="n"/>
      <c r="Z740" s="16" t="n">
        <v>0</v>
      </c>
      <c r="AA740" s="16" t="n">
        <v>0</v>
      </c>
      <c r="AB740" s="16">
        <f>SUM(S740:AA740)</f>
        <v/>
      </c>
      <c r="AC740" s="16" t="inlineStr">
        <is>
          <t>3171.02</t>
        </is>
      </c>
      <c r="AD740" s="16">
        <f>AC740*0.006</f>
        <v/>
      </c>
      <c r="AE740" s="16">
        <f>AC740*0.02</f>
        <v/>
      </c>
      <c r="AF740" s="16">
        <f>AC740-AD740-AE740</f>
        <v/>
      </c>
      <c r="AG740" s="16" t="n"/>
      <c r="AH740" s="16" t="n"/>
      <c r="AI740" s="16">
        <f>SUM(AG740:AH740)</f>
        <v/>
      </c>
      <c r="AJ740" s="16">
        <f>AF740-AB740+AG740+AH740</f>
        <v/>
      </c>
      <c r="AK740" s="16">
        <f>IF(C740="是","杭州","江西工厂")</f>
        <v/>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t="n">
        <v>2192.5</v>
      </c>
      <c r="S741" s="15" t="n">
        <v>2192.5</v>
      </c>
      <c r="T741" s="15" t="n">
        <v>282</v>
      </c>
      <c r="U741" s="15" t="n">
        <v>30</v>
      </c>
      <c r="V741" s="15" t="n">
        <v>98</v>
      </c>
      <c r="W741" s="15" t="n">
        <v>0</v>
      </c>
      <c r="X741" s="15" t="n">
        <v>0</v>
      </c>
      <c r="Y741" s="90" t="n"/>
      <c r="Z741" s="15" t="n">
        <v>0</v>
      </c>
      <c r="AA741" s="15" t="n">
        <v>0</v>
      </c>
      <c r="AB741" s="15">
        <f>SUM(S741:AA741)</f>
        <v/>
      </c>
      <c r="AC741" s="15" t="inlineStr">
        <is>
          <t>2749.55</t>
        </is>
      </c>
      <c r="AD741" s="15">
        <f>AC741*0.006</f>
        <v/>
      </c>
      <c r="AE741" s="15">
        <f>AC741*0.02</f>
        <v/>
      </c>
      <c r="AF741" s="15">
        <f>AC741-AD741-AE741</f>
        <v/>
      </c>
      <c r="AG741" s="15" t="n"/>
      <c r="AH741" s="15" t="n"/>
      <c r="AI741" s="15">
        <f>SUM(AG741:AH741)</f>
        <v/>
      </c>
      <c r="AJ741" s="15">
        <f>AF741-AB741+AG741+AH741</f>
        <v/>
      </c>
      <c r="AK741" s="15">
        <f>IF(C741="是","杭州","江西工厂")</f>
        <v/>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t="n">
        <v>0</v>
      </c>
      <c r="S742" s="90" t="n"/>
      <c r="T742" s="90" t="n"/>
      <c r="U742" s="90" t="n"/>
      <c r="V742" s="90" t="n"/>
      <c r="W742" s="90" t="n"/>
      <c r="X742" s="90" t="n"/>
      <c r="Y742" s="90" t="n"/>
      <c r="Z742" s="90" t="n"/>
      <c r="AA742" s="90" t="n"/>
      <c r="AB742" s="16">
        <f>SUM(S742:AA742)</f>
        <v/>
      </c>
      <c r="AC742" s="16" t="inlineStr">
        <is>
          <t>384.56</t>
        </is>
      </c>
      <c r="AD742" s="16">
        <f>AC742*0.006</f>
        <v/>
      </c>
      <c r="AE742" s="16">
        <f>AC742*0.02</f>
        <v/>
      </c>
      <c r="AF742" s="16">
        <f>AC742-AD742-AE742</f>
        <v/>
      </c>
      <c r="AG742" s="16" t="n"/>
      <c r="AH742" s="16" t="n"/>
      <c r="AI742" s="16">
        <f>SUM(AG742:AH742)</f>
        <v/>
      </c>
      <c r="AJ742" s="16">
        <f>AF742-AB742+AG742+AH742</f>
        <v/>
      </c>
      <c r="AK742" s="16">
        <f>IF(C742="是","杭州","江西工厂")</f>
        <v/>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t="n">
        <v>0</v>
      </c>
      <c r="S743" s="90" t="n"/>
      <c r="T743" s="90" t="n"/>
      <c r="U743" s="90" t="n"/>
      <c r="V743" s="90" t="n"/>
      <c r="W743" s="90" t="n"/>
      <c r="X743" s="90" t="n"/>
      <c r="Y743" s="90" t="n"/>
      <c r="Z743" s="90" t="n"/>
      <c r="AA743" s="90" t="n"/>
      <c r="AB743" s="15">
        <f>SUM(S743:AA743)</f>
        <v/>
      </c>
      <c r="AC743" s="15" t="n"/>
      <c r="AD743" s="15">
        <f>AC743*0.006</f>
        <v/>
      </c>
      <c r="AE743" s="15">
        <f>AC743*0.02</f>
        <v/>
      </c>
      <c r="AF743" s="15">
        <f>AC743-AD743-AE743</f>
        <v/>
      </c>
      <c r="AG743" s="15" t="n"/>
      <c r="AH743" s="15" t="n"/>
      <c r="AI743" s="15">
        <f>SUM(AG743:AH743)</f>
        <v/>
      </c>
      <c r="AJ743" s="15">
        <f>AF743-AB743+AG743+AH743</f>
        <v/>
      </c>
      <c r="AK743" s="15">
        <f>IF(C743="是","杭州","江西工厂")</f>
        <v/>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t="n">
        <v>0</v>
      </c>
      <c r="S744" s="90" t="n"/>
      <c r="T744" s="90" t="n"/>
      <c r="U744" s="90" t="n"/>
      <c r="V744" s="90" t="n"/>
      <c r="W744" s="90" t="n"/>
      <c r="X744" s="90" t="n"/>
      <c r="Y744" s="90" t="n"/>
      <c r="Z744" s="90" t="n"/>
      <c r="AA744" s="90" t="n"/>
      <c r="AB744" s="16">
        <f>SUM(S744:AA744)</f>
        <v/>
      </c>
      <c r="AC744" s="16" t="n"/>
      <c r="AD744" s="16">
        <f>AC744*0.006</f>
        <v/>
      </c>
      <c r="AE744" s="16">
        <f>AC744*0.02</f>
        <v/>
      </c>
      <c r="AF744" s="16">
        <f>AC744-AD744-AE744</f>
        <v/>
      </c>
      <c r="AG744" s="16" t="n"/>
      <c r="AH744" s="16" t="n"/>
      <c r="AI744" s="16">
        <f>SUM(AG744:AH744)</f>
        <v/>
      </c>
      <c r="AJ744" s="16">
        <f>AF744-AB744+AG744+AH744</f>
        <v/>
      </c>
      <c r="AK744" s="16">
        <f>IF(C744="是","杭州","江西工厂")</f>
        <v/>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t="n">
        <v>0</v>
      </c>
      <c r="S745" s="90" t="n"/>
      <c r="T745" s="90" t="n"/>
      <c r="U745" s="90" t="n"/>
      <c r="V745" s="90" t="n"/>
      <c r="W745" s="90" t="n"/>
      <c r="X745" s="90" t="n"/>
      <c r="Y745" s="90" t="n"/>
      <c r="Z745" s="90" t="n"/>
      <c r="AA745" s="90" t="n"/>
      <c r="AB745" s="15">
        <f>SUM(S745:AA745)</f>
        <v/>
      </c>
      <c r="AC745" s="15" t="n"/>
      <c r="AD745" s="15">
        <f>AC745*0.006</f>
        <v/>
      </c>
      <c r="AE745" s="15">
        <f>AC745*0.02</f>
        <v/>
      </c>
      <c r="AF745" s="15">
        <f>AC745-AD745-AE745</f>
        <v/>
      </c>
      <c r="AG745" s="15" t="n"/>
      <c r="AH745" s="15" t="n"/>
      <c r="AI745" s="15">
        <f>SUM(AG745:AH745)</f>
        <v/>
      </c>
      <c r="AJ745" s="15">
        <f>AF745-AB745+AG745+AH745</f>
        <v/>
      </c>
      <c r="AK745" s="15">
        <f>IF(C745="是","杭州","江西工厂")</f>
        <v/>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t="n">
        <v>0</v>
      </c>
      <c r="S746" s="90" t="n"/>
      <c r="T746" s="90" t="n"/>
      <c r="U746" s="90" t="n"/>
      <c r="V746" s="90" t="n"/>
      <c r="W746" s="90" t="n"/>
      <c r="X746" s="90" t="n"/>
      <c r="Y746" s="90" t="n"/>
      <c r="Z746" s="90" t="n"/>
      <c r="AA746" s="90" t="n"/>
      <c r="AB746" s="16">
        <f>SUM(S746:AA746)</f>
        <v/>
      </c>
      <c r="AC746" s="16" t="n"/>
      <c r="AD746" s="16">
        <f>AC746*0.006</f>
        <v/>
      </c>
      <c r="AE746" s="16">
        <f>AC746*0.02</f>
        <v/>
      </c>
      <c r="AF746" s="16">
        <f>AC746-AD746-AE746</f>
        <v/>
      </c>
      <c r="AG746" s="16" t="n"/>
      <c r="AH746" s="16" t="n"/>
      <c r="AI746" s="16">
        <f>SUM(AG746:AH746)</f>
        <v/>
      </c>
      <c r="AJ746" s="16">
        <f>AF746-AB746+AG746+AH746</f>
        <v/>
      </c>
      <c r="AK746" s="16">
        <f>IF(C746="是","杭州","江西工厂")</f>
        <v/>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t="n">
        <v>15</v>
      </c>
      <c r="S747" s="90" t="n"/>
      <c r="T747" s="90" t="n"/>
      <c r="U747" s="90" t="n"/>
      <c r="V747" s="90" t="n"/>
      <c r="W747" s="15" t="n">
        <v>0</v>
      </c>
      <c r="X747" s="15" t="n">
        <v>0</v>
      </c>
      <c r="Y747" s="90" t="n"/>
      <c r="Z747" s="15" t="n">
        <v>0</v>
      </c>
      <c r="AA747" s="15" t="n">
        <v>0</v>
      </c>
      <c r="AB747" s="15">
        <f>SUM(S747:AA747)</f>
        <v/>
      </c>
      <c r="AC747" s="15" t="inlineStr">
        <is>
          <t>22.00</t>
        </is>
      </c>
      <c r="AD747" s="15">
        <f>AC747*0.006</f>
        <v/>
      </c>
      <c r="AE747" s="15">
        <f>AC747*0.02</f>
        <v/>
      </c>
      <c r="AF747" s="15">
        <f>AC747-AD747-AE747</f>
        <v/>
      </c>
      <c r="AG747" s="15" t="n"/>
      <c r="AH747" s="15" t="n"/>
      <c r="AI747" s="15">
        <f>SUM(AG747:AH747)</f>
        <v/>
      </c>
      <c r="AJ747" s="15">
        <f>AF747-AB747+AG747+AH747</f>
        <v/>
      </c>
      <c r="AK747" s="15">
        <f>IF(C747="是","杭州","江西工厂")</f>
        <v/>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t="n">
        <v>0</v>
      </c>
      <c r="S748" s="90" t="n"/>
      <c r="T748" s="90" t="n"/>
      <c r="U748" s="90" t="n"/>
      <c r="V748" s="90" t="n"/>
      <c r="W748" s="90" t="n"/>
      <c r="X748" s="90" t="n"/>
      <c r="Y748" s="90" t="n"/>
      <c r="Z748" s="90" t="n"/>
      <c r="AA748" s="90" t="n"/>
      <c r="AB748" s="16">
        <f>SUM(S748:AA748)</f>
        <v/>
      </c>
      <c r="AC748" s="16" t="inlineStr">
        <is>
          <t>22.00</t>
        </is>
      </c>
      <c r="AD748" s="16">
        <f>AC748*0.006</f>
        <v/>
      </c>
      <c r="AE748" s="16">
        <f>AC748*0.02</f>
        <v/>
      </c>
      <c r="AF748" s="16">
        <f>AC748-AD748-AE748</f>
        <v/>
      </c>
      <c r="AG748" s="16" t="n"/>
      <c r="AH748" s="16" t="n"/>
      <c r="AI748" s="16">
        <f>SUM(AG748:AH748)</f>
        <v/>
      </c>
      <c r="AJ748" s="16">
        <f>AF748-AB748+AG748+AH748</f>
        <v/>
      </c>
      <c r="AK748" s="16">
        <f>IF(C748="是","杭州","江西工厂")</f>
        <v/>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t="n">
        <v>10</v>
      </c>
      <c r="S749" s="15" t="n">
        <v>10</v>
      </c>
      <c r="T749" s="15" t="n">
        <v>5</v>
      </c>
      <c r="U749" s="15" t="n">
        <v>0</v>
      </c>
      <c r="V749" s="15" t="n">
        <v>0</v>
      </c>
      <c r="W749" s="15" t="n">
        <v>0</v>
      </c>
      <c r="X749" s="15" t="n">
        <v>0</v>
      </c>
      <c r="Y749" s="90" t="n"/>
      <c r="Z749" s="15" t="n">
        <v>0</v>
      </c>
      <c r="AA749" s="15" t="n">
        <v>0</v>
      </c>
      <c r="AB749" s="15">
        <f>SUM(S749:AA749)</f>
        <v/>
      </c>
      <c r="AC749" s="15" t="inlineStr">
        <is>
          <t>20.00</t>
        </is>
      </c>
      <c r="AD749" s="15">
        <f>AC749*0.006</f>
        <v/>
      </c>
      <c r="AE749" s="15">
        <f>AC749*0.02</f>
        <v/>
      </c>
      <c r="AF749" s="15">
        <f>AC749-AD749-AE749</f>
        <v/>
      </c>
      <c r="AG749" s="15" t="n"/>
      <c r="AH749" s="15" t="n"/>
      <c r="AI749" s="15">
        <f>SUM(AG749:AH749)</f>
        <v/>
      </c>
      <c r="AJ749" s="15">
        <f>AF749-AB749+AG749+AH749</f>
        <v/>
      </c>
      <c r="AK749" s="15">
        <f>IF(C749="是","杭州","江西工厂")</f>
        <v/>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t="n">
        <v>0</v>
      </c>
      <c r="S750" s="90" t="n"/>
      <c r="T750" s="90" t="n"/>
      <c r="U750" s="90" t="n"/>
      <c r="V750" s="90" t="n"/>
      <c r="W750" s="90" t="n"/>
      <c r="X750" s="90" t="n"/>
      <c r="Y750" s="90" t="n"/>
      <c r="Z750" s="90" t="n"/>
      <c r="AA750" s="90" t="n"/>
      <c r="AB750" s="16">
        <f>SUM(S750:AA750)</f>
        <v/>
      </c>
      <c r="AC750" s="16" t="inlineStr">
        <is>
          <t>764.34</t>
        </is>
      </c>
      <c r="AD750" s="16">
        <f>AC750*0.006</f>
        <v/>
      </c>
      <c r="AE750" s="16">
        <f>AC750*0.02</f>
        <v/>
      </c>
      <c r="AF750" s="16">
        <f>AC750-AD750-AE750</f>
        <v/>
      </c>
      <c r="AG750" s="16" t="n"/>
      <c r="AH750" s="16" t="n"/>
      <c r="AI750" s="16">
        <f>SUM(AG750:AH750)</f>
        <v/>
      </c>
      <c r="AJ750" s="16">
        <f>AF750-AB750+AG750+AH750</f>
        <v/>
      </c>
      <c r="AK750" s="16">
        <f>IF(C750="是","杭州","江西工厂")</f>
        <v/>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t="n">
        <v>638.6574074074074</v>
      </c>
      <c r="S751" s="90" t="e">
        <v>#N/A</v>
      </c>
      <c r="T751" s="90" t="e">
        <v>#N/A</v>
      </c>
      <c r="U751" s="90" t="e">
        <v>#N/A</v>
      </c>
      <c r="V751" s="90" t="e">
        <v>#N/A</v>
      </c>
      <c r="W751" s="90" t="e">
        <v>#N/A</v>
      </c>
      <c r="X751" s="90" t="e">
        <v>#N/A</v>
      </c>
      <c r="Y751" s="90" t="n"/>
      <c r="Z751" s="90" t="e">
        <v>#N/A</v>
      </c>
      <c r="AA751" s="90" t="e">
        <v>#N/A</v>
      </c>
      <c r="AB751" s="15">
        <f>SUM(S751:AA751)</f>
        <v/>
      </c>
      <c r="AC751" s="15" t="inlineStr">
        <is>
          <t>1243.10</t>
        </is>
      </c>
      <c r="AD751" s="15">
        <f>AC751*0.006</f>
        <v/>
      </c>
      <c r="AE751" s="15">
        <f>AC751*0.02</f>
        <v/>
      </c>
      <c r="AF751" s="15">
        <f>AC751-AD751-AE751</f>
        <v/>
      </c>
      <c r="AG751" s="15" t="n"/>
      <c r="AH751" s="15" t="n"/>
      <c r="AI751" s="15">
        <f>SUM(AG751:AH751)</f>
        <v/>
      </c>
      <c r="AJ751" s="15">
        <f>AF751-AB751+AG751+AH751</f>
        <v/>
      </c>
      <c r="AK751" s="15">
        <f>IF(C751="是","杭州","江西工厂")</f>
        <v/>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t="n">
        <v>638.6574074074074</v>
      </c>
      <c r="S752" s="90" t="e">
        <v>#N/A</v>
      </c>
      <c r="T752" s="90" t="e">
        <v>#N/A</v>
      </c>
      <c r="U752" s="90" t="e">
        <v>#N/A</v>
      </c>
      <c r="V752" s="90" t="e">
        <v>#N/A</v>
      </c>
      <c r="W752" s="90" t="e">
        <v>#N/A</v>
      </c>
      <c r="X752" s="90" t="e">
        <v>#N/A</v>
      </c>
      <c r="Y752" s="90" t="n"/>
      <c r="Z752" s="90" t="e">
        <v>#N/A</v>
      </c>
      <c r="AA752" s="90" t="e">
        <v>#N/A</v>
      </c>
      <c r="AB752" s="16">
        <f>SUM(S752:AA752)</f>
        <v/>
      </c>
      <c r="AC752" s="16" t="inlineStr">
        <is>
          <t>1264.52</t>
        </is>
      </c>
      <c r="AD752" s="16">
        <f>AC752*0.006</f>
        <v/>
      </c>
      <c r="AE752" s="16">
        <f>AC752*0.02</f>
        <v/>
      </c>
      <c r="AF752" s="16">
        <f>AC752-AD752-AE752</f>
        <v/>
      </c>
      <c r="AG752" s="16" t="n"/>
      <c r="AH752" s="16" t="n"/>
      <c r="AI752" s="16">
        <f>SUM(AG752:AH752)</f>
        <v/>
      </c>
      <c r="AJ752" s="16">
        <f>AF752-AB752+AG752+AH752</f>
        <v/>
      </c>
      <c r="AK752" s="16">
        <f>IF(C752="是","杭州","江西工厂")</f>
        <v/>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t="n">
        <v>638.6574074074074</v>
      </c>
      <c r="S753" s="90" t="e">
        <v>#N/A</v>
      </c>
      <c r="T753" s="90" t="e">
        <v>#N/A</v>
      </c>
      <c r="U753" s="90" t="e">
        <v>#N/A</v>
      </c>
      <c r="V753" s="90" t="e">
        <v>#N/A</v>
      </c>
      <c r="W753" s="90" t="e">
        <v>#N/A</v>
      </c>
      <c r="X753" s="90" t="e">
        <v>#N/A</v>
      </c>
      <c r="Y753" s="90" t="n"/>
      <c r="Z753" s="90" t="e">
        <v>#N/A</v>
      </c>
      <c r="AA753" s="90" t="e">
        <v>#N/A</v>
      </c>
      <c r="AB753" s="15">
        <f>SUM(S753:AA753)</f>
        <v/>
      </c>
      <c r="AC753" s="15" t="inlineStr">
        <is>
          <t>1170.63</t>
        </is>
      </c>
      <c r="AD753" s="15">
        <f>AC753*0.006</f>
        <v/>
      </c>
      <c r="AE753" s="15">
        <f>AC753*0.02</f>
        <v/>
      </c>
      <c r="AF753" s="15">
        <f>AC753-AD753-AE753</f>
        <v/>
      </c>
      <c r="AG753" s="15" t="n"/>
      <c r="AH753" s="15" t="n"/>
      <c r="AI753" s="15">
        <f>SUM(AG753:AH753)</f>
        <v/>
      </c>
      <c r="AJ753" s="15">
        <f>AF753-AB753+AG753+AH753</f>
        <v/>
      </c>
      <c r="AK753" s="15">
        <f>IF(C753="是","杭州","江西工厂")</f>
        <v/>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t="n">
        <v>638.6574074074074</v>
      </c>
      <c r="S754" s="90" t="e">
        <v>#N/A</v>
      </c>
      <c r="T754" s="90" t="e">
        <v>#N/A</v>
      </c>
      <c r="U754" s="90" t="e">
        <v>#N/A</v>
      </c>
      <c r="V754" s="90" t="e">
        <v>#N/A</v>
      </c>
      <c r="W754" s="90" t="e">
        <v>#N/A</v>
      </c>
      <c r="X754" s="90" t="e">
        <v>#N/A</v>
      </c>
      <c r="Y754" s="90" t="n"/>
      <c r="Z754" s="90" t="e">
        <v>#N/A</v>
      </c>
      <c r="AA754" s="90" t="e">
        <v>#N/A</v>
      </c>
      <c r="AB754" s="16">
        <f>SUM(S754:AA754)</f>
        <v/>
      </c>
      <c r="AC754" s="16" t="inlineStr">
        <is>
          <t>1150.21</t>
        </is>
      </c>
      <c r="AD754" s="16">
        <f>AC754*0.006</f>
        <v/>
      </c>
      <c r="AE754" s="16">
        <f>AC754*0.02</f>
        <v/>
      </c>
      <c r="AF754" s="16">
        <f>AC754-AD754-AE754</f>
        <v/>
      </c>
      <c r="AG754" s="16" t="n"/>
      <c r="AH754" s="16" t="n"/>
      <c r="AI754" s="16">
        <f>SUM(AG754:AH754)</f>
        <v/>
      </c>
      <c r="AJ754" s="16">
        <f>AF754-AB754+AG754+AH754</f>
        <v/>
      </c>
      <c r="AK754" s="16">
        <f>IF(C754="是","杭州","江西工厂")</f>
        <v/>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t="n">
        <v>638.6574074074074</v>
      </c>
      <c r="S755" s="90" t="e">
        <v>#N/A</v>
      </c>
      <c r="T755" s="90" t="e">
        <v>#N/A</v>
      </c>
      <c r="U755" s="90" t="e">
        <v>#N/A</v>
      </c>
      <c r="V755" s="90" t="e">
        <v>#N/A</v>
      </c>
      <c r="W755" s="90" t="e">
        <v>#N/A</v>
      </c>
      <c r="X755" s="90" t="e">
        <v>#N/A</v>
      </c>
      <c r="Y755" s="90" t="n"/>
      <c r="Z755" s="90" t="e">
        <v>#N/A</v>
      </c>
      <c r="AA755" s="90" t="e">
        <v>#N/A</v>
      </c>
      <c r="AB755" s="15">
        <f>SUM(S755:AA755)</f>
        <v/>
      </c>
      <c r="AC755" s="15" t="inlineStr">
        <is>
          <t>1058.34</t>
        </is>
      </c>
      <c r="AD755" s="15">
        <f>AC755*0.006</f>
        <v/>
      </c>
      <c r="AE755" s="15">
        <f>AC755*0.02</f>
        <v/>
      </c>
      <c r="AF755" s="15">
        <f>AC755-AD755-AE755</f>
        <v/>
      </c>
      <c r="AG755" s="15" t="n"/>
      <c r="AH755" s="15" t="n"/>
      <c r="AI755" s="15">
        <f>SUM(AG755:AH755)</f>
        <v/>
      </c>
      <c r="AJ755" s="15">
        <f>AF755-AB755+AG755+AH755</f>
        <v/>
      </c>
      <c r="AK755" s="15">
        <f>IF(C755="是","杭州","江西工厂")</f>
        <v/>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t="n">
        <v>638.6574074074074</v>
      </c>
      <c r="S756" s="90" t="e">
        <v>#N/A</v>
      </c>
      <c r="T756" s="90" t="e">
        <v>#N/A</v>
      </c>
      <c r="U756" s="90" t="e">
        <v>#N/A</v>
      </c>
      <c r="V756" s="90" t="e">
        <v>#N/A</v>
      </c>
      <c r="W756" s="90" t="e">
        <v>#N/A</v>
      </c>
      <c r="X756" s="90" t="e">
        <v>#N/A</v>
      </c>
      <c r="Y756" s="90" t="n"/>
      <c r="Z756" s="90" t="e">
        <v>#N/A</v>
      </c>
      <c r="AA756" s="90" t="e">
        <v>#N/A</v>
      </c>
      <c r="AB756" s="16">
        <f>SUM(S756:AA756)</f>
        <v/>
      </c>
      <c r="AC756" s="16" t="inlineStr">
        <is>
          <t>467.46</t>
        </is>
      </c>
      <c r="AD756" s="16">
        <f>AC756*0.006</f>
        <v/>
      </c>
      <c r="AE756" s="16">
        <f>AC756*0.02</f>
        <v/>
      </c>
      <c r="AF756" s="16">
        <f>AC756-AD756-AE756</f>
        <v/>
      </c>
      <c r="AG756" s="16" t="n"/>
      <c r="AH756" s="16" t="n"/>
      <c r="AI756" s="16">
        <f>SUM(AG756:AH756)</f>
        <v/>
      </c>
      <c r="AJ756" s="16">
        <f>AF756-AB756+AG756+AH756</f>
        <v/>
      </c>
      <c r="AK756" s="16">
        <f>IF(C756="是","杭州","江西工厂")</f>
        <v/>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t="n">
        <v>638.6574074074074</v>
      </c>
      <c r="S757" s="90" t="e">
        <v>#N/A</v>
      </c>
      <c r="T757" s="90" t="e">
        <v>#N/A</v>
      </c>
      <c r="U757" s="90" t="e">
        <v>#N/A</v>
      </c>
      <c r="V757" s="90" t="e">
        <v>#N/A</v>
      </c>
      <c r="W757" s="90" t="e">
        <v>#N/A</v>
      </c>
      <c r="X757" s="90" t="e">
        <v>#N/A</v>
      </c>
      <c r="Y757" s="90" t="n"/>
      <c r="Z757" s="90" t="e">
        <v>#N/A</v>
      </c>
      <c r="AA757" s="90" t="e">
        <v>#N/A</v>
      </c>
      <c r="AB757" s="15">
        <f>SUM(S757:AA757)</f>
        <v/>
      </c>
      <c r="AC757" s="15" t="inlineStr">
        <is>
          <t>1394.14</t>
        </is>
      </c>
      <c r="AD757" s="15">
        <f>AC757*0.006</f>
        <v/>
      </c>
      <c r="AE757" s="15">
        <f>AC757*0.02</f>
        <v/>
      </c>
      <c r="AF757" s="15">
        <f>AC757-AD757-AE757</f>
        <v/>
      </c>
      <c r="AG757" s="15" t="n"/>
      <c r="AH757" s="15" t="n"/>
      <c r="AI757" s="15">
        <f>SUM(AG757:AH757)</f>
        <v/>
      </c>
      <c r="AJ757" s="15">
        <f>AF757-AB757+AG757+AH757</f>
        <v/>
      </c>
      <c r="AK757" s="15">
        <f>IF(C757="是","杭州","江西工厂")</f>
        <v/>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t="n">
        <v>638.6574074074074</v>
      </c>
      <c r="S758" s="90" t="e">
        <v>#N/A</v>
      </c>
      <c r="T758" s="90" t="e">
        <v>#N/A</v>
      </c>
      <c r="U758" s="90" t="e">
        <v>#N/A</v>
      </c>
      <c r="V758" s="90" t="e">
        <v>#N/A</v>
      </c>
      <c r="W758" s="90" t="e">
        <v>#N/A</v>
      </c>
      <c r="X758" s="90" t="e">
        <v>#N/A</v>
      </c>
      <c r="Y758" s="90" t="n"/>
      <c r="Z758" s="90" t="e">
        <v>#N/A</v>
      </c>
      <c r="AA758" s="90" t="e">
        <v>#N/A</v>
      </c>
      <c r="AB758" s="16">
        <f>SUM(S758:AA758)</f>
        <v/>
      </c>
      <c r="AC758" s="16" t="inlineStr">
        <is>
          <t>364.35</t>
        </is>
      </c>
      <c r="AD758" s="16">
        <f>AC758*0.006</f>
        <v/>
      </c>
      <c r="AE758" s="16">
        <f>AC758*0.02</f>
        <v/>
      </c>
      <c r="AF758" s="16">
        <f>AC758-AD758-AE758</f>
        <v/>
      </c>
      <c r="AG758" s="16" t="n"/>
      <c r="AH758" s="16" t="n"/>
      <c r="AI758" s="16">
        <f>SUM(AG758:AH758)</f>
        <v/>
      </c>
      <c r="AJ758" s="16">
        <f>AF758-AB758+AG758+AH758</f>
        <v/>
      </c>
      <c r="AK758" s="16">
        <f>IF(C758="是","杭州","江西工厂")</f>
        <v/>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t="n">
        <v>638.6574074074074</v>
      </c>
      <c r="S759" s="90" t="e">
        <v>#N/A</v>
      </c>
      <c r="T759" s="90" t="e">
        <v>#N/A</v>
      </c>
      <c r="U759" s="90" t="e">
        <v>#N/A</v>
      </c>
      <c r="V759" s="90" t="e">
        <v>#N/A</v>
      </c>
      <c r="W759" s="90" t="e">
        <v>#N/A</v>
      </c>
      <c r="X759" s="90" t="e">
        <v>#N/A</v>
      </c>
      <c r="Y759" s="90" t="n"/>
      <c r="Z759" s="90" t="e">
        <v>#N/A</v>
      </c>
      <c r="AA759" s="90" t="e">
        <v>#N/A</v>
      </c>
      <c r="AB759" s="15">
        <f>SUM(S759:AA759)</f>
        <v/>
      </c>
      <c r="AC759" s="15" t="inlineStr">
        <is>
          <t>1058.34</t>
        </is>
      </c>
      <c r="AD759" s="15">
        <f>AC759*0.006</f>
        <v/>
      </c>
      <c r="AE759" s="15">
        <f>AC759*0.02</f>
        <v/>
      </c>
      <c r="AF759" s="15">
        <f>AC759-AD759-AE759</f>
        <v/>
      </c>
      <c r="AG759" s="15" t="n"/>
      <c r="AH759" s="15" t="n"/>
      <c r="AI759" s="15">
        <f>SUM(AG759:AH759)</f>
        <v/>
      </c>
      <c r="AJ759" s="15">
        <f>AF759-AB759+AG759+AH759</f>
        <v/>
      </c>
      <c r="AK759" s="15">
        <f>IF(C759="是","杭州","江西工厂")</f>
        <v/>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t="n">
        <v>638.6574074074074</v>
      </c>
      <c r="S760" s="90" t="e">
        <v>#N/A</v>
      </c>
      <c r="T760" s="90" t="e">
        <v>#N/A</v>
      </c>
      <c r="U760" s="90" t="e">
        <v>#N/A</v>
      </c>
      <c r="V760" s="90" t="e">
        <v>#N/A</v>
      </c>
      <c r="W760" s="90" t="e">
        <v>#N/A</v>
      </c>
      <c r="X760" s="90" t="e">
        <v>#N/A</v>
      </c>
      <c r="Y760" s="90" t="n"/>
      <c r="Z760" s="90" t="e">
        <v>#N/A</v>
      </c>
      <c r="AA760" s="90" t="e">
        <v>#N/A</v>
      </c>
      <c r="AB760" s="16">
        <f>SUM(S760:AA760)</f>
        <v/>
      </c>
      <c r="AC760" s="16" t="inlineStr">
        <is>
          <t>1051.21</t>
        </is>
      </c>
      <c r="AD760" s="16">
        <f>AC760*0.006</f>
        <v/>
      </c>
      <c r="AE760" s="16">
        <f>AC760*0.02</f>
        <v/>
      </c>
      <c r="AF760" s="16">
        <f>AC760-AD760-AE760</f>
        <v/>
      </c>
      <c r="AG760" s="16" t="n"/>
      <c r="AH760" s="16" t="n"/>
      <c r="AI760" s="16">
        <f>SUM(AG760:AH760)</f>
        <v/>
      </c>
      <c r="AJ760" s="16">
        <f>AF760-AB760+AG760+AH760</f>
        <v/>
      </c>
      <c r="AK760" s="16">
        <f>IF(C760="是","杭州","江西工厂")</f>
        <v/>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t="n">
        <v>638.6574074074074</v>
      </c>
      <c r="S761" s="90" t="e">
        <v>#N/A</v>
      </c>
      <c r="T761" s="90" t="e">
        <v>#N/A</v>
      </c>
      <c r="U761" s="90" t="e">
        <v>#N/A</v>
      </c>
      <c r="V761" s="90" t="e">
        <v>#N/A</v>
      </c>
      <c r="W761" s="90" t="e">
        <v>#N/A</v>
      </c>
      <c r="X761" s="90" t="e">
        <v>#N/A</v>
      </c>
      <c r="Y761" s="90" t="n"/>
      <c r="Z761" s="90" t="e">
        <v>#N/A</v>
      </c>
      <c r="AA761" s="90" t="e">
        <v>#N/A</v>
      </c>
      <c r="AB761" s="15">
        <f>SUM(S761:AA761)</f>
        <v/>
      </c>
      <c r="AC761" s="15" t="inlineStr">
        <is>
          <t>1170.63</t>
        </is>
      </c>
      <c r="AD761" s="15">
        <f>AC761*0.006</f>
        <v/>
      </c>
      <c r="AE761" s="15">
        <f>AC761*0.02</f>
        <v/>
      </c>
      <c r="AF761" s="15">
        <f>AC761-AD761-AE761</f>
        <v/>
      </c>
      <c r="AG761" s="15" t="n"/>
      <c r="AH761" s="15" t="n"/>
      <c r="AI761" s="15">
        <f>SUM(AG761:AH761)</f>
        <v/>
      </c>
      <c r="AJ761" s="15">
        <f>AF761-AB761+AG761+AH761</f>
        <v/>
      </c>
      <c r="AK761" s="15">
        <f>IF(C761="是","杭州","江西工厂")</f>
        <v/>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t="n">
        <v>6221</v>
      </c>
      <c r="S762" s="16" t="n">
        <v>6221</v>
      </c>
      <c r="T762" s="16" t="n">
        <v>371</v>
      </c>
      <c r="U762" s="16" t="n">
        <v>0</v>
      </c>
      <c r="V762" s="16" t="n">
        <v>0</v>
      </c>
      <c r="W762" s="16" t="n">
        <v>0</v>
      </c>
      <c r="X762" s="16" t="n">
        <v>0</v>
      </c>
      <c r="Y762" s="90" t="n"/>
      <c r="Z762" s="16" t="n">
        <v>0</v>
      </c>
      <c r="AA762" s="16" t="n">
        <v>0</v>
      </c>
      <c r="AB762" s="16">
        <f>SUM(S762:AA762)</f>
        <v/>
      </c>
      <c r="AC762" s="16" t="inlineStr">
        <is>
          <t>7654.52</t>
        </is>
      </c>
      <c r="AD762" s="16">
        <f>AC762*0.006</f>
        <v/>
      </c>
      <c r="AE762" s="16">
        <f>AC762*0.02</f>
        <v/>
      </c>
      <c r="AF762" s="16">
        <f>AC762-AD762-AE762</f>
        <v/>
      </c>
      <c r="AG762" s="16" t="n"/>
      <c r="AH762" s="16" t="n"/>
      <c r="AI762" s="16">
        <f>SUM(AG762:AH762)</f>
        <v/>
      </c>
      <c r="AJ762" s="16">
        <f>AF762-AB762+AG762+AH762</f>
        <v/>
      </c>
      <c r="AK762" s="16">
        <f>IF(C762="是","杭州","江西工厂")</f>
        <v/>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t="n">
        <v>15</v>
      </c>
      <c r="S763" s="90" t="n"/>
      <c r="T763" s="90" t="n"/>
      <c r="U763" s="90" t="n"/>
      <c r="V763" s="90" t="n"/>
      <c r="W763" s="15" t="n">
        <v>0</v>
      </c>
      <c r="X763" s="15" t="n">
        <v>0</v>
      </c>
      <c r="Y763" s="90" t="n"/>
      <c r="Z763" s="15" t="n">
        <v>0</v>
      </c>
      <c r="AA763" s="15" t="n">
        <v>0</v>
      </c>
      <c r="AB763" s="15">
        <f>SUM(S763:AA763)</f>
        <v/>
      </c>
      <c r="AC763" s="15" t="inlineStr">
        <is>
          <t>17.00</t>
        </is>
      </c>
      <c r="AD763" s="15">
        <f>AC763*0.006</f>
        <v/>
      </c>
      <c r="AE763" s="15">
        <f>AC763*0.02</f>
        <v/>
      </c>
      <c r="AF763" s="15">
        <f>AC763-AD763-AE763</f>
        <v/>
      </c>
      <c r="AG763" s="15" t="n"/>
      <c r="AH763" s="15" t="n"/>
      <c r="AI763" s="15">
        <f>SUM(AG763:AH763)</f>
        <v/>
      </c>
      <c r="AJ763" s="15">
        <f>AF763-AB763+AG763+AH763</f>
        <v/>
      </c>
      <c r="AK763" s="15">
        <f>IF(C763="是","杭州","江西工厂")</f>
        <v/>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t="n">
        <v>2022.5</v>
      </c>
      <c r="S764" s="16" t="n">
        <v>2022.5</v>
      </c>
      <c r="T764" s="16" t="n">
        <v>127</v>
      </c>
      <c r="U764" s="16" t="n">
        <v>25</v>
      </c>
      <c r="V764" s="16" t="n">
        <v>78</v>
      </c>
      <c r="W764" s="16" t="n">
        <v>0</v>
      </c>
      <c r="X764" s="16" t="n">
        <v>0</v>
      </c>
      <c r="Y764" s="90" t="n"/>
      <c r="Z764" s="16" t="n">
        <v>0</v>
      </c>
      <c r="AA764" s="16" t="n">
        <v>0</v>
      </c>
      <c r="AB764" s="16">
        <f>SUM(S764:AA764)</f>
        <v/>
      </c>
      <c r="AC764" s="16" t="inlineStr">
        <is>
          <t>2679.88</t>
        </is>
      </c>
      <c r="AD764" s="16">
        <f>AC764*0.006</f>
        <v/>
      </c>
      <c r="AE764" s="16">
        <f>AC764*0.02</f>
        <v/>
      </c>
      <c r="AF764" s="16">
        <f>AC764-AD764-AE764</f>
        <v/>
      </c>
      <c r="AG764" s="16" t="n"/>
      <c r="AH764" s="16" t="n"/>
      <c r="AI764" s="16">
        <f>SUM(AG764:AH764)</f>
        <v/>
      </c>
      <c r="AJ764" s="16">
        <f>AF764-AB764+AG764+AH764</f>
        <v/>
      </c>
      <c r="AK764" s="16">
        <f>IF(C764="是","杭州","江西工厂")</f>
        <v/>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t="n">
        <v>0</v>
      </c>
      <c r="S765" s="90" t="n"/>
      <c r="T765" s="90" t="n"/>
      <c r="U765" s="90" t="n"/>
      <c r="V765" s="90" t="n"/>
      <c r="W765" s="90" t="n"/>
      <c r="X765" s="90" t="n"/>
      <c r="Y765" s="90" t="n"/>
      <c r="Z765" s="90" t="n"/>
      <c r="AA765" s="90" t="n"/>
      <c r="AB765" s="15">
        <f>SUM(S765:AA765)</f>
        <v/>
      </c>
      <c r="AC765" s="15" t="n"/>
      <c r="AD765" s="15">
        <f>AC765*0.006</f>
        <v/>
      </c>
      <c r="AE765" s="15">
        <f>AC765*0.02</f>
        <v/>
      </c>
      <c r="AF765" s="15">
        <f>AC765-AD765-AE765</f>
        <v/>
      </c>
      <c r="AG765" s="15" t="n"/>
      <c r="AH765" s="15" t="n"/>
      <c r="AI765" s="15">
        <f>SUM(AG765:AH765)</f>
        <v/>
      </c>
      <c r="AJ765" s="15">
        <f>AF765-AB765+AG765+AH765</f>
        <v/>
      </c>
      <c r="AK765" s="15">
        <f>IF(C765="是","杭州","江西工厂")</f>
        <v/>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t="n">
        <v>0</v>
      </c>
      <c r="S766" s="16" t="n">
        <v>0</v>
      </c>
      <c r="T766" s="16" t="n">
        <v>0</v>
      </c>
      <c r="U766" s="16" t="n">
        <v>0</v>
      </c>
      <c r="V766" s="16" t="n">
        <v>0</v>
      </c>
      <c r="W766" s="16" t="n">
        <v>0</v>
      </c>
      <c r="X766" s="16" t="n">
        <v>0</v>
      </c>
      <c r="Y766" s="90" t="n"/>
      <c r="Z766" s="16" t="n">
        <v>0</v>
      </c>
      <c r="AA766" s="16" t="n">
        <v>0</v>
      </c>
      <c r="AB766" s="16">
        <f>SUM(S766:AA766)</f>
        <v/>
      </c>
      <c r="AC766" s="16" t="inlineStr">
        <is>
          <t>79.00</t>
        </is>
      </c>
      <c r="AD766" s="16">
        <f>AC766*0.006</f>
        <v/>
      </c>
      <c r="AE766" s="16">
        <f>AC766*0.02</f>
        <v/>
      </c>
      <c r="AF766" s="16">
        <f>AC766-AD766-AE766</f>
        <v/>
      </c>
      <c r="AG766" s="16" t="n"/>
      <c r="AH766" s="16" t="n"/>
      <c r="AI766" s="16">
        <f>SUM(AG766:AH766)</f>
        <v/>
      </c>
      <c r="AJ766" s="16">
        <f>AF766-AB766+AG766+AH766</f>
        <v/>
      </c>
      <c r="AK766" s="16">
        <f>IF(C766="是","杭州","江西工厂")</f>
        <v/>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t="n">
        <v>0</v>
      </c>
      <c r="S767" s="90" t="n"/>
      <c r="T767" s="90" t="n"/>
      <c r="U767" s="90" t="n"/>
      <c r="V767" s="90" t="n"/>
      <c r="W767" s="90" t="n"/>
      <c r="X767" s="90" t="n"/>
      <c r="Y767" s="90" t="n"/>
      <c r="Z767" s="90" t="n"/>
      <c r="AA767" s="90" t="n"/>
      <c r="AB767" s="15">
        <f>SUM(S767:AA767)</f>
        <v/>
      </c>
      <c r="AC767" s="15" t="n"/>
      <c r="AD767" s="15">
        <f>AC767*0.006</f>
        <v/>
      </c>
      <c r="AE767" s="15">
        <f>AC767*0.02</f>
        <v/>
      </c>
      <c r="AF767" s="15">
        <f>AC767-AD767-AE767</f>
        <v/>
      </c>
      <c r="AG767" s="15" t="n"/>
      <c r="AH767" s="15" t="n"/>
      <c r="AI767" s="15">
        <f>SUM(AG767:AH767)</f>
        <v/>
      </c>
      <c r="AJ767" s="15">
        <f>AF767-AB767+AG767+AH767</f>
        <v/>
      </c>
      <c r="AK767" s="15">
        <f>IF(C767="是","杭州","江西工厂")</f>
        <v/>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t="n">
        <v>0</v>
      </c>
      <c r="S768" s="90" t="n"/>
      <c r="T768" s="90" t="n"/>
      <c r="U768" s="90" t="n"/>
      <c r="V768" s="90" t="n"/>
      <c r="W768" s="90" t="n"/>
      <c r="X768" s="90" t="n"/>
      <c r="Y768" s="90" t="n"/>
      <c r="Z768" s="90" t="n"/>
      <c r="AA768" s="90" t="n"/>
      <c r="AB768" s="16">
        <f>SUM(S768:AA768)</f>
        <v/>
      </c>
      <c r="AC768" s="16" t="n"/>
      <c r="AD768" s="16">
        <f>AC768*0.006</f>
        <v/>
      </c>
      <c r="AE768" s="16">
        <f>AC768*0.02</f>
        <v/>
      </c>
      <c r="AF768" s="16">
        <f>AC768-AD768-AE768</f>
        <v/>
      </c>
      <c r="AG768" s="16" t="n"/>
      <c r="AH768" s="16" t="n"/>
      <c r="AI768" s="16">
        <f>SUM(AG768:AH768)</f>
        <v/>
      </c>
      <c r="AJ768" s="16">
        <f>AF768-AB768+AG768+AH768</f>
        <v/>
      </c>
      <c r="AK768" s="16">
        <f>IF(C768="是","杭州","江西工厂")</f>
        <v/>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t="n">
        <v>0</v>
      </c>
      <c r="S769" s="90" t="n"/>
      <c r="T769" s="90" t="n"/>
      <c r="U769" s="90" t="n"/>
      <c r="V769" s="90" t="n"/>
      <c r="W769" s="90" t="n"/>
      <c r="X769" s="90" t="n"/>
      <c r="Y769" s="90" t="n"/>
      <c r="Z769" s="90" t="n"/>
      <c r="AA769" s="90" t="n"/>
      <c r="AB769" s="15">
        <f>SUM(S769:AA769)</f>
        <v/>
      </c>
      <c r="AC769" s="15" t="n"/>
      <c r="AD769" s="15">
        <f>AC769*0.006</f>
        <v/>
      </c>
      <c r="AE769" s="15">
        <f>AC769*0.02</f>
        <v/>
      </c>
      <c r="AF769" s="15">
        <f>AC769-AD769-AE769</f>
        <v/>
      </c>
      <c r="AG769" s="15" t="n"/>
      <c r="AH769" s="15" t="n"/>
      <c r="AI769" s="15">
        <f>SUM(AG769:AH769)</f>
        <v/>
      </c>
      <c r="AJ769" s="15">
        <f>AF769-AB769+AG769+AH769</f>
        <v/>
      </c>
      <c r="AK769" s="15">
        <f>IF(C769="是","杭州","江西工厂")</f>
        <v/>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t="n">
        <v>15</v>
      </c>
      <c r="S770" s="90" t="n"/>
      <c r="T770" s="90" t="n"/>
      <c r="U770" s="90" t="n"/>
      <c r="V770" s="90" t="n"/>
      <c r="W770" s="16" t="n">
        <v>0</v>
      </c>
      <c r="X770" s="16" t="n">
        <v>0</v>
      </c>
      <c r="Y770" s="90" t="n"/>
      <c r="Z770" s="16" t="n">
        <v>0</v>
      </c>
      <c r="AA770" s="16" t="n">
        <v>0</v>
      </c>
      <c r="AB770" s="16">
        <f>SUM(S770:AA770)</f>
        <v/>
      </c>
      <c r="AC770" s="16" t="inlineStr">
        <is>
          <t>17.00</t>
        </is>
      </c>
      <c r="AD770" s="16">
        <f>AC770*0.006</f>
        <v/>
      </c>
      <c r="AE770" s="16">
        <f>AC770*0.02</f>
        <v/>
      </c>
      <c r="AF770" s="16">
        <f>AC770-AD770-AE770</f>
        <v/>
      </c>
      <c r="AG770" s="16" t="n"/>
      <c r="AH770" s="16" t="n"/>
      <c r="AI770" s="16">
        <f>SUM(AG770:AH770)</f>
        <v/>
      </c>
      <c r="AJ770" s="16">
        <f>AF770-AB770+AG770+AH770</f>
        <v/>
      </c>
      <c r="AK770" s="16">
        <f>IF(C770="是","杭州","江西工厂")</f>
        <v/>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t="n">
        <v>1677.9</v>
      </c>
      <c r="S771" s="15" t="n">
        <v>1677.9</v>
      </c>
      <c r="T771" s="15" t="n">
        <v>0</v>
      </c>
      <c r="U771" s="15" t="n">
        <v>0</v>
      </c>
      <c r="V771" s="15" t="n">
        <v>0</v>
      </c>
      <c r="W771" s="15" t="n">
        <v>0</v>
      </c>
      <c r="X771" s="15" t="n">
        <v>0</v>
      </c>
      <c r="Y771" s="90" t="n"/>
      <c r="Z771" s="15" t="n">
        <v>0</v>
      </c>
      <c r="AA771" s="15" t="n">
        <v>0</v>
      </c>
      <c r="AB771" s="15">
        <f>SUM(S771:AA771)</f>
        <v/>
      </c>
      <c r="AC771" s="15" t="inlineStr">
        <is>
          <t>2871.25</t>
        </is>
      </c>
      <c r="AD771" s="15">
        <f>AC771*0.006</f>
        <v/>
      </c>
      <c r="AE771" s="15">
        <f>AC771*0.02</f>
        <v/>
      </c>
      <c r="AF771" s="15">
        <f>AC771-AD771-AE771</f>
        <v/>
      </c>
      <c r="AG771" s="15" t="n"/>
      <c r="AH771" s="15" t="n"/>
      <c r="AI771" s="15">
        <f>SUM(AG771:AH771)</f>
        <v/>
      </c>
      <c r="AJ771" s="15">
        <f>AF771-AB771+AG771+AH771</f>
        <v/>
      </c>
      <c r="AK771" s="15">
        <f>IF(C771="是","杭州","江西工厂")</f>
        <v/>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t="n">
        <v>0</v>
      </c>
      <c r="S772" s="90" t="n"/>
      <c r="T772" s="90" t="n"/>
      <c r="U772" s="90" t="n"/>
      <c r="V772" s="90" t="n"/>
      <c r="W772" s="90" t="n"/>
      <c r="X772" s="90" t="n"/>
      <c r="Y772" s="90" t="n"/>
      <c r="Z772" s="90" t="n"/>
      <c r="AA772" s="90" t="n"/>
      <c r="AB772" s="16">
        <f>SUM(S772:AA772)</f>
        <v/>
      </c>
      <c r="AC772" s="16" t="n"/>
      <c r="AD772" s="16">
        <f>AC772*0.006</f>
        <v/>
      </c>
      <c r="AE772" s="16">
        <f>AC772*0.02</f>
        <v/>
      </c>
      <c r="AF772" s="16">
        <f>AC772-AD772-AE772</f>
        <v/>
      </c>
      <c r="AG772" s="16" t="n"/>
      <c r="AH772" s="16" t="n"/>
      <c r="AI772" s="16">
        <f>SUM(AG772:AH772)</f>
        <v/>
      </c>
      <c r="AJ772" s="16">
        <f>AF772-AB772+AG772+AH772</f>
        <v/>
      </c>
      <c r="AK772" s="16">
        <f>IF(C772="是","杭州","江西工厂")</f>
        <v/>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t="n">
        <v>5048.54</v>
      </c>
      <c r="S773" s="15" t="n">
        <v>5318.54</v>
      </c>
      <c r="T773" s="15" t="n">
        <v>339</v>
      </c>
      <c r="U773" s="15" t="n">
        <v>76</v>
      </c>
      <c r="V773" s="15" t="n">
        <v>105</v>
      </c>
      <c r="W773" s="15" t="n">
        <v>0</v>
      </c>
      <c r="X773" s="15" t="n">
        <v>200</v>
      </c>
      <c r="Y773" s="90" t="n"/>
      <c r="Z773" s="15" t="n">
        <v>70</v>
      </c>
      <c r="AA773" s="15" t="n">
        <v>0</v>
      </c>
      <c r="AB773" s="15">
        <f>SUM(S773:AA773)</f>
        <v/>
      </c>
      <c r="AC773" s="15" t="inlineStr">
        <is>
          <t>5728.95</t>
        </is>
      </c>
      <c r="AD773" s="15">
        <f>AC773*0.006</f>
        <v/>
      </c>
      <c r="AE773" s="15">
        <f>AC773*0.02</f>
        <v/>
      </c>
      <c r="AF773" s="15">
        <f>AC773-AD773-AE773</f>
        <v/>
      </c>
      <c r="AG773" s="15" t="n"/>
      <c r="AH773" s="15" t="n"/>
      <c r="AI773" s="15">
        <f>SUM(AG773:AH773)</f>
        <v/>
      </c>
      <c r="AJ773" s="15">
        <f>AF773-AB773+AG773+AH773</f>
        <v/>
      </c>
      <c r="AK773" s="15">
        <f>IF(C773="是","杭州","江西工厂")</f>
        <v/>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t="n">
        <v>2055.5</v>
      </c>
      <c r="S774" s="16" t="n">
        <v>2055.5</v>
      </c>
      <c r="T774" s="16" t="n">
        <v>138</v>
      </c>
      <c r="U774" s="16" t="n">
        <v>35</v>
      </c>
      <c r="V774" s="16" t="n">
        <v>100</v>
      </c>
      <c r="W774" s="16" t="n">
        <v>0</v>
      </c>
      <c r="X774" s="16" t="n">
        <v>0</v>
      </c>
      <c r="Y774" s="90" t="n"/>
      <c r="Z774" s="16" t="n">
        <v>0</v>
      </c>
      <c r="AA774" s="16" t="n">
        <v>0</v>
      </c>
      <c r="AB774" s="16">
        <f>SUM(S774:AA774)</f>
        <v/>
      </c>
      <c r="AC774" s="16" t="inlineStr">
        <is>
          <t>2699.46</t>
        </is>
      </c>
      <c r="AD774" s="16">
        <f>AC774*0.006</f>
        <v/>
      </c>
      <c r="AE774" s="16">
        <f>AC774*0.02</f>
        <v/>
      </c>
      <c r="AF774" s="16">
        <f>AC774-AD774-AE774</f>
        <v/>
      </c>
      <c r="AG774" s="16" t="n"/>
      <c r="AH774" s="16" t="n"/>
      <c r="AI774" s="16">
        <f>SUM(AG774:AH774)</f>
        <v/>
      </c>
      <c r="AJ774" s="16">
        <f>AF774-AB774+AG774+AH774</f>
        <v/>
      </c>
      <c r="AK774" s="16">
        <f>IF(C774="是","杭州","江西工厂")</f>
        <v/>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t="n">
        <v>0</v>
      </c>
      <c r="S775" s="15" t="n">
        <v>0</v>
      </c>
      <c r="T775" s="15" t="n">
        <v>0</v>
      </c>
      <c r="U775" s="15" t="n">
        <v>0</v>
      </c>
      <c r="V775" s="15" t="n">
        <v>0</v>
      </c>
      <c r="W775" s="15" t="n">
        <v>0</v>
      </c>
      <c r="X775" s="15" t="n">
        <v>0</v>
      </c>
      <c r="Y775" s="90" t="n"/>
      <c r="Z775" s="15" t="n">
        <v>0</v>
      </c>
      <c r="AA775" s="15" t="n">
        <v>0</v>
      </c>
      <c r="AB775" s="15">
        <f>SUM(S775:AA775)</f>
        <v/>
      </c>
      <c r="AC775" s="15" t="inlineStr">
        <is>
          <t>2480.00</t>
        </is>
      </c>
      <c r="AD775" s="15">
        <f>AC775*0.006</f>
        <v/>
      </c>
      <c r="AE775" s="15">
        <f>AC775*0.02</f>
        <v/>
      </c>
      <c r="AF775" s="15">
        <f>AC775-AD775-AE775</f>
        <v/>
      </c>
      <c r="AG775" s="15" t="n"/>
      <c r="AH775" s="15" t="n"/>
      <c r="AI775" s="15">
        <f>SUM(AG775:AH775)</f>
        <v/>
      </c>
      <c r="AJ775" s="15">
        <f>AF775-AB775+AG775+AH775</f>
        <v/>
      </c>
      <c r="AK775" s="15">
        <f>IF(C775="是","杭州","江西工厂")</f>
        <v/>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t="n">
        <v>11472.73</v>
      </c>
      <c r="S776" s="16" t="n">
        <v>11472.73</v>
      </c>
      <c r="T776" s="16" t="n">
        <v>622</v>
      </c>
      <c r="U776" s="16" t="n">
        <v>195</v>
      </c>
      <c r="V776" s="16" t="n">
        <v>150</v>
      </c>
      <c r="W776" s="16" t="n">
        <v>0</v>
      </c>
      <c r="X776" s="16" t="n">
        <v>0</v>
      </c>
      <c r="Y776" s="90" t="n"/>
      <c r="Z776" s="16" t="n">
        <v>0</v>
      </c>
      <c r="AA776" s="16" t="n">
        <v>0</v>
      </c>
      <c r="AB776" s="16">
        <f>SUM(S776:AA776)</f>
        <v/>
      </c>
      <c r="AC776" s="16" t="inlineStr">
        <is>
          <t>12164.52</t>
        </is>
      </c>
      <c r="AD776" s="16">
        <f>AC776*0.006</f>
        <v/>
      </c>
      <c r="AE776" s="16">
        <f>AC776*0.02</f>
        <v/>
      </c>
      <c r="AF776" s="16">
        <f>AC776-AD776-AE776</f>
        <v/>
      </c>
      <c r="AG776" s="16" t="n"/>
      <c r="AH776" s="16" t="n"/>
      <c r="AI776" s="16">
        <f>SUM(AG776:AH776)</f>
        <v/>
      </c>
      <c r="AJ776" s="16">
        <f>AF776-AB776+AG776+AH776</f>
        <v/>
      </c>
      <c r="AK776" s="16">
        <f>IF(C776="是","杭州","江西工厂")</f>
        <v/>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t="n"/>
      <c r="S777" s="49" t="n"/>
      <c r="T777" s="15" t="n"/>
      <c r="U777" s="15" t="n"/>
      <c r="V777" s="15" t="n"/>
      <c r="W777" s="15" t="n"/>
      <c r="X777" s="15" t="n"/>
      <c r="Y777" s="15" t="n"/>
      <c r="Z777" s="15" t="n"/>
      <c r="AA777" s="15" t="n"/>
      <c r="AB777" s="15">
        <f>SUM(S777:AA777)</f>
        <v/>
      </c>
      <c r="AC777" s="15" t="inlineStr">
        <is>
          <t>16.00</t>
        </is>
      </c>
      <c r="AD777" s="15">
        <f>AC777*0.006</f>
        <v/>
      </c>
      <c r="AE777" s="15">
        <f>AC777*0.02</f>
        <v/>
      </c>
      <c r="AF777" s="15">
        <f>AC777-AD777-AE777</f>
        <v/>
      </c>
      <c r="AG777" s="15" t="n"/>
      <c r="AH777" s="15" t="n"/>
      <c r="AI777" s="15">
        <f>SUM(AG777:AH777)</f>
        <v/>
      </c>
      <c r="AJ777" s="15">
        <f>AF777-AB777+AG777+AH777</f>
        <v/>
      </c>
      <c r="AK777" s="15">
        <f>IF(C777="是","杭州","江西工厂")</f>
        <v/>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t="n"/>
      <c r="S778" s="49" t="n"/>
      <c r="T778" s="16" t="n"/>
      <c r="U778" s="16" t="n"/>
      <c r="V778" s="16" t="n"/>
      <c r="W778" s="16" t="n"/>
      <c r="X778" s="16" t="n"/>
      <c r="Y778" s="16" t="n"/>
      <c r="Z778" s="16" t="n"/>
      <c r="AA778" s="16" t="n"/>
      <c r="AB778" s="16">
        <f>SUM(S778:AA778)</f>
        <v/>
      </c>
      <c r="AC778" s="16" t="inlineStr">
        <is>
          <t>18.00</t>
        </is>
      </c>
      <c r="AD778" s="16">
        <f>AC778*0.006</f>
        <v/>
      </c>
      <c r="AE778" s="16">
        <f>AC778*0.02</f>
        <v/>
      </c>
      <c r="AF778" s="16">
        <f>AC778-AD778-AE778</f>
        <v/>
      </c>
      <c r="AG778" s="16" t="n"/>
      <c r="AH778" s="16" t="n"/>
      <c r="AI778" s="16">
        <f>SUM(AG778:AH778)</f>
        <v/>
      </c>
      <c r="AJ778" s="16">
        <f>AF778-AB778+AG778+AH778</f>
        <v/>
      </c>
      <c r="AK778" s="16">
        <f>IF(C778="是","杭州","江西工厂")</f>
        <v/>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t="n"/>
      <c r="S779" s="49" t="n"/>
      <c r="T779" s="15" t="n"/>
      <c r="U779" s="15" t="n"/>
      <c r="V779" s="15" t="n"/>
      <c r="W779" s="15" t="n"/>
      <c r="X779" s="15" t="n"/>
      <c r="Y779" s="15" t="n"/>
      <c r="Z779" s="15" t="n"/>
      <c r="AA779" s="15" t="n"/>
      <c r="AB779" s="15">
        <f>SUM(S779:AA779)</f>
        <v/>
      </c>
      <c r="AC779" s="15" t="n"/>
      <c r="AD779" s="15">
        <f>AC779*0.006</f>
        <v/>
      </c>
      <c r="AE779" s="15">
        <f>AC779*0.02</f>
        <v/>
      </c>
      <c r="AF779" s="15">
        <f>AC779-AD779-AE779</f>
        <v/>
      </c>
      <c r="AG779" s="15" t="n"/>
      <c r="AH779" s="15" t="n"/>
      <c r="AI779" s="15">
        <f>SUM(AG779:AH779)</f>
        <v/>
      </c>
      <c r="AJ779" s="15">
        <f>AF779-AB779+AG779+AH779</f>
        <v/>
      </c>
      <c r="AK779" s="15">
        <f>IF(C779="是","杭州","江西工厂")</f>
        <v/>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t="n">
        <v>12013.18</v>
      </c>
      <c r="S780" s="16" t="n">
        <v>12013.18</v>
      </c>
      <c r="T780" s="16" t="n">
        <v>608</v>
      </c>
      <c r="U780" s="16" t="n">
        <v>126</v>
      </c>
      <c r="V780" s="16" t="n">
        <v>280</v>
      </c>
      <c r="W780" s="16" t="n">
        <v>0</v>
      </c>
      <c r="X780" s="16" t="n">
        <v>0</v>
      </c>
      <c r="Y780" s="90" t="n"/>
      <c r="Z780" s="16" t="n">
        <v>0</v>
      </c>
      <c r="AA780" s="16" t="n">
        <v>0</v>
      </c>
      <c r="AB780" s="16">
        <f>SUM(S780:AA780)</f>
        <v/>
      </c>
      <c r="AC780" s="16" t="inlineStr">
        <is>
          <t>15200.00</t>
        </is>
      </c>
      <c r="AD780" s="16">
        <f>AC780*0.006</f>
        <v/>
      </c>
      <c r="AE780" s="16">
        <f>AC780*0.02</f>
        <v/>
      </c>
      <c r="AF780" s="16">
        <f>AC780-AD780-AE780</f>
        <v/>
      </c>
      <c r="AG780" s="16" t="n"/>
      <c r="AH780" s="16" t="n"/>
      <c r="AI780" s="16">
        <f>SUM(AG780:AH780)</f>
        <v/>
      </c>
      <c r="AJ780" s="16">
        <f>AF780-AB780+AG780+AH780</f>
        <v/>
      </c>
      <c r="AK780" s="16">
        <f>IF(C780="是","杭州","江西工厂")</f>
        <v/>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t="n">
        <v>6614.41647597254</v>
      </c>
      <c r="S781" s="90" t="e">
        <v>#N/A</v>
      </c>
      <c r="T781" s="90" t="e">
        <v>#N/A</v>
      </c>
      <c r="U781" s="90" t="e">
        <v>#N/A</v>
      </c>
      <c r="V781" s="90" t="e">
        <v>#N/A</v>
      </c>
      <c r="W781" s="90" t="n"/>
      <c r="X781" s="90" t="n"/>
      <c r="Y781" s="90" t="n"/>
      <c r="Z781" s="90" t="n"/>
      <c r="AA781" s="90" t="n"/>
      <c r="AB781" s="15">
        <f>SUM(S781:AA781)</f>
        <v/>
      </c>
      <c r="AC781" s="15" t="n"/>
      <c r="AD781" s="15">
        <f>AC781*0.006</f>
        <v/>
      </c>
      <c r="AE781" s="15">
        <f>AC781*0.02</f>
        <v/>
      </c>
      <c r="AF781" s="15">
        <f>AC781-AD781-AE781</f>
        <v/>
      </c>
      <c r="AG781" s="15" t="n"/>
      <c r="AH781" s="15" t="n"/>
      <c r="AI781" s="15">
        <f>SUM(AG781:AH781)</f>
        <v/>
      </c>
      <c r="AJ781" s="15">
        <f>AF781-AB781+AG781+AH781</f>
        <v/>
      </c>
      <c r="AK781" s="15">
        <f>IF(C781="是","杭州","江西工厂")</f>
        <v/>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t="n">
        <v>9029.966575840146</v>
      </c>
      <c r="S782" s="90" t="e">
        <v>#N/A</v>
      </c>
      <c r="T782" s="90" t="e">
        <v>#N/A</v>
      </c>
      <c r="U782" s="90" t="e">
        <v>#N/A</v>
      </c>
      <c r="V782" s="90" t="e">
        <v>#N/A</v>
      </c>
      <c r="W782" s="90" t="n"/>
      <c r="X782" s="90" t="n"/>
      <c r="Y782" s="90" t="n"/>
      <c r="Z782" s="90" t="n"/>
      <c r="AA782" s="90" t="n"/>
      <c r="AB782" s="16">
        <f>SUM(S782:AA782)</f>
        <v/>
      </c>
      <c r="AC782" s="16" t="n"/>
      <c r="AD782" s="16">
        <f>AC782*0.006</f>
        <v/>
      </c>
      <c r="AE782" s="16">
        <f>AC782*0.02</f>
        <v/>
      </c>
      <c r="AF782" s="16">
        <f>AC782-AD782-AE782</f>
        <v/>
      </c>
      <c r="AG782" s="16" t="n"/>
      <c r="AH782" s="16" t="n"/>
      <c r="AI782" s="16">
        <f>SUM(AG782:AH782)</f>
        <v/>
      </c>
      <c r="AJ782" s="16">
        <f>AF782-AB782+AG782+AH782</f>
        <v/>
      </c>
      <c r="AK782" s="16">
        <f>IF(C782="是","杭州","江西工厂")</f>
        <v/>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t="n">
        <v>9029.966575840146</v>
      </c>
      <c r="S783" s="90" t="e">
        <v>#N/A</v>
      </c>
      <c r="T783" s="90" t="e">
        <v>#N/A</v>
      </c>
      <c r="U783" s="90" t="e">
        <v>#N/A</v>
      </c>
      <c r="V783" s="90" t="e">
        <v>#N/A</v>
      </c>
      <c r="W783" s="90" t="n"/>
      <c r="X783" s="90" t="n"/>
      <c r="Y783" s="90" t="n"/>
      <c r="Z783" s="90" t="n"/>
      <c r="AA783" s="90" t="n"/>
      <c r="AB783" s="15">
        <f>SUM(S783:AA783)</f>
        <v/>
      </c>
      <c r="AC783" s="15" t="n"/>
      <c r="AD783" s="15">
        <f>AC783*0.006</f>
        <v/>
      </c>
      <c r="AE783" s="15">
        <f>AC783*0.02</f>
        <v/>
      </c>
      <c r="AF783" s="15">
        <f>AC783-AD783-AE783</f>
        <v/>
      </c>
      <c r="AG783" s="15" t="n"/>
      <c r="AH783" s="15" t="n"/>
      <c r="AI783" s="15">
        <f>SUM(AG783:AH783)</f>
        <v/>
      </c>
      <c r="AJ783" s="15">
        <f>AF783-AB783+AG783+AH783</f>
        <v/>
      </c>
      <c r="AK783" s="15">
        <f>IF(C783="是","杭州","江西工厂")</f>
        <v/>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t="n">
        <v>9029.966575840146</v>
      </c>
      <c r="S784" s="90" t="e">
        <v>#N/A</v>
      </c>
      <c r="T784" s="90" t="e">
        <v>#N/A</v>
      </c>
      <c r="U784" s="90" t="e">
        <v>#N/A</v>
      </c>
      <c r="V784" s="90" t="e">
        <v>#N/A</v>
      </c>
      <c r="W784" s="90" t="n"/>
      <c r="X784" s="90" t="n"/>
      <c r="Y784" s="90" t="n"/>
      <c r="Z784" s="90" t="n"/>
      <c r="AA784" s="90" t="n"/>
      <c r="AB784" s="16">
        <f>SUM(S784:AA784)</f>
        <v/>
      </c>
      <c r="AC784" s="16" t="n"/>
      <c r="AD784" s="16">
        <f>AC784*0.006</f>
        <v/>
      </c>
      <c r="AE784" s="16">
        <f>AC784*0.02</f>
        <v/>
      </c>
      <c r="AF784" s="16">
        <f>AC784-AD784-AE784</f>
        <v/>
      </c>
      <c r="AG784" s="16" t="n"/>
      <c r="AH784" s="16" t="n"/>
      <c r="AI784" s="16">
        <f>SUM(AG784:AH784)</f>
        <v/>
      </c>
      <c r="AJ784" s="16">
        <f>AF784-AB784+AG784+AH784</f>
        <v/>
      </c>
      <c r="AK784" s="16">
        <f>IF(C784="是","杭州","江西工厂")</f>
        <v/>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t="n">
        <v>9029.966575840146</v>
      </c>
      <c r="S785" s="90" t="e">
        <v>#N/A</v>
      </c>
      <c r="T785" s="90" t="e">
        <v>#N/A</v>
      </c>
      <c r="U785" s="90" t="e">
        <v>#N/A</v>
      </c>
      <c r="V785" s="90" t="e">
        <v>#N/A</v>
      </c>
      <c r="W785" s="90" t="n"/>
      <c r="X785" s="90" t="n"/>
      <c r="Y785" s="90" t="n"/>
      <c r="Z785" s="90" t="n"/>
      <c r="AA785" s="90" t="n"/>
      <c r="AB785" s="15">
        <f>SUM(S785:AA785)</f>
        <v/>
      </c>
      <c r="AC785" s="15" t="n"/>
      <c r="AD785" s="15">
        <f>AC785*0.006</f>
        <v/>
      </c>
      <c r="AE785" s="15">
        <f>AC785*0.02</f>
        <v/>
      </c>
      <c r="AF785" s="15">
        <f>AC785-AD785-AE785</f>
        <v/>
      </c>
      <c r="AG785" s="15" t="n"/>
      <c r="AH785" s="15" t="n"/>
      <c r="AI785" s="15">
        <f>SUM(AG785:AH785)</f>
        <v/>
      </c>
      <c r="AJ785" s="15">
        <f>AF785-AB785+AG785+AH785</f>
        <v/>
      </c>
      <c r="AK785" s="15">
        <f>IF(C785="是","杭州","江西工厂")</f>
        <v/>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t="n">
        <v>9029.966575840146</v>
      </c>
      <c r="S786" s="90" t="e">
        <v>#N/A</v>
      </c>
      <c r="T786" s="90" t="e">
        <v>#N/A</v>
      </c>
      <c r="U786" s="90" t="e">
        <v>#N/A</v>
      </c>
      <c r="V786" s="90" t="e">
        <v>#N/A</v>
      </c>
      <c r="W786" s="90" t="n"/>
      <c r="X786" s="90" t="n"/>
      <c r="Y786" s="90" t="n"/>
      <c r="Z786" s="90" t="n"/>
      <c r="AA786" s="90" t="n"/>
      <c r="AB786" s="16">
        <f>SUM(S786:AA786)</f>
        <v/>
      </c>
      <c r="AC786" s="16" t="inlineStr">
        <is>
          <t>6030.00</t>
        </is>
      </c>
      <c r="AD786" s="16">
        <f>AC786*0.006</f>
        <v/>
      </c>
      <c r="AE786" s="16">
        <f>AC786*0.02</f>
        <v/>
      </c>
      <c r="AF786" s="16">
        <f>AC786-AD786-AE786</f>
        <v/>
      </c>
      <c r="AG786" s="16" t="n"/>
      <c r="AH786" s="16" t="n"/>
      <c r="AI786" s="16">
        <f>SUM(AG786:AH786)</f>
        <v/>
      </c>
      <c r="AJ786" s="16">
        <f>AF786-AB786+AG786+AH786</f>
        <v/>
      </c>
      <c r="AK786" s="16">
        <f>IF(C786="是","杭州","江西工厂")</f>
        <v/>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t="e">
        <v>#N/A</v>
      </c>
      <c r="S787" s="90" t="e">
        <v>#N/A</v>
      </c>
      <c r="T787" s="90" t="e">
        <v>#N/A</v>
      </c>
      <c r="U787" s="90" t="e">
        <v>#N/A</v>
      </c>
      <c r="V787" s="90" t="e">
        <v>#N/A</v>
      </c>
      <c r="W787" s="90" t="n"/>
      <c r="X787" s="90" t="n"/>
      <c r="Y787" s="90" t="n"/>
      <c r="Z787" s="90" t="n"/>
      <c r="AA787" s="90" t="n"/>
      <c r="AB787" s="15">
        <f>SUM(S787:AA787)</f>
        <v/>
      </c>
      <c r="AC787" s="15" t="n"/>
      <c r="AD787" s="15">
        <f>AC787*0.006</f>
        <v/>
      </c>
      <c r="AE787" s="15">
        <f>AC787*0.02</f>
        <v/>
      </c>
      <c r="AF787" s="15">
        <f>AC787-AD787-AE787</f>
        <v/>
      </c>
      <c r="AG787" s="15" t="n"/>
      <c r="AH787" s="15" t="n"/>
      <c r="AI787" s="15">
        <f>SUM(AG787:AH787)</f>
        <v/>
      </c>
      <c r="AJ787" s="15">
        <f>AF787-AB787+AG787+AH787</f>
        <v/>
      </c>
      <c r="AK787" s="15">
        <f>IF(C787="是","杭州","江西工厂")</f>
        <v/>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t="n"/>
      <c r="S788" s="49" t="n"/>
      <c r="T788" s="16" t="n"/>
      <c r="U788" s="16" t="n"/>
      <c r="V788" s="16" t="n"/>
      <c r="W788" s="16" t="n"/>
      <c r="X788" s="16" t="n"/>
      <c r="Y788" s="16" t="n"/>
      <c r="Z788" s="16" t="n"/>
      <c r="AA788" s="16" t="n"/>
      <c r="AB788" s="16">
        <f>SUM(S788:AA788)</f>
        <v/>
      </c>
      <c r="AC788" s="16" t="inlineStr">
        <is>
          <t>20.00</t>
        </is>
      </c>
      <c r="AD788" s="16">
        <f>AC788*0.006</f>
        <v/>
      </c>
      <c r="AE788" s="16">
        <f>AC788*0.02</f>
        <v/>
      </c>
      <c r="AF788" s="16">
        <f>AC788-AD788-AE788</f>
        <v/>
      </c>
      <c r="AG788" s="16" t="n"/>
      <c r="AH788" s="16" t="n"/>
      <c r="AI788" s="16">
        <f>SUM(AG788:AH788)</f>
        <v/>
      </c>
      <c r="AJ788" s="16">
        <f>AF788-AB788+AG788+AH788</f>
        <v/>
      </c>
      <c r="AK788" s="16">
        <f>IF(C788="是","杭州","江西工厂")</f>
        <v/>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t="n"/>
      <c r="S789" s="49" t="n"/>
      <c r="T789" s="15" t="n"/>
      <c r="U789" s="15" t="n"/>
      <c r="V789" s="15" t="n"/>
      <c r="W789" s="15" t="n"/>
      <c r="X789" s="15" t="n"/>
      <c r="Y789" s="15" t="n"/>
      <c r="Z789" s="15" t="n"/>
      <c r="AA789" s="15" t="n"/>
      <c r="AB789" s="15">
        <f>SUM(S789:AA789)</f>
        <v/>
      </c>
      <c r="AC789" s="15" t="inlineStr">
        <is>
          <t>15.00</t>
        </is>
      </c>
      <c r="AD789" s="15">
        <f>AC789*0.006</f>
        <v/>
      </c>
      <c r="AE789" s="15">
        <f>AC789*0.02</f>
        <v/>
      </c>
      <c r="AF789" s="15">
        <f>AC789-AD789-AE789</f>
        <v/>
      </c>
      <c r="AG789" s="15" t="n"/>
      <c r="AH789" s="15" t="n"/>
      <c r="AI789" s="15">
        <f>SUM(AG789:AH789)</f>
        <v/>
      </c>
      <c r="AJ789" s="15">
        <f>AF789-AB789+AG789+AH789</f>
        <v/>
      </c>
      <c r="AK789" s="15">
        <f>IF(C789="是","杭州","江西工厂")</f>
        <v/>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t="n"/>
      <c r="S790" s="49" t="n"/>
      <c r="T790" s="16" t="n"/>
      <c r="U790" s="16" t="n"/>
      <c r="V790" s="16" t="n"/>
      <c r="W790" s="16" t="n"/>
      <c r="X790" s="16" t="n"/>
      <c r="Y790" s="16" t="n"/>
      <c r="Z790" s="16" t="n"/>
      <c r="AA790" s="16" t="n"/>
      <c r="AB790" s="16">
        <f>SUM(S790:AA790)</f>
        <v/>
      </c>
      <c r="AC790" s="16" t="inlineStr">
        <is>
          <t>10.00</t>
        </is>
      </c>
      <c r="AD790" s="16">
        <f>AC790*0.006</f>
        <v/>
      </c>
      <c r="AE790" s="16">
        <f>AC790*0.02</f>
        <v/>
      </c>
      <c r="AF790" s="16">
        <f>AC790-AD790-AE790</f>
        <v/>
      </c>
      <c r="AG790" s="16" t="n"/>
      <c r="AH790" s="16" t="n"/>
      <c r="AI790" s="16">
        <f>SUM(AG790:AH790)</f>
        <v/>
      </c>
      <c r="AJ790" s="16">
        <f>AF790-AB790+AG790+AH790</f>
        <v/>
      </c>
      <c r="AK790" s="16">
        <f>IF(C790="是","杭州","江西工厂")</f>
        <v/>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t="n">
        <v>15</v>
      </c>
      <c r="S791" s="90" t="n"/>
      <c r="T791" s="90" t="n"/>
      <c r="U791" s="90" t="n"/>
      <c r="V791" s="90" t="n"/>
      <c r="W791" s="15" t="n">
        <v>0</v>
      </c>
      <c r="X791" s="15" t="n">
        <v>0</v>
      </c>
      <c r="Y791" s="90" t="n"/>
      <c r="Z791" s="15" t="n">
        <v>0</v>
      </c>
      <c r="AA791" s="15" t="n">
        <v>0</v>
      </c>
      <c r="AB791" s="15">
        <f>SUM(S791:AA791)</f>
        <v/>
      </c>
      <c r="AC791" s="15" t="inlineStr">
        <is>
          <t>25.00</t>
        </is>
      </c>
      <c r="AD791" s="15">
        <f>AC791*0.006</f>
        <v/>
      </c>
      <c r="AE791" s="15">
        <f>AC791*0.02</f>
        <v/>
      </c>
      <c r="AF791" s="15">
        <f>AC791-AD791-AE791</f>
        <v/>
      </c>
      <c r="AG791" s="15" t="n"/>
      <c r="AH791" s="15" t="n"/>
      <c r="AI791" s="15">
        <f>SUM(AG791:AH791)</f>
        <v/>
      </c>
      <c r="AJ791" s="15">
        <f>AF791-AB791+AG791+AH791</f>
        <v/>
      </c>
      <c r="AK791" s="15">
        <f>IF(C791="是","杭州","江西工厂")</f>
        <v/>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t="n"/>
      <c r="S792" s="49" t="n"/>
      <c r="T792" s="16" t="n"/>
      <c r="U792" s="16" t="n"/>
      <c r="V792" s="16" t="n"/>
      <c r="W792" s="16" t="n"/>
      <c r="X792" s="16" t="n"/>
      <c r="Y792" s="16" t="n"/>
      <c r="Z792" s="16" t="n"/>
      <c r="AA792" s="16" t="n"/>
      <c r="AB792" s="16">
        <f>SUM(S792:AA792)</f>
        <v/>
      </c>
      <c r="AC792" s="16" t="inlineStr">
        <is>
          <t>20.00</t>
        </is>
      </c>
      <c r="AD792" s="16">
        <f>AC792*0.006</f>
        <v/>
      </c>
      <c r="AE792" s="16">
        <f>AC792*0.02</f>
        <v/>
      </c>
      <c r="AF792" s="16">
        <f>AC792-AD792-AE792</f>
        <v/>
      </c>
      <c r="AG792" s="16" t="n"/>
      <c r="AH792" s="16" t="n"/>
      <c r="AI792" s="16">
        <f>SUM(AG792:AH792)</f>
        <v/>
      </c>
      <c r="AJ792" s="16">
        <f>AF792-AB792+AG792+AH792</f>
        <v/>
      </c>
      <c r="AK792" s="16">
        <f>IF(C792="是","杭州","江西工厂")</f>
        <v/>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t="n"/>
      <c r="S793" s="49" t="n"/>
      <c r="T793" s="15" t="n"/>
      <c r="U793" s="15" t="n"/>
      <c r="V793" s="15" t="n"/>
      <c r="W793" s="15" t="n"/>
      <c r="X793" s="15" t="n"/>
      <c r="Y793" s="15" t="n"/>
      <c r="Z793" s="15" t="n"/>
      <c r="AA793" s="15" t="n"/>
      <c r="AB793" s="15">
        <f>SUM(S793:AA793)</f>
        <v/>
      </c>
      <c r="AC793" s="15" t="inlineStr">
        <is>
          <t>20.00</t>
        </is>
      </c>
      <c r="AD793" s="15">
        <f>AC793*0.006</f>
        <v/>
      </c>
      <c r="AE793" s="15">
        <f>AC793*0.02</f>
        <v/>
      </c>
      <c r="AF793" s="15">
        <f>AC793-AD793-AE793</f>
        <v/>
      </c>
      <c r="AG793" s="15" t="n"/>
      <c r="AH793" s="15" t="n"/>
      <c r="AI793" s="15">
        <f>SUM(AG793:AH793)</f>
        <v/>
      </c>
      <c r="AJ793" s="15">
        <f>AF793-AB793+AG793+AH793</f>
        <v/>
      </c>
      <c r="AK793" s="15">
        <f>IF(C793="是","杭州","江西工厂")</f>
        <v/>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t="n">
        <v>4587.085308056872</v>
      </c>
      <c r="S794" s="90" t="e">
        <v>#N/A</v>
      </c>
      <c r="T794" s="90" t="e">
        <v>#N/A</v>
      </c>
      <c r="U794" s="90" t="e">
        <v>#N/A</v>
      </c>
      <c r="V794" s="90" t="e">
        <v>#N/A</v>
      </c>
      <c r="W794" s="90" t="e">
        <v>#N/A</v>
      </c>
      <c r="X794" s="90" t="e">
        <v>#N/A</v>
      </c>
      <c r="Y794" s="90" t="n"/>
      <c r="Z794" s="90" t="e">
        <v>#N/A</v>
      </c>
      <c r="AA794" s="90" t="e">
        <v>#N/A</v>
      </c>
      <c r="AB794" s="16">
        <f>SUM(S794:AA794)</f>
        <v/>
      </c>
      <c r="AC794" s="16" t="inlineStr">
        <is>
          <t>200.00</t>
        </is>
      </c>
      <c r="AD794" s="16">
        <f>AC794*0.006</f>
        <v/>
      </c>
      <c r="AE794" s="16">
        <f>AC794*0.02</f>
        <v/>
      </c>
      <c r="AF794" s="16">
        <f>AC794-AD794-AE794</f>
        <v/>
      </c>
      <c r="AG794" s="16" t="n"/>
      <c r="AH794" s="16" t="n"/>
      <c r="AI794" s="16">
        <f>SUM(AG794:AH794)</f>
        <v/>
      </c>
      <c r="AJ794" s="16">
        <f>AF794-AB794+AG794+AH794</f>
        <v/>
      </c>
      <c r="AK794" s="16">
        <f>IF(C794="是","杭州","江西工厂")</f>
        <v/>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t="e">
        <v>#N/A</v>
      </c>
      <c r="S795" s="90" t="e">
        <v>#N/A</v>
      </c>
      <c r="T795" s="90" t="e">
        <v>#N/A</v>
      </c>
      <c r="U795" s="90" t="e">
        <v>#N/A</v>
      </c>
      <c r="V795" s="90" t="e">
        <v>#N/A</v>
      </c>
      <c r="W795" s="90" t="e">
        <v>#N/A</v>
      </c>
      <c r="X795" s="90" t="e">
        <v>#N/A</v>
      </c>
      <c r="Y795" s="90" t="n"/>
      <c r="Z795" s="90" t="e">
        <v>#N/A</v>
      </c>
      <c r="AA795" s="90" t="e">
        <v>#N/A</v>
      </c>
      <c r="AB795" s="15">
        <f>SUM(S795:AA795)</f>
        <v/>
      </c>
      <c r="AC795" s="15" t="inlineStr">
        <is>
          <t>0.00</t>
        </is>
      </c>
      <c r="AD795" s="15">
        <f>AC795*0.006</f>
        <v/>
      </c>
      <c r="AE795" s="15">
        <f>AC795*0.02</f>
        <v/>
      </c>
      <c r="AF795" s="15">
        <f>AC795-AD795-AE795</f>
        <v/>
      </c>
      <c r="AG795" s="15" t="n"/>
      <c r="AH795" s="15" t="n"/>
      <c r="AI795" s="15">
        <f>SUM(AG795:AH795)</f>
        <v/>
      </c>
      <c r="AJ795" s="15">
        <f>AF795-AB795+AG795+AH795</f>
        <v/>
      </c>
      <c r="AK795" s="15">
        <f>IF(C795="是","杭州","江西工厂")</f>
        <v/>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t="e">
        <v>#N/A</v>
      </c>
      <c r="S796" s="90" t="e">
        <v>#N/A</v>
      </c>
      <c r="T796" s="90" t="e">
        <v>#N/A</v>
      </c>
      <c r="U796" s="90" t="e">
        <v>#N/A</v>
      </c>
      <c r="V796" s="90" t="e">
        <v>#N/A</v>
      </c>
      <c r="W796" s="90" t="e">
        <v>#N/A</v>
      </c>
      <c r="X796" s="90" t="e">
        <v>#N/A</v>
      </c>
      <c r="Y796" s="90" t="n"/>
      <c r="Z796" s="90" t="e">
        <v>#N/A</v>
      </c>
      <c r="AA796" s="90" t="e">
        <v>#N/A</v>
      </c>
      <c r="AB796" s="16">
        <f>SUM(S796:AA796)</f>
        <v/>
      </c>
      <c r="AC796" s="16" t="inlineStr">
        <is>
          <t>0.00</t>
        </is>
      </c>
      <c r="AD796" s="16">
        <f>AC796*0.006</f>
        <v/>
      </c>
      <c r="AE796" s="16">
        <f>AC796*0.02</f>
        <v/>
      </c>
      <c r="AF796" s="16">
        <f>AC796-AD796-AE796</f>
        <v/>
      </c>
      <c r="AG796" s="16" t="n"/>
      <c r="AH796" s="16" t="n"/>
      <c r="AI796" s="16">
        <f>SUM(AG796:AH796)</f>
        <v/>
      </c>
      <c r="AJ796" s="16">
        <f>AF796-AB796+AG796+AH796</f>
        <v/>
      </c>
      <c r="AK796" s="16">
        <f>IF(C796="是","杭州","江西工厂")</f>
        <v/>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t="n">
        <v>15</v>
      </c>
      <c r="S797" s="90" t="n"/>
      <c r="T797" s="90" t="n"/>
      <c r="U797" s="90" t="n"/>
      <c r="V797" s="90" t="n"/>
      <c r="W797" s="15" t="n">
        <v>0</v>
      </c>
      <c r="X797" s="15" t="n">
        <v>0</v>
      </c>
      <c r="Y797" s="90" t="n"/>
      <c r="Z797" s="15" t="n">
        <v>0</v>
      </c>
      <c r="AA797" s="15" t="n">
        <v>0</v>
      </c>
      <c r="AB797" s="15">
        <f>SUM(S797:AA797)</f>
        <v/>
      </c>
      <c r="AC797" s="15" t="inlineStr">
        <is>
          <t>25.00</t>
        </is>
      </c>
      <c r="AD797" s="15">
        <f>AC797*0.006</f>
        <v/>
      </c>
      <c r="AE797" s="15">
        <f>AC797*0.02</f>
        <v/>
      </c>
      <c r="AF797" s="15">
        <f>AC797-AD797-AE797</f>
        <v/>
      </c>
      <c r="AG797" s="15" t="n"/>
      <c r="AH797" s="15" t="n"/>
      <c r="AI797" s="15">
        <f>SUM(AG797:AH797)</f>
        <v/>
      </c>
      <c r="AJ797" s="15">
        <f>AF797-AB797+AG797+AH797</f>
        <v/>
      </c>
      <c r="AK797" s="15">
        <f>IF(C797="是","杭州","江西工厂")</f>
        <v/>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t="e">
        <v>#N/A</v>
      </c>
      <c r="S798" s="90" t="e">
        <v>#N/A</v>
      </c>
      <c r="T798" s="90" t="e">
        <v>#N/A</v>
      </c>
      <c r="U798" s="90" t="e">
        <v>#N/A</v>
      </c>
      <c r="V798" s="90" t="e">
        <v>#N/A</v>
      </c>
      <c r="W798" s="90" t="n"/>
      <c r="X798" s="90" t="n"/>
      <c r="Y798" s="90" t="n"/>
      <c r="Z798" s="90" t="n"/>
      <c r="AA798" s="90" t="n"/>
      <c r="AB798" s="16">
        <f>SUM(S798:AA798)</f>
        <v/>
      </c>
      <c r="AC798" s="16" t="n"/>
      <c r="AD798" s="16">
        <f>AC798*0.006</f>
        <v/>
      </c>
      <c r="AE798" s="16">
        <f>AC798*0.02</f>
        <v/>
      </c>
      <c r="AF798" s="16">
        <f>AC798-AD798-AE798</f>
        <v/>
      </c>
      <c r="AG798" s="16" t="n"/>
      <c r="AH798" s="16" t="n"/>
      <c r="AI798" s="16">
        <f>SUM(AG798:AH798)</f>
        <v/>
      </c>
      <c r="AJ798" s="16">
        <f>AF798-AB798+AG798+AH798</f>
        <v/>
      </c>
      <c r="AK798" s="16">
        <f>IF(C798="是","杭州","江西工厂")</f>
        <v/>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t="e">
        <v>#N/A</v>
      </c>
      <c r="S799" s="90" t="e">
        <v>#N/A</v>
      </c>
      <c r="T799" s="90" t="e">
        <v>#N/A</v>
      </c>
      <c r="U799" s="90" t="e">
        <v>#N/A</v>
      </c>
      <c r="V799" s="90" t="e">
        <v>#N/A</v>
      </c>
      <c r="W799" s="90" t="n"/>
      <c r="X799" s="90" t="n"/>
      <c r="Y799" s="90" t="n"/>
      <c r="Z799" s="90" t="n"/>
      <c r="AA799" s="90" t="n"/>
      <c r="AB799" s="15">
        <f>SUM(S799:AA799)</f>
        <v/>
      </c>
      <c r="AC799" s="15" t="n"/>
      <c r="AD799" s="15">
        <f>AC799*0.006</f>
        <v/>
      </c>
      <c r="AE799" s="15">
        <f>AC799*0.02</f>
        <v/>
      </c>
      <c r="AF799" s="15">
        <f>AC799-AD799-AE799</f>
        <v/>
      </c>
      <c r="AG799" s="15" t="n"/>
      <c r="AH799" s="15" t="n"/>
      <c r="AI799" s="15">
        <f>SUM(AG799:AH799)</f>
        <v/>
      </c>
      <c r="AJ799" s="15">
        <f>AF799-AB799+AG799+AH799</f>
        <v/>
      </c>
      <c r="AK799" s="15">
        <f>IF(C799="是","杭州","江西工厂")</f>
        <v/>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t="e">
        <v>#N/A</v>
      </c>
      <c r="S800" s="90" t="e">
        <v>#N/A</v>
      </c>
      <c r="T800" s="90" t="e">
        <v>#N/A</v>
      </c>
      <c r="U800" s="90" t="e">
        <v>#N/A</v>
      </c>
      <c r="V800" s="90" t="e">
        <v>#N/A</v>
      </c>
      <c r="W800" s="90" t="n"/>
      <c r="X800" s="90" t="n"/>
      <c r="Y800" s="90" t="n"/>
      <c r="Z800" s="90" t="n"/>
      <c r="AA800" s="90" t="n"/>
      <c r="AB800" s="16">
        <f>SUM(S800:AA800)</f>
        <v/>
      </c>
      <c r="AC800" s="16" t="n"/>
      <c r="AD800" s="16">
        <f>AC800*0.006</f>
        <v/>
      </c>
      <c r="AE800" s="16">
        <f>AC800*0.02</f>
        <v/>
      </c>
      <c r="AF800" s="16">
        <f>AC800-AD800-AE800</f>
        <v/>
      </c>
      <c r="AG800" s="16" t="n"/>
      <c r="AH800" s="16" t="n"/>
      <c r="AI800" s="16">
        <f>SUM(AG800:AH800)</f>
        <v/>
      </c>
      <c r="AJ800" s="16">
        <f>AF800-AB800+AG800+AH800</f>
        <v/>
      </c>
      <c r="AK800" s="16">
        <f>IF(C800="是","杭州","江西工厂")</f>
        <v/>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t="e">
        <v>#N/A</v>
      </c>
      <c r="S801" s="90" t="e">
        <v>#N/A</v>
      </c>
      <c r="T801" s="90" t="e">
        <v>#N/A</v>
      </c>
      <c r="U801" s="90" t="e">
        <v>#N/A</v>
      </c>
      <c r="V801" s="90" t="e">
        <v>#N/A</v>
      </c>
      <c r="W801" s="90" t="n"/>
      <c r="X801" s="90" t="n"/>
      <c r="Y801" s="90" t="n"/>
      <c r="Z801" s="90" t="n"/>
      <c r="AA801" s="90" t="n"/>
      <c r="AB801" s="15">
        <f>SUM(S801:AA801)</f>
        <v/>
      </c>
      <c r="AC801" s="15" t="n"/>
      <c r="AD801" s="15">
        <f>AC801*0.006</f>
        <v/>
      </c>
      <c r="AE801" s="15">
        <f>AC801*0.02</f>
        <v/>
      </c>
      <c r="AF801" s="15">
        <f>AC801-AD801-AE801</f>
        <v/>
      </c>
      <c r="AG801" s="15" t="n"/>
      <c r="AH801" s="15" t="n"/>
      <c r="AI801" s="15">
        <f>SUM(AG801:AH801)</f>
        <v/>
      </c>
      <c r="AJ801" s="15">
        <f>AF801-AB801+AG801+AH801</f>
        <v/>
      </c>
      <c r="AK801" s="15">
        <f>IF(C801="是","杭州","江西工厂")</f>
        <v/>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t="e">
        <v>#N/A</v>
      </c>
      <c r="S802" s="90" t="e">
        <v>#N/A</v>
      </c>
      <c r="T802" s="90" t="e">
        <v>#N/A</v>
      </c>
      <c r="U802" s="90" t="e">
        <v>#N/A</v>
      </c>
      <c r="V802" s="90" t="e">
        <v>#N/A</v>
      </c>
      <c r="W802" s="90" t="n"/>
      <c r="X802" s="90" t="n"/>
      <c r="Y802" s="90" t="n"/>
      <c r="Z802" s="90" t="n"/>
      <c r="AA802" s="90" t="n"/>
      <c r="AB802" s="16">
        <f>SUM(S802:AA802)</f>
        <v/>
      </c>
      <c r="AC802" s="16" t="n"/>
      <c r="AD802" s="16">
        <f>AC802*0.006</f>
        <v/>
      </c>
      <c r="AE802" s="16">
        <f>AC802*0.02</f>
        <v/>
      </c>
      <c r="AF802" s="16">
        <f>AC802-AD802-AE802</f>
        <v/>
      </c>
      <c r="AG802" s="16" t="n"/>
      <c r="AH802" s="16" t="n"/>
      <c r="AI802" s="16">
        <f>SUM(AG802:AH802)</f>
        <v/>
      </c>
      <c r="AJ802" s="16">
        <f>AF802-AB802+AG802+AH802</f>
        <v/>
      </c>
      <c r="AK802" s="16">
        <f>IF(C802="是","杭州","江西工厂")</f>
        <v/>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t="n">
        <v>1545.138888888889</v>
      </c>
      <c r="S803" s="90" t="e">
        <v>#N/A</v>
      </c>
      <c r="T803" s="90" t="e">
        <v>#N/A</v>
      </c>
      <c r="U803" s="90" t="e">
        <v>#N/A</v>
      </c>
      <c r="V803" s="90" t="e">
        <v>#N/A</v>
      </c>
      <c r="W803" s="90" t="n"/>
      <c r="X803" s="90" t="n"/>
      <c r="Y803" s="90" t="n"/>
      <c r="Z803" s="90" t="n"/>
      <c r="AA803" s="90" t="n"/>
      <c r="AB803" s="15">
        <f>SUM(S803:AA803)</f>
        <v/>
      </c>
      <c r="AC803" s="15" t="n"/>
      <c r="AD803" s="15">
        <f>AC803*0.006</f>
        <v/>
      </c>
      <c r="AE803" s="15">
        <f>AC803*0.02</f>
        <v/>
      </c>
      <c r="AF803" s="15">
        <f>AC803-AD803-AE803</f>
        <v/>
      </c>
      <c r="AG803" s="15" t="n"/>
      <c r="AH803" s="15" t="n"/>
      <c r="AI803" s="15">
        <f>SUM(AG803:AH803)</f>
        <v/>
      </c>
      <c r="AJ803" s="15">
        <f>AF803-AB803+AG803+AH803</f>
        <v/>
      </c>
      <c r="AK803" s="15">
        <f>IF(C803="是","杭州","江西工厂")</f>
        <v/>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t="e">
        <v>#N/A</v>
      </c>
      <c r="S804" s="90" t="e">
        <v>#N/A</v>
      </c>
      <c r="T804" s="90" t="e">
        <v>#N/A</v>
      </c>
      <c r="U804" s="90" t="e">
        <v>#N/A</v>
      </c>
      <c r="V804" s="90" t="e">
        <v>#N/A</v>
      </c>
      <c r="W804" s="90" t="n"/>
      <c r="X804" s="90" t="n"/>
      <c r="Y804" s="90" t="n"/>
      <c r="Z804" s="90" t="n"/>
      <c r="AA804" s="90" t="n"/>
      <c r="AB804" s="16">
        <f>SUM(S804:AA804)</f>
        <v/>
      </c>
      <c r="AC804" s="16" t="n"/>
      <c r="AD804" s="16">
        <f>AC804*0.006</f>
        <v/>
      </c>
      <c r="AE804" s="16">
        <f>AC804*0.02</f>
        <v/>
      </c>
      <c r="AF804" s="16">
        <f>AC804-AD804-AE804</f>
        <v/>
      </c>
      <c r="AG804" s="16" t="n"/>
      <c r="AH804" s="16" t="n"/>
      <c r="AI804" s="16">
        <f>SUM(AG804:AH804)</f>
        <v/>
      </c>
      <c r="AJ804" s="16">
        <f>AF804-AB804+AG804+AH804</f>
        <v/>
      </c>
      <c r="AK804" s="16">
        <f>IF(C804="是","杭州","江西工厂")</f>
        <v/>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t="e">
        <v>#N/A</v>
      </c>
      <c r="S805" s="90" t="e">
        <v>#N/A</v>
      </c>
      <c r="T805" s="90" t="e">
        <v>#N/A</v>
      </c>
      <c r="U805" s="90" t="e">
        <v>#N/A</v>
      </c>
      <c r="V805" s="90" t="e">
        <v>#N/A</v>
      </c>
      <c r="W805" s="90" t="n"/>
      <c r="X805" s="90" t="n"/>
      <c r="Y805" s="90" t="n"/>
      <c r="Z805" s="90" t="n"/>
      <c r="AA805" s="90" t="n"/>
      <c r="AB805" s="15">
        <f>SUM(S805:AA805)</f>
        <v/>
      </c>
      <c r="AC805" s="15" t="n"/>
      <c r="AD805" s="15">
        <f>AC805*0.006</f>
        <v/>
      </c>
      <c r="AE805" s="15">
        <f>AC805*0.02</f>
        <v/>
      </c>
      <c r="AF805" s="15">
        <f>AC805-AD805-AE805</f>
        <v/>
      </c>
      <c r="AG805" s="15" t="n"/>
      <c r="AH805" s="15" t="n"/>
      <c r="AI805" s="15">
        <f>SUM(AG805:AH805)</f>
        <v/>
      </c>
      <c r="AJ805" s="15">
        <f>AF805-AB805+AG805+AH805</f>
        <v/>
      </c>
      <c r="AK805" s="15">
        <f>IF(C805="是","杭州","江西工厂")</f>
        <v/>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本表共 803 行数据，745 行未在6-工厂下单表找到对应工厂订单。 这些行的⚠️标注为信息提示: 可能原因包括 (1)现货/库存品无需单独工厂订单; (2)同款批量生产、工厂订单号未逐行关联; (3)历史订单未录入工厂下单表。 如需建立完整溯源链, 请在6-工厂下单表补录对应批次订单并回填订单号。 此表暂无系统直接导入对应, 数据供参考。</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t="n"/>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t="inlineStr">
        <is>
          <t>⚠️ 无工厂订单关联</t>
        </is>
      </c>
    </row>
    <row r="4" ht="18" customHeight="1">
      <c r="A4" s="14" t="inlineStr">
        <is>
          <t>5112569342173038640</t>
        </is>
      </c>
      <c r="B4" s="14" t="n"/>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t="inlineStr">
        <is>
          <t>⚠️ 无工厂订单关联</t>
        </is>
      </c>
    </row>
    <row r="5" ht="18" customHeight="1">
      <c r="A5" s="14" t="inlineStr">
        <is>
          <t>5112652752011065810</t>
        </is>
      </c>
      <c r="B5" s="14" t="n"/>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t="inlineStr">
        <is>
          <t>⚠️ 无工厂订单关联</t>
        </is>
      </c>
    </row>
    <row r="6" ht="18" customHeight="1">
      <c r="A6" s="14" t="inlineStr">
        <is>
          <t>3298876896325006651</t>
        </is>
      </c>
      <c r="B6" s="14" t="n"/>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t="inlineStr">
        <is>
          <t>⚠️ 无工厂订单关联</t>
        </is>
      </c>
    </row>
    <row r="7" ht="18" customHeight="1">
      <c r="A7" s="14" t="inlineStr">
        <is>
          <t>3298725733920005454</t>
        </is>
      </c>
      <c r="B7" s="14" t="n"/>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t="inlineStr">
        <is>
          <t>⚠️ 无工厂订单关联</t>
        </is>
      </c>
    </row>
    <row r="8" ht="18" customHeight="1">
      <c r="A8" s="14" t="inlineStr">
        <is>
          <t>3298279766097109089</t>
        </is>
      </c>
      <c r="B8" s="14" t="n"/>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t="inlineStr">
        <is>
          <t>⚠️ 无工厂订单关联</t>
        </is>
      </c>
    </row>
    <row r="9" ht="18" customHeight="1">
      <c r="A9" s="14" t="inlineStr">
        <is>
          <t>3298243479011007570</t>
        </is>
      </c>
      <c r="B9" s="14" t="n"/>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t="inlineStr">
        <is>
          <t>⚠️ 无工厂订单关联</t>
        </is>
      </c>
    </row>
    <row r="10">
      <c r="A10" t="inlineStr">
        <is>
          <t>5112439634806022840</t>
        </is>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t="inlineStr">
        <is>
          <t>⚠️ 无工厂订单关联</t>
        </is>
      </c>
    </row>
    <row r="11">
      <c r="A11" t="inlineStr">
        <is>
          <t>5112729289164006409</t>
        </is>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t="inlineStr">
        <is>
          <t>⚠️ 无工厂订单关联</t>
        </is>
      </c>
    </row>
    <row r="12">
      <c r="A12" t="inlineStr">
        <is>
          <t>5112439310119001717</t>
        </is>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t="inlineStr">
        <is>
          <t>⚠️ 无工厂订单关联</t>
        </is>
      </c>
    </row>
    <row r="13">
      <c r="A13" t="inlineStr">
        <is>
          <t>5112253803643001717</t>
        </is>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t="inlineStr">
        <is>
          <t>⚠️ 无工厂订单关联</t>
        </is>
      </c>
    </row>
    <row r="14">
      <c r="A14" t="inlineStr">
        <is>
          <t>5112254343548022840</t>
        </is>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t="inlineStr">
        <is>
          <t>⚠️ 无工厂订单关联</t>
        </is>
      </c>
    </row>
    <row r="15">
      <c r="A15" t="inlineStr">
        <is>
          <t>5112246603721108923</t>
        </is>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t="inlineStr">
        <is>
          <t>⚠️ 无工厂订单关联</t>
        </is>
      </c>
    </row>
    <row r="16">
      <c r="A16" t="inlineStr">
        <is>
          <t>3298648729849018797</t>
        </is>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t="inlineStr">
        <is>
          <t>⚠️ 无工厂订单关联</t>
        </is>
      </c>
    </row>
    <row r="17">
      <c r="A17" t="inlineStr">
        <is>
          <t>3298155063399334952</t>
        </is>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t="inlineStr">
        <is>
          <t>⚠️ 无工厂订单关联</t>
        </is>
      </c>
    </row>
    <row r="18">
      <c r="A18" t="inlineStr">
        <is>
          <t>3298637569433006975</t>
        </is>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t="inlineStr">
        <is>
          <t>⚠️ 无工厂订单关联</t>
        </is>
      </c>
    </row>
    <row r="19">
      <c r="A19" t="inlineStr">
        <is>
          <t>5112276194329029734</t>
        </is>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t="inlineStr">
        <is>
          <t>⚠️ 无工厂订单关联</t>
        </is>
      </c>
    </row>
    <row r="20">
      <c r="A20" t="inlineStr">
        <is>
          <t>3298701864615034287</t>
        </is>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t="inlineStr">
        <is>
          <t>⚠️ 无工厂订单关联</t>
        </is>
      </c>
    </row>
    <row r="21">
      <c r="A21" t="inlineStr">
        <is>
          <t>3298082415116007459</t>
        </is>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t="inlineStr">
        <is>
          <t>⚠️ 无工厂订单关联</t>
        </is>
      </c>
    </row>
    <row r="22">
      <c r="A22" t="inlineStr">
        <is>
          <t>5112212978370005224</t>
        </is>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t="inlineStr">
        <is>
          <t>⚠️ 无工厂订单关联</t>
        </is>
      </c>
    </row>
    <row r="23">
      <c r="A23" t="inlineStr">
        <is>
          <t>5112213842585003315</t>
        </is>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t="inlineStr">
        <is>
          <t>⚠️ 无工厂订单关联</t>
        </is>
      </c>
    </row>
    <row r="24">
      <c r="A24" t="inlineStr">
        <is>
          <t>3298034462623008977</t>
        </is>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t="inlineStr">
        <is>
          <t>⚠️ 无工厂订单关联</t>
        </is>
      </c>
    </row>
    <row r="25">
      <c r="A25" t="inlineStr">
        <is>
          <t>5112323136333127131</t>
        </is>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t="inlineStr">
        <is>
          <t>⚠️ 无工厂订单关联</t>
        </is>
      </c>
    </row>
    <row r="26">
      <c r="A26" t="inlineStr">
        <is>
          <t>5112323136333136313</t>
        </is>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t="inlineStr">
        <is>
          <t>⚠️ 无工厂订单关联</t>
        </is>
      </c>
    </row>
    <row r="27">
      <c r="A27" t="inlineStr">
        <is>
          <t>5112223848540017018</t>
        </is>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t="inlineStr">
        <is>
          <t>⚠️ 无工厂订单关联</t>
        </is>
      </c>
    </row>
    <row r="28">
      <c r="A28" t="inlineStr">
        <is>
          <t>3298392733703000475</t>
        </is>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t="inlineStr">
        <is>
          <t>⚠️ 无工厂订单关联</t>
        </is>
      </c>
    </row>
    <row r="29">
      <c r="A29" t="inlineStr">
        <is>
          <t>5112009002364027720</t>
        </is>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t="inlineStr">
        <is>
          <t>⚠️ 无工厂订单关联</t>
        </is>
      </c>
    </row>
    <row r="30">
      <c r="A30" t="inlineStr">
        <is>
          <t>5111793723849086403</t>
        </is>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t="inlineStr">
        <is>
          <t>⚠️ 无工厂订单关联</t>
        </is>
      </c>
    </row>
    <row r="31">
      <c r="A31" t="inlineStr">
        <is>
          <t>5112168624852018824</t>
        </is>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t="inlineStr">
        <is>
          <t>⚠️ 无工厂订单关联</t>
        </is>
      </c>
    </row>
    <row r="32">
      <c r="A32" t="inlineStr">
        <is>
          <t>5111960006238027720</t>
        </is>
      </c>
      <c r="B32" t="inlineStr">
        <is>
          <t>畔色0121</t>
        </is>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row>
    <row r="33">
      <c r="A33" t="inlineStr">
        <is>
          <t>5112161064468027720</t>
        </is>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t="inlineStr">
        <is>
          <t>⚠️ 无工厂订单关联</t>
        </is>
      </c>
    </row>
    <row r="34">
      <c r="A34" t="inlineStr">
        <is>
          <t>5112161064468036902</t>
        </is>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t="inlineStr">
        <is>
          <t>⚠️ 无工厂订单关联</t>
        </is>
      </c>
    </row>
    <row r="35">
      <c r="A35" t="inlineStr">
        <is>
          <t>5112033912614130842</t>
        </is>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t="inlineStr">
        <is>
          <t>⚠️ 无工厂订单关联</t>
        </is>
      </c>
    </row>
    <row r="36">
      <c r="A36" t="inlineStr">
        <is>
          <t>5112011664509008824</t>
        </is>
      </c>
      <c r="C36" t="inlineStr">
        <is>
          <t>P25250100405</t>
        </is>
      </c>
      <c r="D36" t="inlineStr">
        <is>
          <t>樱桃木窄柜 |樱桃木1米餐边柜</t>
        </is>
      </c>
      <c r="F36" t="inlineStr">
        <is>
          <t>2个插座</t>
        </is>
      </c>
      <c r="I36" t="inlineStr">
        <is>
          <t>✅ 可导入</t>
        </is>
      </c>
      <c r="J36" t="inlineStr">
        <is>
          <t>⚠️ 无工厂订单关联 ⚠️ 未匹配SKU编码</t>
        </is>
      </c>
    </row>
    <row r="37">
      <c r="A37" t="inlineStr">
        <is>
          <t>5112090253165008824</t>
        </is>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t="inlineStr">
        <is>
          <t>⚠️ 无工厂订单关联</t>
        </is>
      </c>
    </row>
    <row r="38">
      <c r="A38" t="inlineStr">
        <is>
          <t>3298315008325006465</t>
        </is>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t="inlineStr">
        <is>
          <t>⚠️ 无工厂订单关联</t>
        </is>
      </c>
    </row>
    <row r="39">
      <c r="A39" t="inlineStr">
        <is>
          <t>3297641702705027792</t>
        </is>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t="inlineStr">
        <is>
          <t>⚠️ 无工厂订单关联</t>
        </is>
      </c>
    </row>
    <row r="40">
      <c r="A40" t="inlineStr">
        <is>
          <t>3298204164625108151</t>
        </is>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t="inlineStr">
        <is>
          <t>⚠️ 无工厂订单关联</t>
        </is>
      </c>
    </row>
    <row r="41">
      <c r="A41" t="inlineStr">
        <is>
          <t>5111426631650009715</t>
        </is>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t="inlineStr">
        <is>
          <t>⚠️ 无工厂订单关联</t>
        </is>
      </c>
    </row>
    <row r="42">
      <c r="A42" t="inlineStr">
        <is>
          <t>3297637490278016950</t>
        </is>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t="inlineStr">
        <is>
          <t>⚠️ 无工厂订单关联</t>
        </is>
      </c>
    </row>
    <row r="43">
      <c r="A43" t="inlineStr">
        <is>
          <t>5111601338631009715</t>
        </is>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t="inlineStr">
        <is>
          <t>⚠️ 无工厂订单关联</t>
        </is>
      </c>
    </row>
    <row r="44">
      <c r="A44" t="inlineStr">
        <is>
          <t>5111872885452044332</t>
        </is>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t="inlineStr">
        <is>
          <t>⚠️ 无工厂订单关联</t>
        </is>
      </c>
    </row>
    <row r="45">
      <c r="A45" t="inlineStr">
        <is>
          <t>5111377995747029643</t>
        </is>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t="inlineStr">
        <is>
          <t>⚠️ 无工厂订单关联</t>
        </is>
      </c>
    </row>
    <row r="46">
      <c r="A46" t="inlineStr">
        <is>
          <t>5111700192157001837</t>
        </is>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t="inlineStr">
        <is>
          <t>⚠️ 无工厂订单关联</t>
        </is>
      </c>
    </row>
    <row r="47">
      <c r="A47" t="inlineStr">
        <is>
          <t>5111693857623132635</t>
        </is>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t="inlineStr">
        <is>
          <t>⚠️ 无工厂订单关联</t>
        </is>
      </c>
    </row>
    <row r="48">
      <c r="A48" t="inlineStr">
        <is>
          <t>5111409638660032724</t>
        </is>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t="inlineStr">
        <is>
          <t>⚠️ 无工厂订单关联</t>
        </is>
      </c>
    </row>
    <row r="49">
      <c r="A49" t="inlineStr">
        <is>
          <t>5111225679759002307</t>
        </is>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t="inlineStr">
        <is>
          <t>⚠️ 无工厂订单关联</t>
        </is>
      </c>
    </row>
    <row r="50">
      <c r="A50" t="inlineStr">
        <is>
          <t>3297451730717013888</t>
        </is>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t="inlineStr">
        <is>
          <t>⚠️ 无工厂订单关联</t>
        </is>
      </c>
    </row>
    <row r="51">
      <c r="A51" t="inlineStr">
        <is>
          <t>3297443054244029653</t>
        </is>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t="inlineStr">
        <is>
          <t>⚠️ 无工厂订单关联</t>
        </is>
      </c>
    </row>
    <row r="52">
      <c r="A52" t="inlineStr">
        <is>
          <t>3297358923196092281</t>
        </is>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t="inlineStr">
        <is>
          <t>⚠️ 无工厂订单关联</t>
        </is>
      </c>
    </row>
    <row r="53">
      <c r="A53" t="inlineStr">
        <is>
          <t>3297977256965003364</t>
        </is>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t="inlineStr">
        <is>
          <t>⚠️ 无工厂订单关联</t>
        </is>
      </c>
    </row>
    <row r="54">
      <c r="A54" t="inlineStr">
        <is>
          <t>3297833221542006881</t>
        </is>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t="inlineStr">
        <is>
          <t>⚠️ 无工厂订单关联</t>
        </is>
      </c>
    </row>
    <row r="55">
      <c r="A55" t="inlineStr">
        <is>
          <t>5111128947989010436</t>
        </is>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t="inlineStr">
        <is>
          <t>⚠️ 无工厂订单关联</t>
        </is>
      </c>
    </row>
    <row r="56">
      <c r="A56" t="inlineStr">
        <is>
          <t>5111524945460016644</t>
        </is>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t="inlineStr">
        <is>
          <t>⚠️ 无工厂订单关联</t>
        </is>
      </c>
    </row>
    <row r="57">
      <c r="A57" t="inlineStr">
        <is>
          <t>5111173982824026244</t>
        </is>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t="inlineStr">
        <is>
          <t>⚠️ 无工厂订单关联</t>
        </is>
      </c>
    </row>
    <row r="58">
      <c r="A58" t="inlineStr">
        <is>
          <t>3297180650318012195</t>
        </is>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t="inlineStr">
        <is>
          <t>⚠️ 无工厂订单关联</t>
        </is>
      </c>
    </row>
    <row r="59">
      <c r="A59" t="inlineStr">
        <is>
          <t>3297759996216072459</t>
        </is>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t="inlineStr">
        <is>
          <t>⚠️ 无工厂订单关联</t>
        </is>
      </c>
    </row>
    <row r="60">
      <c r="A60" t="inlineStr">
        <is>
          <t>3297601885350061899</t>
        </is>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t="inlineStr">
        <is>
          <t>⚠️ 无工厂订单关联</t>
        </is>
      </c>
    </row>
    <row r="61">
      <c r="A61" t="inlineStr">
        <is>
          <t>5111287237787002105</t>
        </is>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t="inlineStr">
        <is>
          <t>⚠️ 无工厂订单关联</t>
        </is>
      </c>
    </row>
    <row r="62">
      <c r="A62" t="inlineStr">
        <is>
          <t>3297080103606029188</t>
        </is>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t="inlineStr">
        <is>
          <t>⚠️ 无工厂订单关联</t>
        </is>
      </c>
    </row>
    <row r="63">
      <c r="A63" t="inlineStr">
        <is>
          <t>5111242741496008325</t>
        </is>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t="inlineStr">
        <is>
          <t>⚠️ 无工厂订单关联</t>
        </is>
      </c>
    </row>
    <row r="64">
      <c r="A64" t="inlineStr">
        <is>
          <t>3297588672424021587</t>
        </is>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t="inlineStr">
        <is>
          <t>⚠️ 无工厂订单关联</t>
        </is>
      </c>
    </row>
    <row r="65">
      <c r="A65" t="inlineStr">
        <is>
          <t>5111113825885036039</t>
        </is>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t="inlineStr">
        <is>
          <t>⚠️ 无工厂订单关联</t>
        </is>
      </c>
    </row>
    <row r="66">
      <c r="A66" t="inlineStr">
        <is>
          <t>2701874245042028988</t>
        </is>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t="inlineStr">
        <is>
          <t>⚠️ 无工厂订单关联</t>
        </is>
      </c>
    </row>
    <row r="67">
      <c r="A67" t="inlineStr">
        <is>
          <t>3297525276082028988</t>
        </is>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t="inlineStr">
        <is>
          <t>⚠️ 无工厂订单关联</t>
        </is>
      </c>
    </row>
    <row r="68">
      <c r="A68" t="inlineStr">
        <is>
          <t>2701871510031025482</t>
        </is>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t="inlineStr">
        <is>
          <t>⚠️ 无工厂订单关联</t>
        </is>
      </c>
    </row>
    <row r="69">
      <c r="A69" t="inlineStr">
        <is>
          <t>2701861824041089685</t>
        </is>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t="inlineStr">
        <is>
          <t>⚠️ 无工厂订单关联</t>
        </is>
      </c>
    </row>
    <row r="70">
      <c r="A70" t="inlineStr">
        <is>
          <t>2701870646040026671</t>
        </is>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t="inlineStr">
        <is>
          <t>⚠️ 无工厂订单关联</t>
        </is>
      </c>
    </row>
    <row r="71">
      <c r="A71" t="inlineStr">
        <is>
          <t>2701861752034036259</t>
        </is>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t="inlineStr">
        <is>
          <t>⚠️ 无工厂订单关联</t>
        </is>
      </c>
    </row>
    <row r="72">
      <c r="A72" t="inlineStr">
        <is>
          <t>2701867191029027183</t>
        </is>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t="inlineStr">
        <is>
          <t>⚠️ 无工厂订单关联</t>
        </is>
      </c>
    </row>
    <row r="73">
      <c r="A73" t="inlineStr">
        <is>
          <t>4502300400159017902</t>
        </is>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t="inlineStr">
        <is>
          <t>⚠️ 无工厂订单关联</t>
        </is>
      </c>
    </row>
    <row r="74">
      <c r="A74" t="inlineStr">
        <is>
          <t>4502299428151000840</t>
        </is>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t="inlineStr">
        <is>
          <t>⚠️ 无工厂订单关联</t>
        </is>
      </c>
    </row>
    <row r="75">
      <c r="A75" t="inlineStr">
        <is>
          <t>4502315880006002615</t>
        </is>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t="inlineStr">
        <is>
          <t>⚠️ 无工厂订单关联</t>
        </is>
      </c>
    </row>
    <row r="76">
      <c r="A76" t="inlineStr">
        <is>
          <t>4502316494125285909</t>
        </is>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t="inlineStr">
        <is>
          <t>⚠️ 无工厂订单关联</t>
        </is>
      </c>
    </row>
    <row r="77">
      <c r="A77" t="inlineStr">
        <is>
          <t>4502316494125312737</t>
        </is>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t="inlineStr">
        <is>
          <t>⚠️ 无工厂订单关联</t>
        </is>
      </c>
    </row>
    <row r="78">
      <c r="A78" t="inlineStr">
        <is>
          <t>4502298168153009533</t>
        </is>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t="inlineStr">
        <is>
          <t>⚠️ 无工厂订单关联</t>
        </is>
      </c>
    </row>
    <row r="79">
      <c r="A79" t="inlineStr">
        <is>
          <t>4502318113141018715</t>
        </is>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t="inlineStr">
        <is>
          <t>⚠️ 无工厂订单关联</t>
        </is>
      </c>
    </row>
    <row r="80">
      <c r="A80" t="inlineStr">
        <is>
          <t>2701869133177024357</t>
        </is>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t="inlineStr">
        <is>
          <t>⚠️ 无工厂订单关联</t>
        </is>
      </c>
    </row>
    <row r="81">
      <c r="A81" t="inlineStr">
        <is>
          <t>4502307207110063141</t>
        </is>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t="inlineStr">
        <is>
          <t>⚠️ 无工厂订单关联</t>
        </is>
      </c>
    </row>
    <row r="82">
      <c r="A82" t="inlineStr">
        <is>
          <t>4502312065119023542</t>
        </is>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t="inlineStr">
        <is>
          <t>⚠️ 无工厂订单关联</t>
        </is>
      </c>
    </row>
    <row r="83">
      <c r="A83" t="inlineStr">
        <is>
          <t>4502310771110033538</t>
        </is>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t="inlineStr">
        <is>
          <t>⚠️ 无工厂订单关联</t>
        </is>
      </c>
    </row>
    <row r="84">
      <c r="A84" t="inlineStr">
        <is>
          <t>4502313073110007619</t>
        </is>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t="inlineStr">
        <is>
          <t>⚠️ 无工厂订单关联</t>
        </is>
      </c>
    </row>
    <row r="85">
      <c r="A85" t="inlineStr">
        <is>
          <t>4502298168115000143</t>
        </is>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t="inlineStr">
        <is>
          <t>⚠️ 无工厂订单关联</t>
        </is>
      </c>
    </row>
    <row r="86">
      <c r="A86" t="inlineStr">
        <is>
          <t>4502313686095021915</t>
        </is>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t="inlineStr">
        <is>
          <t>⚠️ 无工厂订单关联</t>
        </is>
      </c>
    </row>
    <row r="87">
      <c r="A87" t="inlineStr">
        <is>
          <t>4502307205105103822</t>
        </is>
      </c>
      <c r="C87" t="inlineStr">
        <is>
          <t>P26990010428</t>
        </is>
      </c>
      <c r="D87" t="inlineStr">
        <is>
          <t>全屋定制</t>
        </is>
      </c>
      <c r="E87" t="inlineStr">
        <is>
          <t>PPS0000000800000</t>
        </is>
      </c>
      <c r="F87" t="inlineStr">
        <is>
          <t>定制</t>
        </is>
      </c>
      <c r="I87" t="inlineStr">
        <is>
          <t>✅ 可导入</t>
        </is>
      </c>
      <c r="J87" t="inlineStr">
        <is>
          <t>⚠️ 无工厂订单关联</t>
        </is>
      </c>
    </row>
    <row r="88">
      <c r="A88" t="inlineStr">
        <is>
          <t>2701851492140020684</t>
        </is>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t="inlineStr">
        <is>
          <t>⚠️ 无工厂订单关联</t>
        </is>
      </c>
    </row>
    <row r="89">
      <c r="A89" t="inlineStr">
        <is>
          <t>2701864417136002153</t>
        </is>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t="inlineStr">
        <is>
          <t>⚠️ 无工厂订单关联</t>
        </is>
      </c>
    </row>
    <row r="90">
      <c r="A90" t="inlineStr">
        <is>
          <t>2701853364123220565</t>
        </is>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t="inlineStr">
        <is>
          <t>⚠️ 无工厂订单关联</t>
        </is>
      </c>
    </row>
    <row r="91">
      <c r="A91" t="inlineStr">
        <is>
          <t>2701851420107045874</t>
        </is>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t="inlineStr">
        <is>
          <t>⚠️ 无工厂订单关联</t>
        </is>
      </c>
    </row>
    <row r="92">
      <c r="A92" t="inlineStr">
        <is>
          <t>4502310012082025524</t>
        </is>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t="inlineStr">
        <is>
          <t>⚠️ 无工厂订单关联</t>
        </is>
      </c>
    </row>
    <row r="93">
      <c r="A93" t="inlineStr">
        <is>
          <t>4502319230070015422</t>
        </is>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t="inlineStr">
        <is>
          <t>⚠️ 无工厂订单关联</t>
        </is>
      </c>
    </row>
    <row r="94">
      <c r="A94" t="inlineStr">
        <is>
          <t>2701856642099020982</t>
        </is>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t="inlineStr">
        <is>
          <t>⚠️ 无工厂订单关联</t>
        </is>
      </c>
    </row>
    <row r="95">
      <c r="A95" t="inlineStr">
        <is>
          <t>2701860637095008459</t>
        </is>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t="inlineStr">
        <is>
          <t>⚠️ 无工厂订单关联</t>
        </is>
      </c>
    </row>
    <row r="96">
      <c r="A96" t="inlineStr">
        <is>
          <t>2701862727091026282</t>
        </is>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t="inlineStr">
        <is>
          <t>⚠️ 无工厂订单关联</t>
        </is>
      </c>
    </row>
    <row r="97">
      <c r="A97" t="inlineStr">
        <is>
          <t>4502315234066002214</t>
        </is>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t="inlineStr">
        <is>
          <t>⚠️ 无工厂订单关联</t>
        </is>
      </c>
    </row>
    <row r="98">
      <c r="A98" t="inlineStr">
        <is>
          <t>4502311814059010347</t>
        </is>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t="inlineStr">
        <is>
          <t>⚠️ 无工厂订单关联</t>
        </is>
      </c>
    </row>
    <row r="99">
      <c r="A99" t="inlineStr">
        <is>
          <t>4502299863079024140</t>
        </is>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t="inlineStr">
        <is>
          <t>⚠️ 无工厂订单关联</t>
        </is>
      </c>
    </row>
    <row r="100">
      <c r="A100" t="inlineStr">
        <is>
          <t>4502312065066046528</t>
        </is>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t="inlineStr">
        <is>
          <t>⚠️ 无工厂订单关联</t>
        </is>
      </c>
    </row>
    <row r="101">
      <c r="A101" t="inlineStr">
        <is>
          <t>2701851708084028767</t>
        </is>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t="inlineStr">
        <is>
          <t>⚠️ 无工厂订单关联</t>
        </is>
      </c>
    </row>
    <row r="102">
      <c r="A102" t="inlineStr">
        <is>
          <t>2701851962079145069</t>
        </is>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t="inlineStr">
        <is>
          <t>⚠️ 无工厂订单关联</t>
        </is>
      </c>
    </row>
    <row r="103">
      <c r="A103" t="inlineStr">
        <is>
          <t>4502306666060008704</t>
        </is>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t="inlineStr">
        <is>
          <t>⚠️ 无工厂订单关联</t>
        </is>
      </c>
    </row>
    <row r="104">
      <c r="A104" t="inlineStr">
        <is>
          <t>2701860637054005993</t>
        </is>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t="inlineStr">
        <is>
          <t>⚠️ 无工厂订单关联</t>
        </is>
      </c>
    </row>
    <row r="105">
      <c r="A105" t="inlineStr">
        <is>
          <t>4502312966049004529</t>
        </is>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t="inlineStr">
        <is>
          <t>⚠️ 无工厂订单关联</t>
        </is>
      </c>
    </row>
    <row r="106">
      <c r="A106" t="inlineStr">
        <is>
          <t>2701858335046004077</t>
        </is>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t="inlineStr">
        <is>
          <t>⚠️ 无工厂订单关联</t>
        </is>
      </c>
    </row>
    <row r="107">
      <c r="A107" t="inlineStr">
        <is>
          <t>4502302884049048710</t>
        </is>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t="inlineStr">
        <is>
          <t>⚠️ 无工厂订单关联</t>
        </is>
      </c>
    </row>
    <row r="108">
      <c r="A108" t="inlineStr">
        <is>
          <t>2701852502048050474</t>
        </is>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t="inlineStr">
        <is>
          <t>⚠️ 无工厂订单关联</t>
        </is>
      </c>
    </row>
    <row r="109">
      <c r="A109" t="inlineStr">
        <is>
          <t>4502306917033002131</t>
        </is>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t="inlineStr">
        <is>
          <t>⚠️ 无工厂订单关联</t>
        </is>
      </c>
    </row>
    <row r="110">
      <c r="A110" t="inlineStr">
        <is>
          <t>2701857831025015586</t>
        </is>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t="inlineStr">
        <is>
          <t>⚠️ 无工厂订单关联</t>
        </is>
      </c>
    </row>
    <row r="111">
      <c r="A111" t="inlineStr">
        <is>
          <t>4502306810025058847</t>
        </is>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t="inlineStr">
        <is>
          <t>⚠️ 无工厂订单关联</t>
        </is>
      </c>
    </row>
    <row r="112">
      <c r="A112" t="inlineStr">
        <is>
          <t>2701851962020074773</t>
        </is>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t="inlineStr">
        <is>
          <t>⚠️ 无工厂订单关联</t>
        </is>
      </c>
    </row>
    <row r="113">
      <c r="A113" t="inlineStr">
        <is>
          <t>4502316817007060327</t>
        </is>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t="inlineStr">
        <is>
          <t>⚠️ 无工厂订单关联</t>
        </is>
      </c>
    </row>
    <row r="114">
      <c r="A114" t="inlineStr">
        <is>
          <t>2701864489004126192</t>
        </is>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t="inlineStr">
        <is>
          <t>⚠️ 无工厂订单关联</t>
        </is>
      </c>
    </row>
    <row r="115">
      <c r="A115" t="inlineStr">
        <is>
          <t>2701862187001017764</t>
        </is>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t="inlineStr">
        <is>
          <t>⚠️ 无工厂订单关联</t>
        </is>
      </c>
    </row>
    <row r="116">
      <c r="A116" t="inlineStr">
        <is>
          <t>4502293021047112610</t>
        </is>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t="inlineStr">
        <is>
          <t>⚠️ 无工厂订单关联</t>
        </is>
      </c>
    </row>
    <row r="117">
      <c r="A117" t="inlineStr">
        <is>
          <t>4502286255043032433</t>
        </is>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t="inlineStr">
        <is>
          <t>⚠️ 无工厂订单关联</t>
        </is>
      </c>
    </row>
    <row r="118">
      <c r="A118" t="inlineStr">
        <is>
          <t>4502293851032101637</t>
        </is>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t="inlineStr">
        <is>
          <t>⚠️ 无工厂订单关联</t>
        </is>
      </c>
    </row>
    <row r="119">
      <c r="A119" t="inlineStr">
        <is>
          <t>4502290717036010436</t>
        </is>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t="inlineStr">
        <is>
          <t>⚠️ 无工厂订单关联</t>
        </is>
      </c>
    </row>
    <row r="120">
      <c r="A120" t="inlineStr">
        <is>
          <t>4502291582038183509</t>
        </is>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t="inlineStr">
        <is>
          <t>⚠️ 无工厂订单关联</t>
        </is>
      </c>
    </row>
    <row r="121">
      <c r="A121" t="inlineStr">
        <is>
          <t>4502295900033001531</t>
        </is>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t="inlineStr">
        <is>
          <t>⚠️ 无工厂订单关联</t>
        </is>
      </c>
    </row>
    <row r="122">
      <c r="A122" t="inlineStr">
        <is>
          <t>2701846743044003458</t>
        </is>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t="inlineStr">
        <is>
          <t>⚠️ 无工厂订单关联</t>
        </is>
      </c>
    </row>
    <row r="123">
      <c r="A123" t="inlineStr">
        <is>
          <t>4502304146030001531</t>
        </is>
      </c>
      <c r="C123" t="inlineStr">
        <is>
          <t>P26990010428</t>
        </is>
      </c>
      <c r="D123" t="inlineStr">
        <is>
          <t>全屋定制</t>
        </is>
      </c>
      <c r="E123" t="inlineStr">
        <is>
          <t>PPS0000000800000</t>
        </is>
      </c>
      <c r="F123" t="inlineStr">
        <is>
          <t>定制</t>
        </is>
      </c>
      <c r="I123" t="inlineStr">
        <is>
          <t>✅ 可导入</t>
        </is>
      </c>
      <c r="J123" t="inlineStr">
        <is>
          <t>⚠️ 无工厂订单关联</t>
        </is>
      </c>
    </row>
    <row r="124">
      <c r="A124" t="inlineStr">
        <is>
          <t>2701844222039017769</t>
        </is>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t="inlineStr">
        <is>
          <t>⚠️ 无工厂订单关联</t>
        </is>
      </c>
    </row>
    <row r="125">
      <c r="A125" t="inlineStr">
        <is>
          <t>4502297701037001531</t>
        </is>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t="inlineStr">
        <is>
          <t>⚠️ 无工厂订单关联</t>
        </is>
      </c>
    </row>
    <row r="126">
      <c r="A126" t="inlineStr">
        <is>
          <t>4502296837029101914</t>
        </is>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t="inlineStr">
        <is>
          <t>⚠️ 无工厂订单关联</t>
        </is>
      </c>
    </row>
    <row r="127">
      <c r="A127" t="inlineStr">
        <is>
          <t>2701849657028016669</t>
        </is>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t="inlineStr">
        <is>
          <t>⚠️ 无工厂订单关联</t>
        </is>
      </c>
    </row>
    <row r="128">
      <c r="A128" t="inlineStr">
        <is>
          <t>2701843824031012599</t>
        </is>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t="inlineStr">
        <is>
          <t>⚠️ 无工厂订单关联</t>
        </is>
      </c>
    </row>
    <row r="129">
      <c r="A129" t="inlineStr">
        <is>
          <t>4502289386048016133</t>
        </is>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t="inlineStr">
        <is>
          <t>⚠️ 无工厂订单关联</t>
        </is>
      </c>
    </row>
    <row r="130">
      <c r="A130" t="inlineStr">
        <is>
          <t>2701847643028083565</t>
        </is>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t="inlineStr">
        <is>
          <t>⚠️ 无工厂订单关联</t>
        </is>
      </c>
    </row>
    <row r="131">
      <c r="A131" t="inlineStr">
        <is>
          <t>2701846635029001070</t>
        </is>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t="inlineStr">
        <is>
          <t>⚠️ 无工厂订单关联</t>
        </is>
      </c>
    </row>
    <row r="132">
      <c r="A132" t="inlineStr">
        <is>
          <t>2701847928025009286</t>
        </is>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t="inlineStr">
        <is>
          <t>⚠️ 无工厂订单关联</t>
        </is>
      </c>
    </row>
    <row r="133">
      <c r="A133" t="inlineStr">
        <is>
          <t>4502290357027043141</t>
        </is>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t="inlineStr">
        <is>
          <t>⚠️ 无工厂订单关联</t>
        </is>
      </c>
    </row>
    <row r="134">
      <c r="A134" t="inlineStr">
        <is>
          <t>2701847064019017769</t>
        </is>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t="inlineStr">
        <is>
          <t>⚠️ 无工厂订单关联</t>
        </is>
      </c>
    </row>
    <row r="135">
      <c r="A135" t="inlineStr">
        <is>
          <t>2701847643025008587</t>
        </is>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t="inlineStr">
        <is>
          <t>⚠️ 无工厂订单关联</t>
        </is>
      </c>
    </row>
    <row r="136">
      <c r="A136" t="inlineStr">
        <is>
          <t>4502300366014015218</t>
        </is>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t="inlineStr">
        <is>
          <t>⚠️ 无工厂订单关联</t>
        </is>
      </c>
    </row>
    <row r="137">
      <c r="A137" t="inlineStr">
        <is>
          <t>4502300366014024400</t>
        </is>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t="inlineStr">
        <is>
          <t>⚠️ 无工厂订单关联</t>
        </is>
      </c>
    </row>
    <row r="138">
      <c r="A138" t="inlineStr">
        <is>
          <t>4502288990028001319</t>
        </is>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t="inlineStr">
        <is>
          <t>⚠️ 无工厂订单关联</t>
        </is>
      </c>
    </row>
    <row r="139">
      <c r="A139" t="inlineStr">
        <is>
          <t>4502300401005030412</t>
        </is>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t="inlineStr">
        <is>
          <t>⚠️ 无工厂订单关联</t>
        </is>
      </c>
    </row>
    <row r="140">
      <c r="A140" t="inlineStr">
        <is>
          <t>4502285391009012048</t>
        </is>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t="inlineStr">
        <is>
          <t>⚠️ 无工厂订单关联</t>
        </is>
      </c>
    </row>
    <row r="141">
      <c r="A141" t="inlineStr">
        <is>
          <t>4502295433007002910</t>
        </is>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t="inlineStr">
        <is>
          <t>⚠️ 无工厂订单关联</t>
        </is>
      </c>
    </row>
    <row r="142">
      <c r="A142" t="inlineStr">
        <is>
          <t>2701850667002008857</t>
        </is>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t="inlineStr">
        <is>
          <t>⚠️ 无工厂订单关联</t>
        </is>
      </c>
    </row>
    <row r="143">
      <c r="A143" t="inlineStr">
        <is>
          <t>2701834464069015386</t>
        </is>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t="inlineStr">
        <is>
          <t>⚠️ 无工厂订单关联</t>
        </is>
      </c>
    </row>
    <row r="144">
      <c r="A144" t="inlineStr">
        <is>
          <t>4502289638016036132</t>
        </is>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t="inlineStr">
        <is>
          <t>⚠️ 无工厂订单关联</t>
        </is>
      </c>
    </row>
    <row r="145">
      <c r="A145" t="inlineStr">
        <is>
          <t>4502264544224044709</t>
        </is>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t="inlineStr">
        <is>
          <t>⚠️ 无工厂订单关联</t>
        </is>
      </c>
    </row>
    <row r="146">
      <c r="A146" t="inlineStr">
        <is>
          <t>4502277612069006240</t>
        </is>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t="inlineStr">
        <is>
          <t>⚠️ 无工厂订单关联</t>
        </is>
      </c>
    </row>
    <row r="147">
      <c r="A147" t="inlineStr">
        <is>
          <t>2701841665056026156</t>
        </is>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t="inlineStr">
        <is>
          <t>⚠️ 无工厂订单关联</t>
        </is>
      </c>
    </row>
    <row r="148">
      <c r="A148" t="inlineStr">
        <is>
          <t>2701838103074005377</t>
        </is>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t="inlineStr">
        <is>
          <t>⚠️ 无工厂订单关联</t>
        </is>
      </c>
    </row>
    <row r="149">
      <c r="A149" t="inlineStr">
        <is>
          <t>4502284921058147421</t>
        </is>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t="inlineStr">
        <is>
          <t>⚠️ 无工厂订单关联</t>
        </is>
      </c>
    </row>
    <row r="150">
      <c r="A150" t="inlineStr">
        <is>
          <t>4502282331055005242</t>
        </is>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t="inlineStr">
        <is>
          <t>⚠️ 无工厂订单关联</t>
        </is>
      </c>
    </row>
    <row r="151">
      <c r="A151" t="inlineStr">
        <is>
          <t>4502279088050010312</t>
        </is>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t="inlineStr">
        <is>
          <t>⚠️ 无工厂订单关联</t>
        </is>
      </c>
    </row>
    <row r="152">
      <c r="A152" t="inlineStr">
        <is>
          <t>2701829138152018187</t>
        </is>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t="inlineStr">
        <is>
          <t>⚠️ 无工厂订单关联</t>
        </is>
      </c>
    </row>
    <row r="153">
      <c r="A153" t="inlineStr">
        <is>
          <t>4502279196053025339</t>
        </is>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t="inlineStr">
        <is>
          <t>⚠️ 无工厂订单关联</t>
        </is>
      </c>
    </row>
    <row r="154">
      <c r="A154" t="inlineStr">
        <is>
          <t>2701836734027036082</t>
        </is>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t="inlineStr">
        <is>
          <t>⚠️ 无工厂订单关联</t>
        </is>
      </c>
    </row>
    <row r="155">
      <c r="A155" t="inlineStr">
        <is>
          <t>4502277614107120001</t>
        </is>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t="inlineStr">
        <is>
          <t>⚠️ 无工厂订单关联</t>
        </is>
      </c>
    </row>
    <row r="156">
      <c r="A156" t="inlineStr">
        <is>
          <t>4502277614107147646</t>
        </is>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t="inlineStr">
        <is>
          <t>⚠️ 无工厂订单关联</t>
        </is>
      </c>
    </row>
    <row r="157">
      <c r="A157" t="inlineStr">
        <is>
          <t>2701829496060028490</t>
        </is>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t="inlineStr">
        <is>
          <t>⚠️ 无工厂订单关联</t>
        </is>
      </c>
    </row>
    <row r="158">
      <c r="A158" t="inlineStr">
        <is>
          <t>4502280422066013832</t>
        </is>
      </c>
      <c r="C158" t="inlineStr">
        <is>
          <t>P24250080805</t>
        </is>
      </c>
      <c r="D158" t="inlineStr">
        <is>
          <t>作废洞石大柜链接</t>
        </is>
      </c>
      <c r="E158" t="inlineStr">
        <is>
          <t>PPS0000000800001</t>
        </is>
      </c>
      <c r="F158" t="inlineStr">
        <is>
          <t>作废洞石大柜链接</t>
        </is>
      </c>
      <c r="I158" t="inlineStr">
        <is>
          <t>✅ 可导入</t>
        </is>
      </c>
      <c r="J158" t="inlineStr">
        <is>
          <t>⚠️ 无工厂订单关联</t>
        </is>
      </c>
    </row>
    <row r="159">
      <c r="A159" t="inlineStr">
        <is>
          <t>4502268432041001505</t>
        </is>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t="inlineStr">
        <is>
          <t>⚠️ 无工厂订单关联</t>
        </is>
      </c>
    </row>
    <row r="160">
      <c r="A160" t="inlineStr">
        <is>
          <t>2701822980031045772</t>
        </is>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t="inlineStr">
        <is>
          <t>⚠️ 无工厂订单关联</t>
        </is>
      </c>
    </row>
    <row r="161">
      <c r="A161" t="inlineStr">
        <is>
          <t>4502271132029006747</t>
        </is>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t="inlineStr">
        <is>
          <t>⚠️ 无工厂订单关联</t>
        </is>
      </c>
    </row>
    <row r="162">
      <c r="A162" t="inlineStr">
        <is>
          <t>2701833745025114593</t>
        </is>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t="inlineStr">
        <is>
          <t>⚠️ 无工厂订单关联</t>
        </is>
      </c>
    </row>
    <row r="163">
      <c r="A163" t="inlineStr">
        <is>
          <t>4502277865025002839</t>
        </is>
      </c>
      <c r="C163" t="inlineStr">
        <is>
          <t>P24250080805</t>
        </is>
      </c>
      <c r="D163" t="inlineStr">
        <is>
          <t>作废洞石大柜链接</t>
        </is>
      </c>
      <c r="E163" t="inlineStr">
        <is>
          <t>PPS0000000800001</t>
        </is>
      </c>
      <c r="F163" t="inlineStr">
        <is>
          <t>作废洞石大柜链接</t>
        </is>
      </c>
      <c r="I163" t="inlineStr">
        <is>
          <t>✅ 可导入</t>
        </is>
      </c>
      <c r="J163" t="inlineStr">
        <is>
          <t>⚠️ 无工厂订单关联</t>
        </is>
      </c>
    </row>
    <row r="164">
      <c r="A164" t="inlineStr">
        <is>
          <t>2701837345019001767</t>
        </is>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t="inlineStr">
        <is>
          <t>⚠️ 无工厂订单关联</t>
        </is>
      </c>
    </row>
    <row r="165">
      <c r="A165" t="inlineStr">
        <is>
          <t>4502280493003037723</t>
        </is>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t="inlineStr">
        <is>
          <t>⚠️ 无工厂订单关联</t>
        </is>
      </c>
    </row>
    <row r="166">
      <c r="A166" t="inlineStr">
        <is>
          <t>2701822478010000551</t>
        </is>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t="inlineStr">
        <is>
          <t>⚠️ 无工厂订单关联</t>
        </is>
      </c>
    </row>
    <row r="167">
      <c r="A167" t="inlineStr">
        <is>
          <t>2701822980012079582</t>
        </is>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t="inlineStr">
        <is>
          <t>⚠️ 无工厂订单关联</t>
        </is>
      </c>
    </row>
    <row r="168">
      <c r="A168" t="inlineStr">
        <is>
          <t>4502256696231028541</t>
        </is>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t="inlineStr">
        <is>
          <t>⚠️ 无工厂订单关联</t>
        </is>
      </c>
    </row>
    <row r="169">
      <c r="A169" t="inlineStr">
        <is>
          <t>4502264871009027631</t>
        </is>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t="inlineStr">
        <is>
          <t>⚠️ 无工厂订单关联</t>
        </is>
      </c>
    </row>
    <row r="170">
      <c r="A170" t="inlineStr">
        <is>
          <t>4502262132012020544</t>
        </is>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t="inlineStr">
        <is>
          <t>⚠️ 无工厂订单关联</t>
        </is>
      </c>
    </row>
    <row r="171">
      <c r="A171" t="inlineStr">
        <is>
          <t>4502267389005010533</t>
        </is>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t="inlineStr">
        <is>
          <t>⚠️ 无工厂订单关联</t>
        </is>
      </c>
    </row>
    <row r="172">
      <c r="A172" t="inlineStr">
        <is>
          <t>2701818588226029881</t>
        </is>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t="inlineStr">
        <is>
          <t>⚠️ 无工厂订单关联</t>
        </is>
      </c>
    </row>
    <row r="173">
      <c r="A173" t="inlineStr">
        <is>
          <t>4502257598223006103</t>
        </is>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t="inlineStr">
        <is>
          <t>⚠️ 无工厂订单关联</t>
        </is>
      </c>
    </row>
    <row r="174">
      <c r="A174" t="inlineStr">
        <is>
          <t>2701814916219004855</t>
        </is>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t="inlineStr">
        <is>
          <t>⚠️ 无工厂订单关联</t>
        </is>
      </c>
    </row>
    <row r="175">
      <c r="A175" t="inlineStr">
        <is>
          <t>4502261702217008306</t>
        </is>
      </c>
      <c r="C175" t="inlineStr">
        <is>
          <t>P24250080805</t>
        </is>
      </c>
      <c r="D175" t="inlineStr">
        <is>
          <t>作废洞石大柜链接</t>
        </is>
      </c>
      <c r="E175" t="inlineStr">
        <is>
          <t>PPS0000000800001</t>
        </is>
      </c>
      <c r="F175" t="inlineStr">
        <is>
          <t>作废洞石大柜链接</t>
        </is>
      </c>
      <c r="I175" t="inlineStr">
        <is>
          <t>✅ 可导入</t>
        </is>
      </c>
      <c r="J175" t="inlineStr">
        <is>
          <t>⚠️ 无工厂订单关联</t>
        </is>
      </c>
    </row>
    <row r="176">
      <c r="A176" t="inlineStr">
        <is>
          <t>2701820065192001871</t>
        </is>
      </c>
      <c r="B176" t="inlineStr">
        <is>
          <t>畔色0111</t>
        </is>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row>
    <row r="177">
      <c r="A177" t="inlineStr">
        <is>
          <t>2701815855205006455</t>
        </is>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t="inlineStr">
        <is>
          <t>⚠️ 无工厂订单关联</t>
        </is>
      </c>
    </row>
    <row r="178">
      <c r="A178" t="inlineStr">
        <is>
          <t>2701817472174006273</t>
        </is>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t="inlineStr">
        <is>
          <t>⚠️ 无工厂订单关联</t>
        </is>
      </c>
    </row>
    <row r="179">
      <c r="A179" t="inlineStr">
        <is>
          <t>4502257741188033804</t>
        </is>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t="inlineStr">
        <is>
          <t>⚠️ 无工厂订单关联</t>
        </is>
      </c>
    </row>
    <row r="180">
      <c r="A180" t="inlineStr">
        <is>
          <t>4502244744029025148</t>
        </is>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t="inlineStr">
        <is>
          <t>⚠️ 无工厂订单关联</t>
        </is>
      </c>
    </row>
    <row r="181">
      <c r="A181" t="inlineStr">
        <is>
          <t>4502258533186047624</t>
        </is>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t="inlineStr">
        <is>
          <t>⚠️ 无工厂订单关联</t>
        </is>
      </c>
    </row>
    <row r="182">
      <c r="A182" t="inlineStr">
        <is>
          <t>4502252988189013146</t>
        </is>
      </c>
      <c r="C182" t="inlineStr">
        <is>
          <t>P24250080805</t>
        </is>
      </c>
      <c r="D182" t="inlineStr">
        <is>
          <t>作废洞石大柜链接</t>
        </is>
      </c>
      <c r="E182" t="inlineStr">
        <is>
          <t>PPS0000000800001</t>
        </is>
      </c>
      <c r="F182" t="inlineStr">
        <is>
          <t>作废洞石大柜链接</t>
        </is>
      </c>
      <c r="I182" t="inlineStr">
        <is>
          <t>✅ 可导入</t>
        </is>
      </c>
      <c r="J182" t="inlineStr">
        <is>
          <t>⚠️ 无工厂订单关联</t>
        </is>
      </c>
    </row>
    <row r="183">
      <c r="A183" t="inlineStr">
        <is>
          <t>4502263969196013146</t>
        </is>
      </c>
      <c r="C183" t="inlineStr">
        <is>
          <t>P24250080805</t>
        </is>
      </c>
      <c r="D183" t="inlineStr">
        <is>
          <t>作废洞石大柜链接</t>
        </is>
      </c>
      <c r="E183" t="inlineStr">
        <is>
          <t>PPS0000000800001</t>
        </is>
      </c>
      <c r="F183" t="inlineStr">
        <is>
          <t>作废洞石大柜链接</t>
        </is>
      </c>
      <c r="I183" t="inlineStr">
        <is>
          <t>✅ 可导入</t>
        </is>
      </c>
      <c r="J183" t="inlineStr">
        <is>
          <t>⚠️ 无工厂订单关联</t>
        </is>
      </c>
    </row>
    <row r="184">
      <c r="A184" t="inlineStr">
        <is>
          <t>4502256300180001734</t>
        </is>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t="inlineStr">
        <is>
          <t>⚠️ 无工厂订单关联</t>
        </is>
      </c>
    </row>
    <row r="185">
      <c r="A185" t="inlineStr">
        <is>
          <t>4502252772196043049</t>
        </is>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t="inlineStr">
        <is>
          <t>⚠️ 无工厂订单关联</t>
        </is>
      </c>
    </row>
    <row r="186">
      <c r="A186" t="inlineStr">
        <is>
          <t>2701823055177012955</t>
        </is>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t="inlineStr">
        <is>
          <t>⚠️ 无工厂订单关联</t>
        </is>
      </c>
    </row>
    <row r="187">
      <c r="A187" t="inlineStr">
        <is>
          <t>4502258100171049431</t>
        </is>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t="inlineStr">
        <is>
          <t>⚠️ 无工厂订单关联</t>
        </is>
      </c>
    </row>
    <row r="188">
      <c r="A188" t="inlineStr">
        <is>
          <t>2701809912191277951</t>
        </is>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t="inlineStr">
        <is>
          <t>⚠️ 无工厂订单关联</t>
        </is>
      </c>
    </row>
    <row r="189">
      <c r="A189" t="inlineStr">
        <is>
          <t>2701817185174031176</t>
        </is>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t="inlineStr">
        <is>
          <t>⚠️ 无工厂订单关联</t>
        </is>
      </c>
    </row>
    <row r="190">
      <c r="A190" t="inlineStr">
        <is>
          <t>4502256588164039117</t>
        </is>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t="inlineStr">
        <is>
          <t>⚠️ 无工厂订单关联</t>
        </is>
      </c>
    </row>
    <row r="191">
      <c r="A191" t="inlineStr">
        <is>
          <t>4502253314168039328</t>
        </is>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t="inlineStr">
        <is>
          <t>⚠️ 无工厂订单关联</t>
        </is>
      </c>
    </row>
    <row r="192">
      <c r="A192" t="inlineStr">
        <is>
          <t>4502254069158067916</t>
        </is>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t="inlineStr">
        <is>
          <t>⚠️ 无工厂订单关联</t>
        </is>
      </c>
    </row>
    <row r="193">
      <c r="A193" t="inlineStr">
        <is>
          <t>4502251513170079817</t>
        </is>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t="inlineStr">
        <is>
          <t>⚠️ 无工厂订单关联</t>
        </is>
      </c>
    </row>
    <row r="194">
      <c r="A194" t="inlineStr">
        <is>
          <t>2701819202170069557</t>
        </is>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t="inlineStr">
        <is>
          <t>⚠️ 无工厂订单关联</t>
        </is>
      </c>
    </row>
    <row r="195">
      <c r="A195" t="inlineStr">
        <is>
          <t>4502255436167008824</t>
        </is>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t="inlineStr">
        <is>
          <t>⚠️ 无工厂订单关联</t>
        </is>
      </c>
    </row>
    <row r="196">
      <c r="A196" t="inlineStr">
        <is>
          <t>4502260190172007702</t>
        </is>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t="inlineStr">
        <is>
          <t>⚠️ 无工厂订单关联</t>
        </is>
      </c>
    </row>
    <row r="197">
      <c r="A197" t="inlineStr">
        <is>
          <t>2701820101146008176</t>
        </is>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t="inlineStr">
        <is>
          <t>⚠️ 无工厂订单关联</t>
        </is>
      </c>
    </row>
    <row r="198">
      <c r="A198" t="inlineStr">
        <is>
          <t>4502247663167007740</t>
        </is>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t="inlineStr">
        <is>
          <t>⚠️ 无工厂订单关联</t>
        </is>
      </c>
    </row>
    <row r="199">
      <c r="A199" t="inlineStr">
        <is>
          <t>2701817403146008173</t>
        </is>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t="inlineStr">
        <is>
          <t>⚠️ 无工厂订单关联</t>
        </is>
      </c>
    </row>
    <row r="200">
      <c r="A200" t="inlineStr">
        <is>
          <t>2701815999151018183</t>
        </is>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t="inlineStr">
        <is>
          <t>⚠️ 无工厂订单关联</t>
        </is>
      </c>
    </row>
    <row r="201">
      <c r="A201" t="inlineStr">
        <is>
          <t>4502250504130337135</t>
        </is>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t="inlineStr">
        <is>
          <t>⚠️ 无工厂订单关联</t>
        </is>
      </c>
    </row>
    <row r="202">
      <c r="A202" t="inlineStr">
        <is>
          <t>4502250111156062835</t>
        </is>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t="inlineStr">
        <is>
          <t>⚠️ 无工厂订单关联</t>
        </is>
      </c>
    </row>
    <row r="203">
      <c r="A203" t="inlineStr">
        <is>
          <t>2701824531140036169</t>
        </is>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t="inlineStr">
        <is>
          <t>⚠️ 无工厂订单关联</t>
        </is>
      </c>
    </row>
    <row r="204">
      <c r="A204" t="inlineStr">
        <is>
          <t>2701819923115018254</t>
        </is>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t="inlineStr">
        <is>
          <t>⚠️ 无工厂订单关联</t>
        </is>
      </c>
    </row>
    <row r="205">
      <c r="A205" t="inlineStr">
        <is>
          <t>2701821361118018254</t>
        </is>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t="inlineStr">
        <is>
          <t>⚠️ 无工厂订单关联</t>
        </is>
      </c>
    </row>
    <row r="206">
      <c r="A206" t="inlineStr">
        <is>
          <t>4502256300100046602</t>
        </is>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t="inlineStr">
        <is>
          <t>⚠️ 无工厂订单关联</t>
        </is>
      </c>
    </row>
    <row r="207">
      <c r="A207" t="inlineStr">
        <is>
          <t>4502247735116008322</t>
        </is>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t="inlineStr">
        <is>
          <t>⚠️ 无工厂订单关联</t>
        </is>
      </c>
    </row>
    <row r="208">
      <c r="A208" t="inlineStr">
        <is>
          <t>4502255403106008322</t>
        </is>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t="inlineStr">
        <is>
          <t>⚠️ 无工厂订单关联</t>
        </is>
      </c>
    </row>
    <row r="209">
      <c r="A209" t="inlineStr">
        <is>
          <t>2701828777103020289</t>
        </is>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t="inlineStr">
        <is>
          <t>⚠️ 无工厂订单关联</t>
        </is>
      </c>
    </row>
    <row r="210">
      <c r="A210" t="inlineStr">
        <is>
          <t>4502266814097263918</t>
        </is>
      </c>
      <c r="B210" t="inlineStr">
        <is>
          <t>畔色0033</t>
        </is>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row>
    <row r="211">
      <c r="A211" t="inlineStr">
        <is>
          <t>4502257453109034612</t>
        </is>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t="inlineStr">
        <is>
          <t>⚠️ 无工厂订单关联</t>
        </is>
      </c>
    </row>
    <row r="212">
      <c r="A212" t="inlineStr">
        <is>
          <t>4502258533106016248</t>
        </is>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t="inlineStr">
        <is>
          <t>⚠️ 无工厂订单关联</t>
        </is>
      </c>
    </row>
    <row r="213">
      <c r="A213" t="inlineStr">
        <is>
          <t>4502258030095146035</t>
        </is>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t="inlineStr">
        <is>
          <t>⚠️ 无工厂订单关联</t>
        </is>
      </c>
    </row>
    <row r="214">
      <c r="A214" t="inlineStr">
        <is>
          <t>4502257095082008834</t>
        </is>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t="inlineStr">
        <is>
          <t>⚠️ 无工厂订单关联</t>
        </is>
      </c>
    </row>
    <row r="215">
      <c r="A215" t="inlineStr">
        <is>
          <t>2701818339083004997</t>
        </is>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t="inlineStr">
        <is>
          <t>⚠️ 无工厂订单关联</t>
        </is>
      </c>
    </row>
    <row r="216">
      <c r="A216" t="inlineStr">
        <is>
          <t>4502250471087023944</t>
        </is>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t="inlineStr">
        <is>
          <t>⚠️ 无工厂订单关联</t>
        </is>
      </c>
    </row>
    <row r="217">
      <c r="A217" t="inlineStr">
        <is>
          <t>4502246475090025031</t>
        </is>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t="inlineStr">
        <is>
          <t>⚠️ 无工厂订单关联</t>
        </is>
      </c>
    </row>
    <row r="218">
      <c r="A218" t="inlineStr">
        <is>
          <t>4502258100059044002</t>
        </is>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t="inlineStr">
        <is>
          <t>⚠️ 无工厂订单关联</t>
        </is>
      </c>
    </row>
    <row r="219">
      <c r="A219" t="inlineStr">
        <is>
          <t>4502250435072019138</t>
        </is>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t="inlineStr">
        <is>
          <t>⚠️ 无工厂订单关联</t>
        </is>
      </c>
    </row>
    <row r="220">
      <c r="A220" t="inlineStr">
        <is>
          <t>2701811894064015850</t>
        </is>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t="inlineStr">
        <is>
          <t>⚠️ 无工厂订单关联</t>
        </is>
      </c>
    </row>
    <row r="221">
      <c r="A221" t="inlineStr">
        <is>
          <t>4502256696047035340</t>
        </is>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t="inlineStr">
        <is>
          <t>⚠️ 无工厂订单关联</t>
        </is>
      </c>
    </row>
    <row r="222">
      <c r="A222" t="inlineStr">
        <is>
          <t>2701812830063126262</t>
        </is>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t="inlineStr">
        <is>
          <t>⚠️ 无工厂订单关联</t>
        </is>
      </c>
    </row>
    <row r="223">
      <c r="A223" t="inlineStr">
        <is>
          <t>4502252991038008824</t>
        </is>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t="inlineStr">
        <is>
          <t>⚠️ 无工厂订单关联</t>
        </is>
      </c>
    </row>
    <row r="224">
      <c r="A224" t="inlineStr">
        <is>
          <t>2701813152021037389</t>
        </is>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t="inlineStr">
        <is>
          <t>⚠️ 无工厂订单关联</t>
        </is>
      </c>
    </row>
    <row r="225">
      <c r="A225" t="inlineStr">
        <is>
          <t>2701820316025016890</t>
        </is>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t="inlineStr">
        <is>
          <t>⚠️ 无工厂订单关联</t>
        </is>
      </c>
    </row>
    <row r="226">
      <c r="A226" t="inlineStr">
        <is>
          <t>2701814484015058471</t>
        </is>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t="inlineStr">
        <is>
          <t>⚠️ 无工厂订单关联</t>
        </is>
      </c>
    </row>
    <row r="227">
      <c r="A227" t="inlineStr">
        <is>
          <t>4502264870012055422</t>
        </is>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t="inlineStr">
        <is>
          <t>⚠️ 无工厂订单关联</t>
        </is>
      </c>
    </row>
    <row r="228">
      <c r="A228" t="inlineStr">
        <is>
          <t>4502264870012064604</t>
        </is>
      </c>
      <c r="C228" t="inlineStr">
        <is>
          <t>P26990050428</t>
        </is>
      </c>
      <c r="D228" t="inlineStr">
        <is>
          <t>商家安装sku</t>
        </is>
      </c>
      <c r="E228" t="inlineStr">
        <is>
          <t>PPS0000000800002</t>
        </is>
      </c>
      <c r="F228" t="inlineStr">
        <is>
          <t>商家安装sku</t>
        </is>
      </c>
      <c r="I228" t="inlineStr">
        <is>
          <t>✅ 可导入</t>
        </is>
      </c>
      <c r="J228" t="inlineStr">
        <is>
          <t>⚠️ 无工厂订单关联</t>
        </is>
      </c>
    </row>
    <row r="229">
      <c r="A229" t="inlineStr">
        <is>
          <t>4502264870012091432</t>
        </is>
      </c>
      <c r="C229" t="inlineStr">
        <is>
          <t>P26990090428</t>
        </is>
      </c>
      <c r="D229" t="inlineStr">
        <is>
          <t>淘宝自动生成sku-送货入户</t>
        </is>
      </c>
      <c r="E229" t="inlineStr">
        <is>
          <t>PPS0000000800003</t>
        </is>
      </c>
      <c r="F229" t="inlineStr">
        <is>
          <t>淘宝自动生成sku-送货入户</t>
        </is>
      </c>
      <c r="I229" t="inlineStr">
        <is>
          <t>✅ 可导入</t>
        </is>
      </c>
      <c r="J229" t="inlineStr">
        <is>
          <t>⚠️ 无工厂订单关联</t>
        </is>
      </c>
    </row>
    <row r="230">
      <c r="A230" t="inlineStr">
        <is>
          <t>2701824277015024088</t>
        </is>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t="inlineStr">
        <is>
          <t>⚠️ 无工厂订单关联</t>
        </is>
      </c>
    </row>
    <row r="231">
      <c r="A231" t="inlineStr">
        <is>
          <t>2701817364010056850</t>
        </is>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t="inlineStr">
        <is>
          <t>⚠️ 无工厂订单关联</t>
        </is>
      </c>
    </row>
    <row r="232">
      <c r="A232" t="inlineStr">
        <is>
          <t>4502259793003009745</t>
        </is>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t="inlineStr">
        <is>
          <t>⚠️ 无工厂订单关联</t>
        </is>
      </c>
    </row>
    <row r="233">
      <c r="A233" t="inlineStr">
        <is>
          <t>4502259398001000229</t>
        </is>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t="inlineStr">
        <is>
          <t>⚠️ 无工厂订单关联</t>
        </is>
      </c>
    </row>
    <row r="234">
      <c r="A234" t="inlineStr">
        <is>
          <t>4502235672058005233</t>
        </is>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t="inlineStr">
        <is>
          <t>⚠️ 无工厂订单关联</t>
        </is>
      </c>
    </row>
    <row r="235">
      <c r="A235" t="inlineStr">
        <is>
          <t>2701798824057014052</t>
        </is>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t="inlineStr">
        <is>
          <t>⚠️ 无工厂订单关联</t>
        </is>
      </c>
    </row>
    <row r="236">
      <c r="A236" t="inlineStr">
        <is>
          <t>4502244781055004115</t>
        </is>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t="inlineStr">
        <is>
          <t>⚠️ 无工厂订单关联</t>
        </is>
      </c>
    </row>
    <row r="237">
      <c r="A237" t="inlineStr">
        <is>
          <t>2701798142069062292</t>
        </is>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t="inlineStr">
        <is>
          <t>⚠️ 无工厂订单关联</t>
        </is>
      </c>
    </row>
    <row r="238">
      <c r="A238" t="inlineStr">
        <is>
          <t>2701799006056020286</t>
        </is>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t="inlineStr">
        <is>
          <t>⚠️ 无工厂订单关联</t>
        </is>
      </c>
    </row>
    <row r="239">
      <c r="A239" t="inlineStr">
        <is>
          <t>2701807500046066385</t>
        </is>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t="inlineStr">
        <is>
          <t>⚠️ 无工厂订单关联</t>
        </is>
      </c>
    </row>
    <row r="240">
      <c r="A240" t="inlineStr">
        <is>
          <t>2701802354045005156</t>
        </is>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t="inlineStr">
        <is>
          <t>⚠️ 无工厂订单关联</t>
        </is>
      </c>
    </row>
    <row r="241">
      <c r="A241" t="inlineStr">
        <is>
          <t>4502246834033018736</t>
        </is>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t="inlineStr">
        <is>
          <t>⚠️ 无工厂订单关联</t>
        </is>
      </c>
    </row>
    <row r="242">
      <c r="A242" t="inlineStr">
        <is>
          <t>2701804728031024790</t>
        </is>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t="inlineStr">
        <is>
          <t>⚠️ 无工厂订单关联</t>
        </is>
      </c>
    </row>
    <row r="243">
      <c r="A243" t="inlineStr">
        <is>
          <t>4502239741023007542</t>
        </is>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t="inlineStr">
        <is>
          <t>⚠️ 无工厂订单关联</t>
        </is>
      </c>
    </row>
    <row r="244">
      <c r="A244" t="inlineStr">
        <is>
          <t>4502239599015068223</t>
        </is>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t="inlineStr">
        <is>
          <t>⚠️ 无工厂订单关联</t>
        </is>
      </c>
    </row>
    <row r="245">
      <c r="A245" t="inlineStr">
        <is>
          <t>4502241972024007107</t>
        </is>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t="inlineStr">
        <is>
          <t>⚠️ 无工厂订单关联</t>
        </is>
      </c>
    </row>
    <row r="246">
      <c r="A246" t="inlineStr">
        <is>
          <t>2701805846015006588</t>
        </is>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t="inlineStr">
        <is>
          <t>⚠️ 无工厂订单关联</t>
        </is>
      </c>
    </row>
    <row r="247">
      <c r="A247" t="inlineStr">
        <is>
          <t>2701803614009036593</t>
        </is>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t="inlineStr">
        <is>
          <t>⚠️ 无工厂订单关联</t>
        </is>
      </c>
    </row>
    <row r="248">
      <c r="A248" t="inlineStr">
        <is>
          <t>2701810957009103560</t>
        </is>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t="inlineStr">
        <is>
          <t>⚠️ 无工厂订单关联</t>
        </is>
      </c>
    </row>
    <row r="249">
      <c r="A249" t="inlineStr">
        <is>
          <t>2701812075008036593</t>
        </is>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t="inlineStr">
        <is>
          <t>⚠️ 无工厂订单关联</t>
        </is>
      </c>
    </row>
    <row r="250">
      <c r="A250" t="inlineStr">
        <is>
          <t>2701807789005110777</t>
        </is>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t="inlineStr">
        <is>
          <t>⚠️ 无工厂订单关联</t>
        </is>
      </c>
    </row>
    <row r="251">
      <c r="A251" t="inlineStr">
        <is>
          <t>4502232975001027720</t>
        </is>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t="inlineStr">
        <is>
          <t>⚠️ 无工厂订单关联</t>
        </is>
      </c>
    </row>
    <row r="252">
      <c r="A252" t="inlineStr">
        <is>
          <t>2701799006003019551</t>
        </is>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t="inlineStr">
        <is>
          <t>⚠️ 无工厂订单关联</t>
        </is>
      </c>
    </row>
    <row r="253">
      <c r="A253" t="inlineStr">
        <is>
          <t>2701794180184037354</t>
        </is>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t="inlineStr">
        <is>
          <t>⚠️ 无工厂订单关联</t>
        </is>
      </c>
    </row>
    <row r="254">
      <c r="A254" t="inlineStr">
        <is>
          <t>2701796163174018990</t>
        </is>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t="inlineStr">
        <is>
          <t>⚠️ 无工厂订单关联</t>
        </is>
      </c>
    </row>
    <row r="255">
      <c r="A255" t="inlineStr">
        <is>
          <t>4502230958149014323</t>
        </is>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t="inlineStr">
        <is>
          <t>⚠️ 无工厂订单关联</t>
        </is>
      </c>
    </row>
    <row r="256">
      <c r="A256" t="inlineStr">
        <is>
          <t>2701787988170034489</t>
        </is>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t="inlineStr">
        <is>
          <t>⚠️ 无工厂订单关联</t>
        </is>
      </c>
    </row>
    <row r="257">
      <c r="A257" t="inlineStr">
        <is>
          <t>2701791662157048276</t>
        </is>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t="inlineStr">
        <is>
          <t>⚠️ 无工厂订单关联</t>
        </is>
      </c>
    </row>
    <row r="258">
      <c r="A258" t="inlineStr">
        <is>
          <t>4502211696164018538</t>
        </is>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t="inlineStr">
        <is>
          <t>⚠️ 无工厂订单关联</t>
        </is>
      </c>
    </row>
    <row r="259">
      <c r="A259" t="inlineStr">
        <is>
          <t>4502214072127009415</t>
        </is>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t="inlineStr">
        <is>
          <t>⚠️ 无工厂订单关联</t>
        </is>
      </c>
    </row>
    <row r="260">
      <c r="A260" t="inlineStr">
        <is>
          <t>4502213352135009415</t>
        </is>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t="inlineStr">
        <is>
          <t>⚠️ 无工厂订单关联</t>
        </is>
      </c>
    </row>
    <row r="261">
      <c r="A261" t="inlineStr">
        <is>
          <t>2701794398144000555</t>
        </is>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t="inlineStr">
        <is>
          <t>⚠️ 无工厂订单关联</t>
        </is>
      </c>
    </row>
    <row r="262">
      <c r="A262" t="inlineStr">
        <is>
          <t>2701796989142000555</t>
        </is>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t="inlineStr">
        <is>
          <t>⚠️ 无工厂订单关联</t>
        </is>
      </c>
    </row>
    <row r="263">
      <c r="A263" t="inlineStr">
        <is>
          <t>2701785972125073392</t>
        </is>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t="inlineStr">
        <is>
          <t>⚠️ 无工厂订单关联</t>
        </is>
      </c>
    </row>
    <row r="264">
      <c r="A264" t="inlineStr">
        <is>
          <t>2701792164107024670</t>
        </is>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t="inlineStr">
        <is>
          <t>⚠️ 无工厂订单关联</t>
        </is>
      </c>
    </row>
    <row r="265">
      <c r="A265" t="inlineStr">
        <is>
          <t>2701794290117015488</t>
        </is>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t="inlineStr">
        <is>
          <t>⚠️ 无工厂订单关联</t>
        </is>
      </c>
    </row>
    <row r="266">
      <c r="A266" t="inlineStr">
        <is>
          <t>4502223108107007929</t>
        </is>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t="inlineStr">
        <is>
          <t>⚠️ 无工厂订单关联</t>
        </is>
      </c>
    </row>
    <row r="267">
      <c r="A267" t="inlineStr">
        <is>
          <t>2701799475095001297</t>
        </is>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t="inlineStr">
        <is>
          <t>⚠️ 无工厂订单关联</t>
        </is>
      </c>
    </row>
    <row r="268">
      <c r="A268" t="inlineStr">
        <is>
          <t>4502223325084050743</t>
        </is>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t="inlineStr">
        <is>
          <t>⚠️ 无工厂订单关联</t>
        </is>
      </c>
    </row>
    <row r="269">
      <c r="A269" t="inlineStr">
        <is>
          <t>2701794507113038872</t>
        </is>
      </c>
      <c r="B269" t="inlineStr">
        <is>
          <t>畔色0123</t>
        </is>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row>
    <row r="270">
      <c r="A270" t="inlineStr">
        <is>
          <t>2701793318097007999</t>
        </is>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t="inlineStr">
        <is>
          <t>⚠️ 无工厂订单关联</t>
        </is>
      </c>
    </row>
    <row r="271">
      <c r="A271" t="inlineStr">
        <is>
          <t>2701792128093043968</t>
        </is>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t="inlineStr">
        <is>
          <t>⚠️ 无工厂订单关联</t>
        </is>
      </c>
    </row>
    <row r="272">
      <c r="A272" t="inlineStr">
        <is>
          <t>2701799581087001079</t>
        </is>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t="inlineStr">
        <is>
          <t>⚠️ 无工厂订单关联</t>
        </is>
      </c>
    </row>
    <row r="273">
      <c r="A273" t="inlineStr">
        <is>
          <t>4502224154069033334</t>
        </is>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t="inlineStr">
        <is>
          <t>⚠️ 无工厂订单关联</t>
        </is>
      </c>
    </row>
    <row r="274">
      <c r="A274" t="inlineStr">
        <is>
          <t>4502219078085063730</t>
        </is>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t="inlineStr">
        <is>
          <t>⚠️ 无工厂订单关联</t>
        </is>
      </c>
    </row>
    <row r="275">
      <c r="A275" t="inlineStr">
        <is>
          <t>4502223291073018538</t>
        </is>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t="inlineStr">
        <is>
          <t>⚠️ 无工厂订单关联</t>
        </is>
      </c>
    </row>
    <row r="276">
      <c r="A276" t="inlineStr">
        <is>
          <t>2701790688076021583</t>
        </is>
      </c>
      <c r="B276" t="inlineStr">
        <is>
          <t>畔色0122</t>
        </is>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row>
    <row r="277">
      <c r="A277" t="inlineStr">
        <is>
          <t>2701791300075047554</t>
        </is>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t="inlineStr">
        <is>
          <t>⚠️ 无工厂订单关联</t>
        </is>
      </c>
    </row>
    <row r="278">
      <c r="A278" t="inlineStr">
        <is>
          <t>2701793318056060892</t>
        </is>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t="inlineStr">
        <is>
          <t>⚠️ 无工厂订单关联</t>
        </is>
      </c>
    </row>
    <row r="279">
      <c r="A279" t="inlineStr">
        <is>
          <t>2701793318056070074</t>
        </is>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t="inlineStr">
        <is>
          <t>⚠️ 无工厂订单关联</t>
        </is>
      </c>
    </row>
    <row r="280">
      <c r="A280" t="inlineStr">
        <is>
          <t>2701793678055037873</t>
        </is>
      </c>
      <c r="B280" t="inlineStr">
        <is>
          <t>畔色0119</t>
        </is>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row>
    <row r="281">
      <c r="A281" t="inlineStr">
        <is>
          <t>2701791878046047055</t>
        </is>
      </c>
      <c r="B281" t="inlineStr">
        <is>
          <t>畔色0118</t>
        </is>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row>
    <row r="282">
      <c r="A282" t="inlineStr">
        <is>
          <t>2701795513018017764</t>
        </is>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t="inlineStr">
        <is>
          <t>⚠️ 无工厂订单关联</t>
        </is>
      </c>
    </row>
    <row r="283">
      <c r="A283" t="inlineStr">
        <is>
          <t>2701785722024017764</t>
        </is>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t="inlineStr">
        <is>
          <t>⚠️ 无工厂订单关联</t>
        </is>
      </c>
    </row>
    <row r="284">
      <c r="A284" t="inlineStr">
        <is>
          <t>2701795693022062956</t>
        </is>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t="inlineStr">
        <is>
          <t>⚠️ 无工厂订单关联</t>
        </is>
      </c>
    </row>
    <row r="285">
      <c r="A285" t="inlineStr">
        <is>
          <t>2701787988027044592</t>
        </is>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t="inlineStr">
        <is>
          <t>⚠️ 无工厂订单关联</t>
        </is>
      </c>
    </row>
    <row r="286">
      <c r="A286" t="inlineStr">
        <is>
          <t>4502224586003007631</t>
        </is>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t="inlineStr">
        <is>
          <t>⚠️ 无工厂订单关联</t>
        </is>
      </c>
    </row>
    <row r="287">
      <c r="A287" t="inlineStr">
        <is>
          <t>2701778054073053150</t>
        </is>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t="inlineStr">
        <is>
          <t>⚠️ 无工厂订单关联</t>
        </is>
      </c>
    </row>
    <row r="288">
      <c r="A288" t="inlineStr">
        <is>
          <t>2701788495053175866</t>
        </is>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t="inlineStr">
        <is>
          <t>⚠️ 无工厂订单关联</t>
        </is>
      </c>
    </row>
    <row r="289">
      <c r="A289" t="inlineStr">
        <is>
          <t>2701788495053202694</t>
        </is>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t="inlineStr">
        <is>
          <t>⚠️ 无工厂订单关联</t>
        </is>
      </c>
    </row>
    <row r="290">
      <c r="A290" t="inlineStr">
        <is>
          <t>2701782483053039473</t>
        </is>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t="inlineStr">
        <is>
          <t>⚠️ 无工厂订单关联</t>
        </is>
      </c>
    </row>
    <row r="291">
      <c r="A291" t="inlineStr">
        <is>
          <t>2701782483053048655</t>
        </is>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t="inlineStr">
        <is>
          <t>⚠️ 无工厂订单关联</t>
        </is>
      </c>
    </row>
    <row r="292">
      <c r="A292" t="inlineStr">
        <is>
          <t>2701782483053075483</t>
        </is>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t="inlineStr">
        <is>
          <t>⚠️ 无工厂订单关联</t>
        </is>
      </c>
    </row>
    <row r="293">
      <c r="A293" t="inlineStr">
        <is>
          <t>4502207666028045621</t>
        </is>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t="inlineStr">
        <is>
          <t>⚠️ 无工厂订单关联</t>
        </is>
      </c>
    </row>
    <row r="294">
      <c r="A294" t="inlineStr">
        <is>
          <t>2701780466041081656</t>
        </is>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t="inlineStr">
        <is>
          <t>⚠️ 无工厂订单关联</t>
        </is>
      </c>
    </row>
    <row r="295">
      <c r="A295" t="inlineStr">
        <is>
          <t>4502196684031016909</t>
        </is>
      </c>
      <c r="B295" t="inlineStr">
        <is>
          <t>畔色0115</t>
        </is>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row>
    <row r="296">
      <c r="A296" t="inlineStr">
        <is>
          <t>2701782338014028691</t>
        </is>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t="inlineStr">
        <is>
          <t>⚠️ 无工厂订单关联</t>
        </is>
      </c>
    </row>
    <row r="297">
      <c r="A297" t="inlineStr">
        <is>
          <t>2701785327006003097</t>
        </is>
      </c>
      <c r="B297" t="inlineStr">
        <is>
          <t>畔色0105</t>
        </is>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row>
    <row r="298">
      <c r="A298" t="inlineStr">
        <is>
          <t>4502177316184024328</t>
        </is>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t="inlineStr">
        <is>
          <t>⚠️ 无工厂订单关联</t>
        </is>
      </c>
    </row>
    <row r="299">
      <c r="A299" t="inlineStr">
        <is>
          <t>4502177316184033510</t>
        </is>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t="inlineStr">
        <is>
          <t>⚠️ 无工厂订单关联</t>
        </is>
      </c>
    </row>
    <row r="300">
      <c r="A300" t="inlineStr">
        <is>
          <t>4502191826181029839</t>
        </is>
      </c>
      <c r="B300" t="inlineStr">
        <is>
          <t>畔色0114</t>
        </is>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row>
    <row r="301">
      <c r="A301" t="inlineStr">
        <is>
          <t>2701764732105174571</t>
        </is>
      </c>
      <c r="B301" t="inlineStr">
        <is>
          <t>畔色0109</t>
        </is>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row>
    <row r="302">
      <c r="A302" t="inlineStr">
        <is>
          <t>4502192295154012143</t>
        </is>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t="inlineStr">
        <is>
          <t>⚠️ 无工厂订单关联</t>
        </is>
      </c>
    </row>
    <row r="303">
      <c r="A303" t="inlineStr">
        <is>
          <t>2701763150105115054</t>
        </is>
      </c>
      <c r="B303" t="inlineStr">
        <is>
          <t>畔色0113</t>
        </is>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row>
    <row r="304">
      <c r="A304" t="inlineStr">
        <is>
          <t>2701772978089023280</t>
        </is>
      </c>
      <c r="B304" t="inlineStr">
        <is>
          <t>畔色0100</t>
        </is>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row>
    <row r="305">
      <c r="A305" t="inlineStr">
        <is>
          <t>2701761996112039168</t>
        </is>
      </c>
      <c r="B305" t="inlineStr">
        <is>
          <t>畔色0112</t>
        </is>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row>
    <row r="306">
      <c r="A306" t="inlineStr">
        <is>
          <t>2701764696097011053</t>
        </is>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t="inlineStr">
        <is>
          <t>⚠️ 无工厂订单关联</t>
        </is>
      </c>
    </row>
    <row r="307">
      <c r="A307" t="inlineStr">
        <is>
          <t>4502194095129027306</t>
        </is>
      </c>
      <c r="B307" t="inlineStr">
        <is>
          <t>畔色0110</t>
        </is>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row>
    <row r="308">
      <c r="A308" t="inlineStr">
        <is>
          <t>2701770960099054366</t>
        </is>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t="inlineStr">
        <is>
          <t>⚠️ 无工厂订单关联</t>
        </is>
      </c>
    </row>
    <row r="309">
      <c r="A309" t="inlineStr">
        <is>
          <t>2701770960099081194</t>
        </is>
      </c>
      <c r="C309" t="inlineStr">
        <is>
          <t>P26990050428</t>
        </is>
      </c>
      <c r="D309" t="inlineStr">
        <is>
          <t>商家安装sku</t>
        </is>
      </c>
      <c r="E309" t="inlineStr">
        <is>
          <t>PPS0000000800002</t>
        </is>
      </c>
      <c r="F309" t="inlineStr">
        <is>
          <t>商家安装sku</t>
        </is>
      </c>
      <c r="I309" t="inlineStr">
        <is>
          <t>✅ 可导入</t>
        </is>
      </c>
      <c r="J309" t="inlineStr">
        <is>
          <t>⚠️ 无工厂订单关联</t>
        </is>
      </c>
    </row>
    <row r="310">
      <c r="A310" t="inlineStr">
        <is>
          <t>2701770960099090376</t>
        </is>
      </c>
      <c r="C310" t="inlineStr">
        <is>
          <t>P26990090428</t>
        </is>
      </c>
      <c r="D310" t="inlineStr">
        <is>
          <t>淘宝自动生成sku-送货入户</t>
        </is>
      </c>
      <c r="E310" t="inlineStr">
        <is>
          <t>PPS0000000800003</t>
        </is>
      </c>
      <c r="F310" t="inlineStr">
        <is>
          <t>淘宝自动生成sku-送货入户</t>
        </is>
      </c>
      <c r="I310" t="inlineStr">
        <is>
          <t>✅ 可导入</t>
        </is>
      </c>
      <c r="J310" t="inlineStr">
        <is>
          <t>⚠️ 无工厂订单关联</t>
        </is>
      </c>
    </row>
    <row r="311">
      <c r="A311" t="inlineStr">
        <is>
          <t>2701769414064083276</t>
        </is>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t="inlineStr">
        <is>
          <t>⚠️ 无工厂订单关联</t>
        </is>
      </c>
    </row>
    <row r="312">
      <c r="A312" t="inlineStr">
        <is>
          <t>2701769414064092458</t>
        </is>
      </c>
      <c r="C312" t="inlineStr">
        <is>
          <t>P26990050428</t>
        </is>
      </c>
      <c r="D312" t="inlineStr">
        <is>
          <t>商家安装sku</t>
        </is>
      </c>
      <c r="E312" t="inlineStr">
        <is>
          <t>PPS0000000800002</t>
        </is>
      </c>
      <c r="F312" t="inlineStr">
        <is>
          <t>商家安装sku</t>
        </is>
      </c>
      <c r="I312" t="inlineStr">
        <is>
          <t>✅ 可导入</t>
        </is>
      </c>
      <c r="J312" t="inlineStr">
        <is>
          <t>⚠️ 无工厂订单关联</t>
        </is>
      </c>
    </row>
    <row r="313">
      <c r="A313" t="inlineStr">
        <is>
          <t>2701772510063029272</t>
        </is>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t="inlineStr">
        <is>
          <t>⚠️ 无工厂订单关联</t>
        </is>
      </c>
    </row>
    <row r="314">
      <c r="A314" t="inlineStr">
        <is>
          <t>2701772510063038454</t>
        </is>
      </c>
      <c r="C314" t="inlineStr">
        <is>
          <t>P26990050428</t>
        </is>
      </c>
      <c r="D314" t="inlineStr">
        <is>
          <t>商家安装sku</t>
        </is>
      </c>
      <c r="E314" t="inlineStr">
        <is>
          <t>PPS0000000800002</t>
        </is>
      </c>
      <c r="F314" t="inlineStr">
        <is>
          <t>商家安装sku</t>
        </is>
      </c>
      <c r="I314" t="inlineStr">
        <is>
          <t>✅ 可导入</t>
        </is>
      </c>
      <c r="J314" t="inlineStr">
        <is>
          <t>⚠️ 无工厂订单关联</t>
        </is>
      </c>
    </row>
    <row r="315">
      <c r="A315" t="inlineStr">
        <is>
          <t>2701775571049022873</t>
        </is>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t="inlineStr">
        <is>
          <t>⚠️ 无工厂订单关联</t>
        </is>
      </c>
    </row>
    <row r="316">
      <c r="A316" t="inlineStr">
        <is>
          <t>2701775571049032055</t>
        </is>
      </c>
      <c r="C316" t="inlineStr">
        <is>
          <t>P26990050428</t>
        </is>
      </c>
      <c r="D316" t="inlineStr">
        <is>
          <t>商家安装sku</t>
        </is>
      </c>
      <c r="E316" t="inlineStr">
        <is>
          <t>PPS0000000800002</t>
        </is>
      </c>
      <c r="F316" t="inlineStr">
        <is>
          <t>商家安装sku</t>
        </is>
      </c>
      <c r="I316" t="inlineStr">
        <is>
          <t>✅ 可导入</t>
        </is>
      </c>
      <c r="J316" t="inlineStr">
        <is>
          <t>⚠️ 无工厂订单关联</t>
        </is>
      </c>
    </row>
    <row r="317">
      <c r="A317" t="inlineStr">
        <is>
          <t>2701770423040028161</t>
        </is>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t="inlineStr">
        <is>
          <t>⚠️ 无工厂订单关联</t>
        </is>
      </c>
    </row>
    <row r="318">
      <c r="A318" t="inlineStr">
        <is>
          <t>2701770423040054989</t>
        </is>
      </c>
      <c r="C318" t="inlineStr">
        <is>
          <t>P26990050428</t>
        </is>
      </c>
      <c r="D318" t="inlineStr">
        <is>
          <t>商家安装sku</t>
        </is>
      </c>
      <c r="E318" t="inlineStr">
        <is>
          <t>PPS0000000800002</t>
        </is>
      </c>
      <c r="F318" t="inlineStr">
        <is>
          <t>商家安装sku</t>
        </is>
      </c>
      <c r="I318" t="inlineStr">
        <is>
          <t>✅ 可导入</t>
        </is>
      </c>
      <c r="J318" t="inlineStr">
        <is>
          <t>⚠️ 无工厂订单关联</t>
        </is>
      </c>
    </row>
    <row r="319">
      <c r="A319" t="inlineStr">
        <is>
          <t>2701770423040064171</t>
        </is>
      </c>
      <c r="C319" t="inlineStr">
        <is>
          <t>P26990090428</t>
        </is>
      </c>
      <c r="D319" t="inlineStr">
        <is>
          <t>淘宝自动生成sku-送货入户</t>
        </is>
      </c>
      <c r="E319" t="inlineStr">
        <is>
          <t>PPS0000000800003</t>
        </is>
      </c>
      <c r="F319" t="inlineStr">
        <is>
          <t>淘宝自动生成sku-送货入户</t>
        </is>
      </c>
      <c r="I319" t="inlineStr">
        <is>
          <t>✅ 可导入</t>
        </is>
      </c>
      <c r="J319" t="inlineStr">
        <is>
          <t>⚠️ 无工厂订单关联</t>
        </is>
      </c>
    </row>
    <row r="320">
      <c r="A320" t="inlineStr">
        <is>
          <t>2701777945033011790</t>
        </is>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t="inlineStr">
        <is>
          <t>⚠️ 无工厂订单关联</t>
        </is>
      </c>
    </row>
    <row r="321">
      <c r="A321" t="inlineStr">
        <is>
          <t>4502187612050043803</t>
        </is>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t="inlineStr">
        <is>
          <t>⚠️ 无工厂订单关联</t>
        </is>
      </c>
    </row>
    <row r="322">
      <c r="A322" t="inlineStr">
        <is>
          <t>4502187612050061449</t>
        </is>
      </c>
      <c r="C322" t="inlineStr">
        <is>
          <t>P26990050428</t>
        </is>
      </c>
      <c r="D322" t="inlineStr">
        <is>
          <t>商家安装sku</t>
        </is>
      </c>
      <c r="E322" t="inlineStr">
        <is>
          <t>PPS0000000800002</t>
        </is>
      </c>
      <c r="F322" t="inlineStr">
        <is>
          <t>商家安装sku</t>
        </is>
      </c>
      <c r="I322" t="inlineStr">
        <is>
          <t>✅ 可导入</t>
        </is>
      </c>
      <c r="J322" t="inlineStr">
        <is>
          <t>⚠️ 无工厂订单关联</t>
        </is>
      </c>
    </row>
    <row r="323">
      <c r="A323" t="inlineStr">
        <is>
          <t>4502197442010229120</t>
        </is>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t="inlineStr">
        <is>
          <t>⚠️ 无工厂订单关联</t>
        </is>
      </c>
    </row>
    <row r="324">
      <c r="A324" t="inlineStr">
        <is>
          <t>4502197442010238302</t>
        </is>
      </c>
      <c r="C324" t="inlineStr">
        <is>
          <t>P26990050428</t>
        </is>
      </c>
      <c r="D324" t="inlineStr">
        <is>
          <t>商家安装sku</t>
        </is>
      </c>
      <c r="E324" t="inlineStr">
        <is>
          <t>PPS0000000800002</t>
        </is>
      </c>
      <c r="F324" t="inlineStr">
        <is>
          <t>商家安装sku</t>
        </is>
      </c>
      <c r="I324" t="inlineStr">
        <is>
          <t>✅ 可导入</t>
        </is>
      </c>
      <c r="J324" t="inlineStr">
        <is>
          <t>⚠️ 无工厂订单关联</t>
        </is>
      </c>
    </row>
    <row r="325">
      <c r="A325" t="inlineStr">
        <is>
          <t>2701764158002050893</t>
        </is>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t="inlineStr">
        <is>
          <t>⚠️ 无工厂订单关联</t>
        </is>
      </c>
    </row>
    <row r="326">
      <c r="A326" t="inlineStr">
        <is>
          <t>2701764158002060075</t>
        </is>
      </c>
      <c r="C326" t="inlineStr">
        <is>
          <t>P26990050428</t>
        </is>
      </c>
      <c r="D326" t="inlineStr">
        <is>
          <t>商家安装sku</t>
        </is>
      </c>
      <c r="E326" t="inlineStr">
        <is>
          <t>PPS0000000800002</t>
        </is>
      </c>
      <c r="F326" t="inlineStr">
        <is>
          <t>商家安装sku</t>
        </is>
      </c>
      <c r="I326" t="inlineStr">
        <is>
          <t>✅ 可导入</t>
        </is>
      </c>
      <c r="J326" t="inlineStr">
        <is>
          <t>⚠️ 无工厂订单关联</t>
        </is>
      </c>
    </row>
    <row r="327">
      <c r="A327" t="inlineStr">
        <is>
          <t>2701764158002079256</t>
        </is>
      </c>
      <c r="C327" t="inlineStr">
        <is>
          <t>P26990090428</t>
        </is>
      </c>
      <c r="D327" t="inlineStr">
        <is>
          <t>淘宝自动生成sku-送货入户</t>
        </is>
      </c>
      <c r="E327" t="inlineStr">
        <is>
          <t>PPS0000000800003</t>
        </is>
      </c>
      <c r="F327" t="inlineStr">
        <is>
          <t>淘宝自动生成sku-送货入户</t>
        </is>
      </c>
      <c r="I327" t="inlineStr">
        <is>
          <t>✅ 可导入</t>
        </is>
      </c>
      <c r="J327" t="inlineStr">
        <is>
          <t>⚠️ 无工厂订单关联</t>
        </is>
      </c>
    </row>
    <row r="328">
      <c r="A328" t="inlineStr">
        <is>
          <t>2701749938075047886</t>
        </is>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t="inlineStr">
        <is>
          <t>⚠️ 无工厂订单关联</t>
        </is>
      </c>
    </row>
    <row r="329">
      <c r="A329" t="inlineStr">
        <is>
          <t>2701749938075057068</t>
        </is>
      </c>
      <c r="C329" t="inlineStr">
        <is>
          <t>P26990050428</t>
        </is>
      </c>
      <c r="D329" t="inlineStr">
        <is>
          <t>商家安装sku</t>
        </is>
      </c>
      <c r="E329" t="inlineStr">
        <is>
          <t>PPS0000000800002</t>
        </is>
      </c>
      <c r="F329" t="inlineStr">
        <is>
          <t>商家安装sku</t>
        </is>
      </c>
      <c r="I329" t="inlineStr">
        <is>
          <t>✅ 可导入</t>
        </is>
      </c>
      <c r="J329" t="inlineStr">
        <is>
          <t>⚠️ 无工厂订单关联</t>
        </is>
      </c>
    </row>
    <row r="330">
      <c r="A330" t="inlineStr">
        <is>
          <t>2701749938075066250</t>
        </is>
      </c>
      <c r="C330" t="inlineStr">
        <is>
          <t>P26990090428</t>
        </is>
      </c>
      <c r="D330" t="inlineStr">
        <is>
          <t>淘宝自动生成sku-送货入户</t>
        </is>
      </c>
      <c r="E330" t="inlineStr">
        <is>
          <t>PPS0000000800003</t>
        </is>
      </c>
      <c r="F330" t="inlineStr">
        <is>
          <t>淘宝自动生成sku-送货入户</t>
        </is>
      </c>
      <c r="I330" t="inlineStr">
        <is>
          <t>✅ 可导入</t>
        </is>
      </c>
      <c r="J330" t="inlineStr">
        <is>
          <t>⚠️ 无工厂订单关联</t>
        </is>
      </c>
    </row>
    <row r="331">
      <c r="A331" t="inlineStr">
        <is>
          <t>4502183077063031502</t>
        </is>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t="inlineStr">
        <is>
          <t>⚠️ 无工厂订单关联</t>
        </is>
      </c>
    </row>
    <row r="332">
      <c r="A332" t="inlineStr">
        <is>
          <t>2701755303067193390</t>
        </is>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t="inlineStr">
        <is>
          <t>⚠️ 无工厂订单关联</t>
        </is>
      </c>
    </row>
    <row r="333">
      <c r="A333" t="inlineStr">
        <is>
          <t>2701755303067202572</t>
        </is>
      </c>
      <c r="C333" t="inlineStr">
        <is>
          <t>P26990050428</t>
        </is>
      </c>
      <c r="D333" t="inlineStr">
        <is>
          <t>商家安装sku</t>
        </is>
      </c>
      <c r="E333" t="inlineStr">
        <is>
          <t>PPS0000000800002</t>
        </is>
      </c>
      <c r="F333" t="inlineStr">
        <is>
          <t>商家安装sku</t>
        </is>
      </c>
      <c r="I333" t="inlineStr">
        <is>
          <t>✅ 可导入</t>
        </is>
      </c>
      <c r="J333" t="inlineStr">
        <is>
          <t>⚠️ 无工厂订单关联</t>
        </is>
      </c>
    </row>
    <row r="334">
      <c r="A334" t="inlineStr">
        <is>
          <t>2701755303067211754</t>
        </is>
      </c>
      <c r="C334" t="inlineStr">
        <is>
          <t>P26990090428</t>
        </is>
      </c>
      <c r="D334" t="inlineStr">
        <is>
          <t>淘宝自动生成sku-送货入户</t>
        </is>
      </c>
      <c r="E334" t="inlineStr">
        <is>
          <t>PPS0000000800003</t>
        </is>
      </c>
      <c r="F334" t="inlineStr">
        <is>
          <t>淘宝自动生成sku-送货入户</t>
        </is>
      </c>
      <c r="I334" t="inlineStr">
        <is>
          <t>✅ 可导入</t>
        </is>
      </c>
      <c r="J334" t="inlineStr">
        <is>
          <t>⚠️ 无工厂订单关联</t>
        </is>
      </c>
    </row>
    <row r="335">
      <c r="A335" t="inlineStr">
        <is>
          <t>2701765705060014262</t>
        </is>
      </c>
      <c r="B335" t="inlineStr">
        <is>
          <t>畔色0107</t>
        </is>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row>
    <row r="336">
      <c r="A336" t="inlineStr">
        <is>
          <t>4502181530042195409</t>
        </is>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t="inlineStr">
        <is>
          <t>⚠️ 无工厂订单关联</t>
        </is>
      </c>
    </row>
    <row r="337">
      <c r="A337" t="inlineStr">
        <is>
          <t>4502180522056034835</t>
        </is>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t="inlineStr">
        <is>
          <t>⚠️ 无工厂订单关联</t>
        </is>
      </c>
    </row>
    <row r="338">
      <c r="A338" t="inlineStr">
        <is>
          <t>4502179657046044017</t>
        </is>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t="inlineStr">
        <is>
          <t>⚠️ 无工厂订单关联</t>
        </is>
      </c>
    </row>
    <row r="339">
      <c r="A339" t="inlineStr">
        <is>
          <t>4502171017056018520</t>
        </is>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t="inlineStr">
        <is>
          <t>⚠️ 无工厂订单关联</t>
        </is>
      </c>
    </row>
    <row r="340">
      <c r="A340" t="inlineStr">
        <is>
          <t>4502160252054206025</t>
        </is>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t="inlineStr">
        <is>
          <t>⚠️ 无工厂订单关联</t>
        </is>
      </c>
    </row>
    <row r="341">
      <c r="A341" t="inlineStr">
        <is>
          <t>4502164863031117545</t>
        </is>
      </c>
      <c r="B341" t="inlineStr">
        <is>
          <t>畔色0108</t>
        </is>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row>
    <row r="342">
      <c r="A342" t="inlineStr">
        <is>
          <t>4502169000027004504</t>
        </is>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t="inlineStr">
        <is>
          <t>⚠️ 无工厂订单关联</t>
        </is>
      </c>
    </row>
    <row r="343">
      <c r="A343" t="inlineStr">
        <is>
          <t>2701757172017028499</t>
        </is>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t="inlineStr">
        <is>
          <t>⚠️ 无工厂订单关联</t>
        </is>
      </c>
    </row>
    <row r="344">
      <c r="A344" t="inlineStr">
        <is>
          <t>2701757172017037681</t>
        </is>
      </c>
      <c r="C344" t="inlineStr">
        <is>
          <t>P26990050428</t>
        </is>
      </c>
      <c r="D344" t="inlineStr">
        <is>
          <t>商家安装sku</t>
        </is>
      </c>
      <c r="E344" t="inlineStr">
        <is>
          <t>PPS0000000800002</t>
        </is>
      </c>
      <c r="F344" t="inlineStr">
        <is>
          <t>商家安装sku</t>
        </is>
      </c>
      <c r="I344" t="inlineStr">
        <is>
          <t>✅ 可导入</t>
        </is>
      </c>
      <c r="J344" t="inlineStr">
        <is>
          <t>⚠️ 无工厂订单关联</t>
        </is>
      </c>
    </row>
    <row r="345">
      <c r="A345" t="inlineStr">
        <is>
          <t>2701757172017046863</t>
        </is>
      </c>
      <c r="C345" t="inlineStr">
        <is>
          <t>P26990090428</t>
        </is>
      </c>
      <c r="D345" t="inlineStr">
        <is>
          <t>淘宝自动生成sku-送货入户</t>
        </is>
      </c>
      <c r="E345" t="inlineStr">
        <is>
          <t>PPS0000000800003</t>
        </is>
      </c>
      <c r="F345" t="inlineStr">
        <is>
          <t>淘宝自动生成sku-送货入户</t>
        </is>
      </c>
      <c r="I345" t="inlineStr">
        <is>
          <t>✅ 可导入</t>
        </is>
      </c>
      <c r="J345" t="inlineStr">
        <is>
          <t>⚠️ 无工厂订单关联</t>
        </is>
      </c>
    </row>
    <row r="346">
      <c r="A346" t="inlineStr">
        <is>
          <t>4502165328013030344</t>
        </is>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t="inlineStr">
        <is>
          <t>⚠️ 无工厂订单关联</t>
        </is>
      </c>
    </row>
    <row r="347">
      <c r="A347" t="inlineStr">
        <is>
          <t>4502165328013049525</t>
        </is>
      </c>
      <c r="C347" t="inlineStr">
        <is>
          <t>P26990050428</t>
        </is>
      </c>
      <c r="D347" t="inlineStr">
        <is>
          <t>商家安装sku</t>
        </is>
      </c>
      <c r="E347" t="inlineStr">
        <is>
          <t>PPS0000000800002</t>
        </is>
      </c>
      <c r="F347" t="inlineStr">
        <is>
          <t>商家安装sku</t>
        </is>
      </c>
      <c r="I347" t="inlineStr">
        <is>
          <t>✅ 可导入</t>
        </is>
      </c>
      <c r="J347" t="inlineStr">
        <is>
          <t>⚠️ 无工厂订单关联</t>
        </is>
      </c>
    </row>
    <row r="348">
      <c r="A348" t="inlineStr">
        <is>
          <t>4502165328013058707</t>
        </is>
      </c>
      <c r="C348" t="inlineStr">
        <is>
          <t>P26990090428</t>
        </is>
      </c>
      <c r="D348" t="inlineStr">
        <is>
          <t>淘宝自动生成sku-送货入户</t>
        </is>
      </c>
      <c r="E348" t="inlineStr">
        <is>
          <t>PPS0000000800003</t>
        </is>
      </c>
      <c r="F348" t="inlineStr">
        <is>
          <t>淘宝自动生成sku-送货入户</t>
        </is>
      </c>
      <c r="I348" t="inlineStr">
        <is>
          <t>✅ 可导入</t>
        </is>
      </c>
      <c r="J348" t="inlineStr">
        <is>
          <t>⚠️ 无工厂订单关联</t>
        </is>
      </c>
    </row>
    <row r="349">
      <c r="A349" t="inlineStr">
        <is>
          <t>2701749864013011964</t>
        </is>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t="inlineStr">
        <is>
          <t>⚠️ 无工厂订单关联</t>
        </is>
      </c>
    </row>
    <row r="350">
      <c r="A350" t="inlineStr">
        <is>
          <t>2701749864013048791</t>
        </is>
      </c>
      <c r="C350" t="inlineStr">
        <is>
          <t>P26990050428</t>
        </is>
      </c>
      <c r="D350" t="inlineStr">
        <is>
          <t>商家安装sku</t>
        </is>
      </c>
      <c r="E350" t="inlineStr">
        <is>
          <t>PPS0000000800002</t>
        </is>
      </c>
      <c r="F350" t="inlineStr">
        <is>
          <t>商家安装sku</t>
        </is>
      </c>
      <c r="I350" t="inlineStr">
        <is>
          <t>✅ 可导入</t>
        </is>
      </c>
      <c r="J350" t="inlineStr">
        <is>
          <t>⚠️ 无工厂订单关联</t>
        </is>
      </c>
    </row>
    <row r="351">
      <c r="A351" t="inlineStr">
        <is>
          <t>2701749864013057973</t>
        </is>
      </c>
      <c r="C351" t="inlineStr">
        <is>
          <t>P26990090428</t>
        </is>
      </c>
      <c r="D351" t="inlineStr">
        <is>
          <t>淘宝自动生成sku-送货入户</t>
        </is>
      </c>
      <c r="E351" t="inlineStr">
        <is>
          <t>PPS0000000800003</t>
        </is>
      </c>
      <c r="F351" t="inlineStr">
        <is>
          <t>淘宝自动生成sku-送货入户</t>
        </is>
      </c>
      <c r="I351" t="inlineStr">
        <is>
          <t>✅ 可导入</t>
        </is>
      </c>
      <c r="J351" t="inlineStr">
        <is>
          <t>⚠️ 无工厂订单关联</t>
        </is>
      </c>
    </row>
    <row r="352">
      <c r="A352" t="inlineStr">
        <is>
          <t>4502171845013007245</t>
        </is>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t="inlineStr">
        <is>
          <t>⚠️ 无工厂订单关联</t>
        </is>
      </c>
    </row>
    <row r="353">
      <c r="A353" t="inlineStr">
        <is>
          <t>2701758830005001066</t>
        </is>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t="inlineStr">
        <is>
          <t>⚠️ 无工厂订单关联</t>
        </is>
      </c>
    </row>
    <row r="354">
      <c r="A354" t="inlineStr">
        <is>
          <t>2701758002008011452</t>
        </is>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t="inlineStr">
        <is>
          <t>⚠️ 无工厂订单关联</t>
        </is>
      </c>
    </row>
    <row r="355">
      <c r="A355" t="inlineStr">
        <is>
          <t>2701756671009002270</t>
        </is>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t="inlineStr">
        <is>
          <t>⚠️ 无工厂订单关联</t>
        </is>
      </c>
    </row>
    <row r="356">
      <c r="A356" t="inlineStr">
        <is>
          <t>2701765705004011452</t>
        </is>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t="inlineStr">
        <is>
          <t>⚠️ 无工厂订单关联</t>
        </is>
      </c>
    </row>
    <row r="357">
      <c r="A357" t="inlineStr">
        <is>
          <t>4502154243050017915</t>
        </is>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t="inlineStr">
        <is>
          <t>⚠️ 无工厂订单关联</t>
        </is>
      </c>
    </row>
    <row r="358">
      <c r="A358" t="inlineStr">
        <is>
          <t>4502154243050044743</t>
        </is>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t="inlineStr">
        <is>
          <t>⚠️ 无工厂订单关联</t>
        </is>
      </c>
    </row>
    <row r="359">
      <c r="A359" t="inlineStr">
        <is>
          <t>2701748210013035370</t>
        </is>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t="inlineStr">
        <is>
          <t>⚠️ 无工厂订单关联</t>
        </is>
      </c>
    </row>
    <row r="360">
      <c r="A360" t="inlineStr">
        <is>
          <t>4502142036017035216</t>
        </is>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t="inlineStr">
        <is>
          <t>⚠️ 无工厂订单关联</t>
        </is>
      </c>
    </row>
    <row r="361">
      <c r="A361" t="inlineStr">
        <is>
          <t>4502159679010019931</t>
        </is>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t="inlineStr">
        <is>
          <t>⚠️ 无工厂订单关联</t>
        </is>
      </c>
    </row>
    <row r="362">
      <c r="A362" t="inlineStr">
        <is>
          <t>4502147148014029113</t>
        </is>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t="inlineStr">
        <is>
          <t>⚠️ 无工厂订单关联</t>
        </is>
      </c>
    </row>
    <row r="363">
      <c r="A363" t="inlineStr">
        <is>
          <t>2701740072007018073</t>
        </is>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t="inlineStr">
        <is>
          <t>⚠️ 无工厂订单关联</t>
        </is>
      </c>
    </row>
    <row r="364">
      <c r="A364" t="inlineStr">
        <is>
          <t>2701723656029022851</t>
        </is>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t="inlineStr">
        <is>
          <t>⚠️ 无工厂订单关联</t>
        </is>
      </c>
    </row>
    <row r="365">
      <c r="A365" t="inlineStr">
        <is>
          <t>2701723656029040497</t>
        </is>
      </c>
      <c r="C365" t="inlineStr">
        <is>
          <t>P26990050428</t>
        </is>
      </c>
      <c r="D365" t="inlineStr">
        <is>
          <t>商家安装sku</t>
        </is>
      </c>
      <c r="E365" t="inlineStr">
        <is>
          <t>PPS0000000800002</t>
        </is>
      </c>
      <c r="F365" t="inlineStr">
        <is>
          <t>商家安装sku</t>
        </is>
      </c>
      <c r="I365" t="inlineStr">
        <is>
          <t>✅ 可导入</t>
        </is>
      </c>
      <c r="J365" t="inlineStr">
        <is>
          <t>⚠️ 无工厂订单关联</t>
        </is>
      </c>
    </row>
    <row r="366">
      <c r="A366" t="inlineStr">
        <is>
          <t>2701723298038030464</t>
        </is>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t="inlineStr">
        <is>
          <t>⚠️ 无工厂订单关联</t>
        </is>
      </c>
    </row>
    <row r="367">
      <c r="A367" t="inlineStr">
        <is>
          <t>2701723298033013183</t>
        </is>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t="inlineStr">
        <is>
          <t>⚠️ 无工厂订单关联</t>
        </is>
      </c>
    </row>
    <row r="368">
      <c r="A368" t="inlineStr">
        <is>
          <t>2701731578017177085</t>
        </is>
      </c>
      <c r="B368" t="inlineStr">
        <is>
          <t>畔色0106</t>
        </is>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row>
    <row r="369">
      <c r="A369" t="inlineStr">
        <is>
          <t>4502127204029049720</t>
        </is>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t="inlineStr">
        <is>
          <t>⚠️ 无工厂订单关联</t>
        </is>
      </c>
    </row>
    <row r="370">
      <c r="A370" t="inlineStr">
        <is>
          <t>4502127204029058902</t>
        </is>
      </c>
      <c r="C370" t="inlineStr">
        <is>
          <t>P26990050428</t>
        </is>
      </c>
      <c r="D370" t="inlineStr">
        <is>
          <t>商家安装sku</t>
        </is>
      </c>
      <c r="E370" t="inlineStr">
        <is>
          <t>PPS0000000800002</t>
        </is>
      </c>
      <c r="F370" t="inlineStr">
        <is>
          <t>商家安装sku</t>
        </is>
      </c>
      <c r="I370" t="inlineStr">
        <is>
          <t>✅ 可导入</t>
        </is>
      </c>
      <c r="J370" t="inlineStr">
        <is>
          <t>⚠️ 无工厂订单关联</t>
        </is>
      </c>
    </row>
    <row r="371">
      <c r="A371" t="inlineStr">
        <is>
          <t>4502127204029076548</t>
        </is>
      </c>
      <c r="C371" t="inlineStr">
        <is>
          <t>P26990090428</t>
        </is>
      </c>
      <c r="D371" t="inlineStr">
        <is>
          <t>淘宝自动生成sku-送货入户</t>
        </is>
      </c>
      <c r="E371" t="inlineStr">
        <is>
          <t>PPS0000000800003</t>
        </is>
      </c>
      <c r="F371" t="inlineStr">
        <is>
          <t>淘宝自动生成sku-送货入户</t>
        </is>
      </c>
      <c r="I371" t="inlineStr">
        <is>
          <t>✅ 可导入</t>
        </is>
      </c>
      <c r="J371" t="inlineStr">
        <is>
          <t>⚠️ 无工厂订单关联</t>
        </is>
      </c>
    </row>
    <row r="372">
      <c r="A372" t="inlineStr">
        <is>
          <t>4502138438022037810</t>
        </is>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t="inlineStr">
        <is>
          <t>⚠️ 无工厂订单关联</t>
        </is>
      </c>
    </row>
    <row r="373">
      <c r="A373" t="inlineStr">
        <is>
          <t>4502124975022013145</t>
        </is>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t="inlineStr">
        <is>
          <t>⚠️ 无工厂订单关联</t>
        </is>
      </c>
    </row>
    <row r="374">
      <c r="A374" t="inlineStr">
        <is>
          <t>2701728267007022851</t>
        </is>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t="inlineStr">
        <is>
          <t>⚠️ 无工厂订单关联</t>
        </is>
      </c>
    </row>
    <row r="375">
      <c r="A375" t="inlineStr">
        <is>
          <t>2701728267007040497</t>
        </is>
      </c>
      <c r="C375" t="inlineStr">
        <is>
          <t>P26990050428</t>
        </is>
      </c>
      <c r="D375" t="inlineStr">
        <is>
          <t>商家安装sku</t>
        </is>
      </c>
      <c r="E375" t="inlineStr">
        <is>
          <t>PPS0000000800002</t>
        </is>
      </c>
      <c r="F375" t="inlineStr">
        <is>
          <t>商家安装sku</t>
        </is>
      </c>
      <c r="I375" t="inlineStr">
        <is>
          <t>✅ 可导入</t>
        </is>
      </c>
      <c r="J375" t="inlineStr">
        <is>
          <t>⚠️ 无工厂订单关联</t>
        </is>
      </c>
    </row>
    <row r="376">
      <c r="A376" t="inlineStr">
        <is>
          <t>4502136961008037825</t>
        </is>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t="inlineStr">
        <is>
          <t>⚠️ 无工厂订单关联</t>
        </is>
      </c>
    </row>
    <row r="377">
      <c r="A377" t="inlineStr">
        <is>
          <t>2701723620004029881</t>
        </is>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t="inlineStr">
        <is>
          <t>⚠️ 无工厂订单关联</t>
        </is>
      </c>
    </row>
    <row r="378">
      <c r="A378" t="inlineStr">
        <is>
          <t>4502136675003023211</t>
        </is>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t="inlineStr">
        <is>
          <t>⚠️ 无工厂订单关联</t>
        </is>
      </c>
    </row>
    <row r="379">
      <c r="A379" t="inlineStr">
        <is>
          <t>4502136675003050039</t>
        </is>
      </c>
      <c r="C379" t="inlineStr">
        <is>
          <t>P26990050428</t>
        </is>
      </c>
      <c r="D379" t="inlineStr">
        <is>
          <t>商家安装sku</t>
        </is>
      </c>
      <c r="E379" t="inlineStr">
        <is>
          <t>PPS0000000800002</t>
        </is>
      </c>
      <c r="F379" t="inlineStr">
        <is>
          <t>商家安装sku</t>
        </is>
      </c>
      <c r="I379" t="inlineStr">
        <is>
          <t>✅ 可导入</t>
        </is>
      </c>
      <c r="J379" t="inlineStr">
        <is>
          <t>⚠️ 无工厂订单关联</t>
        </is>
      </c>
    </row>
    <row r="380">
      <c r="A380" t="inlineStr">
        <is>
          <t>4502136675003069220</t>
        </is>
      </c>
      <c r="C380" t="inlineStr">
        <is>
          <t>P26990090428</t>
        </is>
      </c>
      <c r="D380" t="inlineStr">
        <is>
          <t>淘宝自动生成sku-送货入户</t>
        </is>
      </c>
      <c r="E380" t="inlineStr">
        <is>
          <t>PPS0000000800003</t>
        </is>
      </c>
      <c r="F380" t="inlineStr">
        <is>
          <t>淘宝自动生成sku-送货入户</t>
        </is>
      </c>
      <c r="I380" t="inlineStr">
        <is>
          <t>✅ 可导入</t>
        </is>
      </c>
      <c r="J380" t="inlineStr">
        <is>
          <t>⚠️ 无工厂订单关联</t>
        </is>
      </c>
    </row>
    <row r="381">
      <c r="A381" t="inlineStr">
        <is>
          <t>4502142037003014029</t>
        </is>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t="inlineStr">
        <is>
          <t>⚠️ 无工厂订单关联</t>
        </is>
      </c>
    </row>
    <row r="382">
      <c r="A382" t="inlineStr">
        <is>
          <t>4502142037003023211</t>
        </is>
      </c>
      <c r="C382" t="inlineStr">
        <is>
          <t>P26990050428</t>
        </is>
      </c>
      <c r="D382" t="inlineStr">
        <is>
          <t>商家安装sku</t>
        </is>
      </c>
      <c r="E382" t="inlineStr">
        <is>
          <t>PPS0000000800002</t>
        </is>
      </c>
      <c r="F382" t="inlineStr">
        <is>
          <t>商家安装sku</t>
        </is>
      </c>
      <c r="I382" t="inlineStr">
        <is>
          <t>✅ 可导入</t>
        </is>
      </c>
      <c r="J382" t="inlineStr">
        <is>
          <t>⚠️ 无工厂订单关联</t>
        </is>
      </c>
    </row>
    <row r="383">
      <c r="A383" t="inlineStr">
        <is>
          <t>4502142037003050039</t>
        </is>
      </c>
      <c r="C383" t="inlineStr">
        <is>
          <t>P26990090428</t>
        </is>
      </c>
      <c r="D383" t="inlineStr">
        <is>
          <t>淘宝自动生成sku-送货入户</t>
        </is>
      </c>
      <c r="E383" t="inlineStr">
        <is>
          <t>PPS0000000800003</t>
        </is>
      </c>
      <c r="F383" t="inlineStr">
        <is>
          <t>淘宝自动生成sku-送货入户</t>
        </is>
      </c>
      <c r="I383" t="inlineStr">
        <is>
          <t>✅ 可导入</t>
        </is>
      </c>
      <c r="J383" t="inlineStr">
        <is>
          <t>⚠️ 无工厂订单关联</t>
        </is>
      </c>
    </row>
    <row r="384">
      <c r="A384" t="inlineStr">
        <is>
          <t>4502140526004018901</t>
        </is>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t="inlineStr">
        <is>
          <t>⚠️ 无工厂订单关联</t>
        </is>
      </c>
    </row>
    <row r="385">
      <c r="A385" t="inlineStr">
        <is>
          <t>4502140526004036547</t>
        </is>
      </c>
      <c r="C385" t="inlineStr">
        <is>
          <t>P26990050428</t>
        </is>
      </c>
      <c r="D385" t="inlineStr">
        <is>
          <t>商家安装sku</t>
        </is>
      </c>
      <c r="E385" t="inlineStr">
        <is>
          <t>PPS0000000800002</t>
        </is>
      </c>
      <c r="F385" t="inlineStr">
        <is>
          <t>商家安装sku</t>
        </is>
      </c>
      <c r="I385" t="inlineStr">
        <is>
          <t>✅ 可导入</t>
        </is>
      </c>
      <c r="J385" t="inlineStr">
        <is>
          <t>⚠️ 无工厂订单关联</t>
        </is>
      </c>
    </row>
    <row r="386">
      <c r="A386" t="inlineStr">
        <is>
          <t>4502134513004033845</t>
        </is>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t="inlineStr">
        <is>
          <t>⚠️ 无工厂订单关联</t>
        </is>
      </c>
    </row>
    <row r="387">
      <c r="A387" t="inlineStr">
        <is>
          <t>4502134513004043027</t>
        </is>
      </c>
      <c r="C387" t="inlineStr">
        <is>
          <t>P26990050428</t>
        </is>
      </c>
      <c r="D387" t="inlineStr">
        <is>
          <t>商家安装sku</t>
        </is>
      </c>
      <c r="E387" t="inlineStr">
        <is>
          <t>PPS0000000800002</t>
        </is>
      </c>
      <c r="F387" t="inlineStr">
        <is>
          <t>商家安装sku</t>
        </is>
      </c>
      <c r="I387" t="inlineStr">
        <is>
          <t>✅ 可导入</t>
        </is>
      </c>
      <c r="J387" t="inlineStr">
        <is>
          <t>⚠️ 无工厂订单关联</t>
        </is>
      </c>
    </row>
    <row r="388">
      <c r="A388" t="inlineStr">
        <is>
          <t>4502129691001027322</t>
        </is>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t="inlineStr">
        <is>
          <t>⚠️ 无工厂订单关联</t>
        </is>
      </c>
    </row>
    <row r="389">
      <c r="A389" t="inlineStr">
        <is>
          <t>2701723548002095483</t>
        </is>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t="inlineStr">
        <is>
          <t>⚠️ 无工厂订单关联</t>
        </is>
      </c>
    </row>
    <row r="390">
      <c r="A390" t="inlineStr">
        <is>
          <t>2701721605087032493</t>
        </is>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t="inlineStr">
        <is>
          <t>⚠️ 无工厂订单关联</t>
        </is>
      </c>
    </row>
    <row r="391">
      <c r="A391" t="inlineStr">
        <is>
          <t>2701721605087041675</t>
        </is>
      </c>
      <c r="C391" t="inlineStr">
        <is>
          <t>P26990050428</t>
        </is>
      </c>
      <c r="D391" t="inlineStr">
        <is>
          <t>商家安装sku</t>
        </is>
      </c>
      <c r="E391" t="inlineStr">
        <is>
          <t>PPS0000000800002</t>
        </is>
      </c>
      <c r="F391" t="inlineStr">
        <is>
          <t>商家安装sku</t>
        </is>
      </c>
      <c r="I391" t="inlineStr">
        <is>
          <t>✅ 可导入</t>
        </is>
      </c>
      <c r="J391" t="inlineStr">
        <is>
          <t>⚠️ 无工厂订单关联</t>
        </is>
      </c>
    </row>
    <row r="392">
      <c r="A392" t="inlineStr">
        <is>
          <t>2701720670055012279</t>
        </is>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t="inlineStr">
        <is>
          <t>⚠️ 无工厂订单关联</t>
        </is>
      </c>
    </row>
    <row r="393">
      <c r="A393" t="inlineStr">
        <is>
          <t>2701718581090008281</t>
        </is>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t="inlineStr">
        <is>
          <t>⚠️ 无工厂订单关联</t>
        </is>
      </c>
    </row>
    <row r="394">
      <c r="A394" t="inlineStr">
        <is>
          <t>4502117305248010430</t>
        </is>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t="inlineStr">
        <is>
          <t>⚠️ 无工厂订单关联</t>
        </is>
      </c>
    </row>
    <row r="395">
      <c r="A395" t="inlineStr">
        <is>
          <t>4502117305248029611</t>
        </is>
      </c>
      <c r="C395" t="inlineStr">
        <is>
          <t>P26990050428</t>
        </is>
      </c>
      <c r="D395" t="inlineStr">
        <is>
          <t>商家安装sku</t>
        </is>
      </c>
      <c r="E395" t="inlineStr">
        <is>
          <t>PPS0000000800002</t>
        </is>
      </c>
      <c r="F395" t="inlineStr">
        <is>
          <t>商家安装sku</t>
        </is>
      </c>
      <c r="I395" t="inlineStr">
        <is>
          <t>✅ 可导入</t>
        </is>
      </c>
      <c r="J395" t="inlineStr">
        <is>
          <t>⚠️ 无工厂订单关联</t>
        </is>
      </c>
    </row>
    <row r="396">
      <c r="A396" t="inlineStr">
        <is>
          <t>4502117305248056439</t>
        </is>
      </c>
      <c r="C396" t="inlineStr">
        <is>
          <t>P26990090428</t>
        </is>
      </c>
      <c r="D396" t="inlineStr">
        <is>
          <t>淘宝自动生成sku-送货入户</t>
        </is>
      </c>
      <c r="E396" t="inlineStr">
        <is>
          <t>PPS0000000800003</t>
        </is>
      </c>
      <c r="F396" t="inlineStr">
        <is>
          <t>淘宝自动生成sku-送货入户</t>
        </is>
      </c>
      <c r="I396" t="inlineStr">
        <is>
          <t>✅ 可导入</t>
        </is>
      </c>
      <c r="J396" t="inlineStr">
        <is>
          <t>⚠️ 无工厂订单关联</t>
        </is>
      </c>
    </row>
    <row r="397">
      <c r="A397" t="inlineStr">
        <is>
          <t>2701713435086000871</t>
        </is>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t="inlineStr">
        <is>
          <t>⚠️ 无工厂订单关联</t>
        </is>
      </c>
    </row>
    <row r="398">
      <c r="A398" t="inlineStr">
        <is>
          <t>4502117127215188940</t>
        </is>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t="inlineStr">
        <is>
          <t>⚠️ 无工厂订单关联</t>
        </is>
      </c>
    </row>
    <row r="399">
      <c r="A399" t="inlineStr">
        <is>
          <t>4502115108205015720</t>
        </is>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t="inlineStr">
        <is>
          <t>⚠️ 无工厂订单关联</t>
        </is>
      </c>
    </row>
    <row r="400">
      <c r="A400" t="inlineStr">
        <is>
          <t>4502116478193001737</t>
        </is>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t="inlineStr">
        <is>
          <t>⚠️ 无工厂订单关联</t>
        </is>
      </c>
    </row>
    <row r="401">
      <c r="A401" t="inlineStr">
        <is>
          <t>2701717899054002854</t>
        </is>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t="inlineStr">
        <is>
          <t>⚠️ 无工厂订单关联</t>
        </is>
      </c>
    </row>
    <row r="402">
      <c r="A402" t="inlineStr">
        <is>
          <t>2701721713043063866</t>
        </is>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t="inlineStr">
        <is>
          <t>⚠️ 无工厂订单关联</t>
        </is>
      </c>
    </row>
    <row r="403">
      <c r="A403" t="inlineStr">
        <is>
          <t>2701721713043090694</t>
        </is>
      </c>
      <c r="C403" t="inlineStr">
        <is>
          <t>P26990050428</t>
        </is>
      </c>
      <c r="D403" t="inlineStr">
        <is>
          <t>商家安装sku</t>
        </is>
      </c>
      <c r="E403" t="inlineStr">
        <is>
          <t>PPS0000000800002</t>
        </is>
      </c>
      <c r="F403" t="inlineStr">
        <is>
          <t>商家安装sku</t>
        </is>
      </c>
      <c r="I403" t="inlineStr">
        <is>
          <t>✅ 可导入</t>
        </is>
      </c>
      <c r="J403" t="inlineStr">
        <is>
          <t>⚠️ 无工厂订单关联</t>
        </is>
      </c>
    </row>
    <row r="404">
      <c r="A404" t="inlineStr">
        <is>
          <t>2701721713043109875</t>
        </is>
      </c>
      <c r="C404" t="inlineStr">
        <is>
          <t>P26990090428</t>
        </is>
      </c>
      <c r="D404" t="inlineStr">
        <is>
          <t>淘宝自动生成sku-送货入户</t>
        </is>
      </c>
      <c r="E404" t="inlineStr">
        <is>
          <t>PPS0000000800003</t>
        </is>
      </c>
      <c r="F404" t="inlineStr">
        <is>
          <t>淘宝自动生成sku-送货入户</t>
        </is>
      </c>
      <c r="I404" t="inlineStr">
        <is>
          <t>✅ 可导入</t>
        </is>
      </c>
      <c r="J404" t="inlineStr">
        <is>
          <t>⚠️ 无工厂订单关联</t>
        </is>
      </c>
    </row>
    <row r="405">
      <c r="A405" t="inlineStr">
        <is>
          <t>4502112230191031116</t>
        </is>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t="inlineStr">
        <is>
          <t>⚠️ 无工厂订单关联</t>
        </is>
      </c>
    </row>
    <row r="406">
      <c r="A406" t="inlineStr">
        <is>
          <t>4502112230191067943</t>
        </is>
      </c>
      <c r="C406" t="inlineStr">
        <is>
          <t>P26990050428</t>
        </is>
      </c>
      <c r="D406" t="inlineStr">
        <is>
          <t>商家安装sku</t>
        </is>
      </c>
      <c r="E406" t="inlineStr">
        <is>
          <t>PPS0000000800002</t>
        </is>
      </c>
      <c r="F406" t="inlineStr">
        <is>
          <t>商家安装sku</t>
        </is>
      </c>
      <c r="I406" t="inlineStr">
        <is>
          <t>✅ 可导入</t>
        </is>
      </c>
      <c r="J406" t="inlineStr">
        <is>
          <t>⚠️ 无工厂订单关联</t>
        </is>
      </c>
    </row>
    <row r="407">
      <c r="A407" t="inlineStr">
        <is>
          <t>4502125478200031116</t>
        </is>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t="inlineStr">
        <is>
          <t>⚠️ 无工厂订单关联</t>
        </is>
      </c>
    </row>
    <row r="408">
      <c r="A408" t="inlineStr">
        <is>
          <t>4502125478200067943</t>
        </is>
      </c>
      <c r="C408" t="inlineStr">
        <is>
          <t>P26990050428</t>
        </is>
      </c>
      <c r="D408" t="inlineStr">
        <is>
          <t>商家安装sku</t>
        </is>
      </c>
      <c r="E408" t="inlineStr">
        <is>
          <t>PPS0000000800002</t>
        </is>
      </c>
      <c r="F408" t="inlineStr">
        <is>
          <t>商家安装sku</t>
        </is>
      </c>
      <c r="I408" t="inlineStr">
        <is>
          <t>✅ 可导入</t>
        </is>
      </c>
      <c r="J408" t="inlineStr">
        <is>
          <t>⚠️ 无工厂订单关联</t>
        </is>
      </c>
    </row>
    <row r="409">
      <c r="A409" t="inlineStr">
        <is>
          <t>4502119464181026244</t>
        </is>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t="inlineStr">
        <is>
          <t>⚠️ 无工厂订单关联</t>
        </is>
      </c>
    </row>
    <row r="410">
      <c r="A410" t="inlineStr">
        <is>
          <t>3290044116038642987</t>
        </is>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t="inlineStr">
        <is>
          <t>⚠️ 无工厂订单关联</t>
        </is>
      </c>
    </row>
    <row r="411">
      <c r="A411" t="inlineStr">
        <is>
          <t>3290044116039642987</t>
        </is>
      </c>
      <c r="C411" t="inlineStr">
        <is>
          <t>P26990050428</t>
        </is>
      </c>
      <c r="D411" t="inlineStr">
        <is>
          <t>商家安装sku</t>
        </is>
      </c>
      <c r="E411" t="inlineStr">
        <is>
          <t>PPS0000000800002</t>
        </is>
      </c>
      <c r="F411" t="inlineStr">
        <is>
          <t>商家安装sku</t>
        </is>
      </c>
      <c r="I411" t="inlineStr">
        <is>
          <t>✅ 可导入</t>
        </is>
      </c>
      <c r="J411" t="inlineStr">
        <is>
          <t>⚠️ 无工厂订单关联</t>
        </is>
      </c>
    </row>
    <row r="412">
      <c r="A412" t="inlineStr">
        <is>
          <t>3289972440259642987</t>
        </is>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t="inlineStr">
        <is>
          <t>⚠️ 无工厂订单关联</t>
        </is>
      </c>
    </row>
    <row r="413">
      <c r="A413" t="inlineStr">
        <is>
          <t>3289972440260642987</t>
        </is>
      </c>
      <c r="C413" t="inlineStr">
        <is>
          <t>P26990050428</t>
        </is>
      </c>
      <c r="D413" t="inlineStr">
        <is>
          <t>商家安装sku</t>
        </is>
      </c>
      <c r="E413" t="inlineStr">
        <is>
          <t>PPS0000000800002</t>
        </is>
      </c>
      <c r="F413" t="inlineStr">
        <is>
          <t>商家安装sku</t>
        </is>
      </c>
      <c r="I413" t="inlineStr">
        <is>
          <t>✅ 可导入</t>
        </is>
      </c>
      <c r="J413" t="inlineStr">
        <is>
          <t>⚠️ 无工厂订单关联</t>
        </is>
      </c>
    </row>
    <row r="414">
      <c r="A414" t="inlineStr">
        <is>
          <t>3289873332411002077</t>
        </is>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t="inlineStr">
        <is>
          <t>⚠️ 无工厂订单关联</t>
        </is>
      </c>
    </row>
    <row r="415">
      <c r="A415" t="inlineStr">
        <is>
          <t>4502106903159022015</t>
        </is>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t="inlineStr">
        <is>
          <t>⚠️ 无工厂订单关联</t>
        </is>
      </c>
    </row>
    <row r="416">
      <c r="A416" t="inlineStr">
        <is>
          <t>4502106903159058842</t>
        </is>
      </c>
      <c r="C416" t="inlineStr">
        <is>
          <t>P26990050428</t>
        </is>
      </c>
      <c r="D416" t="inlineStr">
        <is>
          <t>商家安装sku</t>
        </is>
      </c>
      <c r="E416" t="inlineStr">
        <is>
          <t>PPS0000000800002</t>
        </is>
      </c>
      <c r="F416" t="inlineStr">
        <is>
          <t>商家安装sku</t>
        </is>
      </c>
      <c r="I416" t="inlineStr">
        <is>
          <t>✅ 可导入</t>
        </is>
      </c>
      <c r="J416" t="inlineStr">
        <is>
          <t>⚠️ 无工厂订单关联</t>
        </is>
      </c>
    </row>
    <row r="417">
      <c r="A417" t="inlineStr">
        <is>
          <t>3289761517758355976</t>
        </is>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t="inlineStr">
        <is>
          <t>⚠️ 无工厂订单关联</t>
        </is>
      </c>
    </row>
    <row r="418">
      <c r="A418" t="inlineStr">
        <is>
          <t>3289313426617355976</t>
        </is>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t="inlineStr">
        <is>
          <t>⚠️ 无工厂订单关联</t>
        </is>
      </c>
    </row>
    <row r="419">
      <c r="A419" t="inlineStr">
        <is>
          <t>4502112770163035542</t>
        </is>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t="inlineStr">
        <is>
          <t>⚠️ 无工厂订单关联</t>
        </is>
      </c>
    </row>
    <row r="420">
      <c r="A420" t="inlineStr">
        <is>
          <t>4502112770163044724</t>
        </is>
      </c>
      <c r="C420" t="inlineStr">
        <is>
          <t>P26990050428</t>
        </is>
      </c>
      <c r="D420" t="inlineStr">
        <is>
          <t>商家安装sku</t>
        </is>
      </c>
      <c r="E420" t="inlineStr">
        <is>
          <t>PPS0000000800002</t>
        </is>
      </c>
      <c r="F420" t="inlineStr">
        <is>
          <t>商家安装sku</t>
        </is>
      </c>
      <c r="I420" t="inlineStr">
        <is>
          <t>✅ 可导入</t>
        </is>
      </c>
      <c r="J420" t="inlineStr">
        <is>
          <t>⚠️ 无工厂订单关联</t>
        </is>
      </c>
    </row>
    <row r="421">
      <c r="A421" t="inlineStr">
        <is>
          <t>3289709569830911452</t>
        </is>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t="inlineStr">
        <is>
          <t>⚠️ 无工厂订单关联</t>
        </is>
      </c>
    </row>
    <row r="422">
      <c r="A422" t="inlineStr">
        <is>
          <t>3289709569831911452</t>
        </is>
      </c>
      <c r="C422" t="inlineStr">
        <is>
          <t>P26990050428</t>
        </is>
      </c>
      <c r="D422" t="inlineStr">
        <is>
          <t>商家安装sku</t>
        </is>
      </c>
      <c r="E422" t="inlineStr">
        <is>
          <t>PPS0000000800002</t>
        </is>
      </c>
      <c r="F422" t="inlineStr">
        <is>
          <t>商家安装sku</t>
        </is>
      </c>
      <c r="I422" t="inlineStr">
        <is>
          <t>✅ 可导入</t>
        </is>
      </c>
      <c r="J422" t="inlineStr">
        <is>
          <t>⚠️ 无工厂订单关联</t>
        </is>
      </c>
    </row>
    <row r="423">
      <c r="A423" t="inlineStr">
        <is>
          <t>4502118531140044724</t>
        </is>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t="inlineStr">
        <is>
          <t>⚠️ 无工厂订单关联</t>
        </is>
      </c>
    </row>
    <row r="424">
      <c r="A424" t="inlineStr">
        <is>
          <t>4502118531140053906</t>
        </is>
      </c>
      <c r="C424" t="inlineStr">
        <is>
          <t>P26990050428</t>
        </is>
      </c>
      <c r="D424" t="inlineStr">
        <is>
          <t>商家安装sku</t>
        </is>
      </c>
      <c r="E424" t="inlineStr">
        <is>
          <t>PPS0000000800002</t>
        </is>
      </c>
      <c r="F424" t="inlineStr">
        <is>
          <t>商家安装sku</t>
        </is>
      </c>
      <c r="I424" t="inlineStr">
        <is>
          <t>✅ 可导入</t>
        </is>
      </c>
      <c r="J424" t="inlineStr">
        <is>
          <t>⚠️ 无工厂订单关联</t>
        </is>
      </c>
    </row>
    <row r="425">
      <c r="A425" t="inlineStr">
        <is>
          <t>3289204131806974868</t>
        </is>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t="inlineStr">
        <is>
          <t>⚠️ 无工厂订单关联</t>
        </is>
      </c>
    </row>
    <row r="426">
      <c r="A426" t="inlineStr">
        <is>
          <t>4502110359161012822</t>
        </is>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t="inlineStr">
        <is>
          <t>⚠️ 无工厂订单关联</t>
        </is>
      </c>
    </row>
    <row r="427">
      <c r="A427" t="inlineStr">
        <is>
          <t>4502122274153004638</t>
        </is>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t="inlineStr">
        <is>
          <t>⚠️ 无工厂订单关联</t>
        </is>
      </c>
    </row>
    <row r="428">
      <c r="A428" t="inlineStr">
        <is>
          <t>4502110287128009303</t>
        </is>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t="inlineStr">
        <is>
          <t>⚠️ 无工厂订单关联</t>
        </is>
      </c>
    </row>
    <row r="429">
      <c r="A429" t="inlineStr">
        <is>
          <t>3288369504614574165</t>
        </is>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t="inlineStr">
        <is>
          <t>⚠️ 无工厂订单关联</t>
        </is>
      </c>
    </row>
    <row r="430">
      <c r="A430" t="inlineStr">
        <is>
          <t>3287811938684233787</t>
        </is>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t="inlineStr">
        <is>
          <t>⚠️ 无工厂订单关联</t>
        </is>
      </c>
    </row>
    <row r="431">
      <c r="A431" t="inlineStr">
        <is>
          <t>3287762835423233787</t>
        </is>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t="inlineStr">
        <is>
          <t>⚠️ 无工厂订单关联</t>
        </is>
      </c>
    </row>
    <row r="432">
      <c r="A432" t="inlineStr">
        <is>
          <t>4502119032131023636</t>
        </is>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t="inlineStr">
        <is>
          <t>⚠️ 无工厂订单关联</t>
        </is>
      </c>
    </row>
    <row r="433">
      <c r="A433" t="inlineStr">
        <is>
          <t>3288149760180402165</t>
        </is>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t="inlineStr">
        <is>
          <t>⚠️ 无工厂订单关联</t>
        </is>
      </c>
    </row>
    <row r="434">
      <c r="A434" t="inlineStr">
        <is>
          <t>3288016777463578595</t>
        </is>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t="inlineStr">
        <is>
          <t>⚠️ 无工厂订单关联</t>
        </is>
      </c>
    </row>
    <row r="435">
      <c r="A435" t="inlineStr">
        <is>
          <t>3285720049869824166</t>
        </is>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t="inlineStr">
        <is>
          <t>⚠️ 无工厂订单关联</t>
        </is>
      </c>
    </row>
    <row r="436">
      <c r="A436" t="inlineStr">
        <is>
          <t>4502117053076082343</t>
        </is>
      </c>
      <c r="B436" t="inlineStr">
        <is>
          <t>畔色0102</t>
        </is>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row>
    <row r="437">
      <c r="A437" t="inlineStr">
        <is>
          <t>4502119791052005317</t>
        </is>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t="inlineStr">
        <is>
          <t>⚠️ 无工厂订单关联</t>
        </is>
      </c>
    </row>
    <row r="438">
      <c r="A438" t="inlineStr">
        <is>
          <t>3284279186335888852</t>
        </is>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t="inlineStr">
        <is>
          <t>⚠️ 无工厂订单关联</t>
        </is>
      </c>
    </row>
    <row r="439">
      <c r="A439" t="inlineStr">
        <is>
          <t>3284279186336888852</t>
        </is>
      </c>
      <c r="C439" t="inlineStr">
        <is>
          <t>P26990050428</t>
        </is>
      </c>
      <c r="D439" t="inlineStr">
        <is>
          <t>商家安装sku</t>
        </is>
      </c>
      <c r="E439" t="inlineStr">
        <is>
          <t>PPS0000000800002</t>
        </is>
      </c>
      <c r="F439" t="inlineStr">
        <is>
          <t>商家安装sku</t>
        </is>
      </c>
      <c r="I439" t="inlineStr">
        <is>
          <t>✅ 可导入</t>
        </is>
      </c>
      <c r="J439" t="inlineStr">
        <is>
          <t>⚠️ 无工厂订单关联</t>
        </is>
      </c>
    </row>
    <row r="440">
      <c r="A440" t="inlineStr">
        <is>
          <t>4502106975060018909</t>
        </is>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t="inlineStr">
        <is>
          <t>⚠️ 无工厂订单关联</t>
        </is>
      </c>
    </row>
    <row r="441">
      <c r="A441" t="inlineStr">
        <is>
          <t>4502116155064018538</t>
        </is>
      </c>
      <c r="C441" t="inlineStr">
        <is>
          <t>P23980050606</t>
        </is>
      </c>
      <c r="D441" t="inlineStr">
        <is>
          <t>作废小样链接</t>
        </is>
      </c>
      <c r="F441" t="n">
        <v>0</v>
      </c>
      <c r="I441" t="inlineStr">
        <is>
          <t>✅ 可导入</t>
        </is>
      </c>
      <c r="J441" t="inlineStr">
        <is>
          <t>⚠️ 无工厂订单关联 ⚠️ 未匹配SKU编码</t>
        </is>
      </c>
    </row>
    <row r="442">
      <c r="A442" t="inlineStr">
        <is>
          <t>4502119466059246503</t>
        </is>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t="inlineStr">
        <is>
          <t>⚠️ 无工厂订单关联</t>
        </is>
      </c>
    </row>
    <row r="443">
      <c r="A443" t="inlineStr">
        <is>
          <t>4502127637071018909</t>
        </is>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t="inlineStr">
        <is>
          <t>⚠️ 无工厂订单关联</t>
        </is>
      </c>
    </row>
    <row r="444">
      <c r="A444" t="inlineStr">
        <is>
          <t>4502109816065027839</t>
        </is>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t="inlineStr">
        <is>
          <t>⚠️ 无工厂订单关联</t>
        </is>
      </c>
    </row>
    <row r="445">
      <c r="A445" t="inlineStr">
        <is>
          <t>3284205097563943655</t>
        </is>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t="inlineStr">
        <is>
          <t>⚠️ 无工厂订单关联</t>
        </is>
      </c>
    </row>
    <row r="446">
      <c r="A446" t="inlineStr">
        <is>
          <t>3284142169410794192</t>
        </is>
      </c>
      <c r="B446" t="inlineStr">
        <is>
          <t>畔色0092</t>
        </is>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row>
    <row r="447">
      <c r="A447" t="inlineStr">
        <is>
          <t>4502120725043016101</t>
        </is>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t="inlineStr">
        <is>
          <t>⚠️ 无工厂订单关联</t>
        </is>
      </c>
    </row>
    <row r="448">
      <c r="A448" t="inlineStr">
        <is>
          <t>3282444300584743279</t>
        </is>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t="inlineStr">
        <is>
          <t>⚠️ 无工厂订单关联</t>
        </is>
      </c>
    </row>
    <row r="449">
      <c r="A449" t="inlineStr">
        <is>
          <t>3282444300585743279</t>
        </is>
      </c>
      <c r="C449" t="inlineStr">
        <is>
          <t>P26990050428</t>
        </is>
      </c>
      <c r="D449" t="inlineStr">
        <is>
          <t>商家安装sku</t>
        </is>
      </c>
      <c r="E449" t="inlineStr">
        <is>
          <t>PPS0000000800002</t>
        </is>
      </c>
      <c r="F449" t="inlineStr">
        <is>
          <t>商家安装sku</t>
        </is>
      </c>
      <c r="I449" t="inlineStr">
        <is>
          <t>✅ 可导入</t>
        </is>
      </c>
      <c r="J449" t="inlineStr">
        <is>
          <t>⚠️ 无工厂订单关联</t>
        </is>
      </c>
    </row>
    <row r="450">
      <c r="A450" t="inlineStr">
        <is>
          <t>3282444300586743279</t>
        </is>
      </c>
      <c r="C450" t="inlineStr">
        <is>
          <t>P26990090428</t>
        </is>
      </c>
      <c r="D450" t="inlineStr">
        <is>
          <t>淘宝自动生成sku-送货入户</t>
        </is>
      </c>
      <c r="E450" t="inlineStr">
        <is>
          <t>PPS0000000800003</t>
        </is>
      </c>
      <c r="F450" t="inlineStr">
        <is>
          <t>淘宝自动生成sku-送货入户</t>
        </is>
      </c>
      <c r="I450" t="inlineStr">
        <is>
          <t>✅ 可导入</t>
        </is>
      </c>
      <c r="J450" t="inlineStr">
        <is>
          <t>⚠️ 无工厂订单关联</t>
        </is>
      </c>
    </row>
    <row r="451">
      <c r="A451" t="inlineStr">
        <is>
          <t>4502115543039013007</t>
        </is>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t="inlineStr">
        <is>
          <t>⚠️ 无工厂订单关联</t>
        </is>
      </c>
    </row>
    <row r="452">
      <c r="A452" t="inlineStr">
        <is>
          <t>4502121733030060105</t>
        </is>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t="inlineStr">
        <is>
          <t>⚠️ 无工厂订单关联</t>
        </is>
      </c>
    </row>
    <row r="453">
      <c r="A453" t="inlineStr">
        <is>
          <t>4502119214033005731</t>
        </is>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t="inlineStr">
        <is>
          <t>⚠️ 无工厂订单关联</t>
        </is>
      </c>
    </row>
    <row r="454">
      <c r="A454" t="inlineStr">
        <is>
          <t>4502126954027006730</t>
        </is>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t="inlineStr">
        <is>
          <t>⚠️ 无工厂订单关联</t>
        </is>
      </c>
    </row>
    <row r="455">
      <c r="A455" t="inlineStr">
        <is>
          <t>4502112735031025644</t>
        </is>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t="inlineStr">
        <is>
          <t>⚠️ 无工厂订单关联</t>
        </is>
      </c>
    </row>
    <row r="456">
      <c r="A456" t="inlineStr">
        <is>
          <t>3281286218664106571</t>
        </is>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t="inlineStr">
        <is>
          <t>⚠️ 无工厂订单关联</t>
        </is>
      </c>
    </row>
    <row r="457">
      <c r="A457" t="inlineStr">
        <is>
          <t>4502117883011106046</t>
        </is>
      </c>
      <c r="B457" t="inlineStr">
        <is>
          <t>畔色0101</t>
        </is>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row>
    <row r="458">
      <c r="A458" t="inlineStr">
        <is>
          <t>4502120005016088400</t>
        </is>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t="inlineStr">
        <is>
          <t>⚠️ 无工厂订单关联</t>
        </is>
      </c>
    </row>
    <row r="459">
      <c r="A459" t="inlineStr">
        <is>
          <t>4502115756009013137</t>
        </is>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t="inlineStr">
        <is>
          <t>⚠️ 无工厂订单关联</t>
        </is>
      </c>
    </row>
    <row r="460">
      <c r="A460" t="inlineStr">
        <is>
          <t>3280145700643904985</t>
        </is>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t="inlineStr">
        <is>
          <t>⚠️ 无工厂订单关联</t>
        </is>
      </c>
    </row>
    <row r="461">
      <c r="A461" t="inlineStr">
        <is>
          <t>3279834589882916087</t>
        </is>
      </c>
      <c r="B461" t="inlineStr">
        <is>
          <t>畔色0099</t>
        </is>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row>
    <row r="462">
      <c r="A462" t="inlineStr">
        <is>
          <t>3279257295613354977</t>
        </is>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t="inlineStr">
        <is>
          <t>⚠️ 无工厂订单关联</t>
        </is>
      </c>
    </row>
    <row r="463">
      <c r="A463" t="inlineStr">
        <is>
          <t>4502095815100042537</t>
        </is>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t="inlineStr">
        <is>
          <t>⚠️ 无工厂订单关联</t>
        </is>
      </c>
    </row>
    <row r="464">
      <c r="A464" t="inlineStr">
        <is>
          <t>3279728460972577859</t>
        </is>
      </c>
      <c r="C464" t="inlineStr">
        <is>
          <t>P23980021212</t>
        </is>
      </c>
      <c r="D464" t="inlineStr">
        <is>
          <t>畔色定制书柜</t>
        </is>
      </c>
      <c r="E464" t="inlineStr">
        <is>
          <t>PPS0000000800000</t>
        </is>
      </c>
      <c r="F464" t="inlineStr">
        <is>
          <t>定制</t>
        </is>
      </c>
      <c r="I464" t="inlineStr">
        <is>
          <t>✅ 可导入</t>
        </is>
      </c>
      <c r="J464" t="inlineStr">
        <is>
          <t>⚠️ 无工厂订单关联</t>
        </is>
      </c>
    </row>
    <row r="465">
      <c r="A465" t="inlineStr">
        <is>
          <t>4502111834004010233</t>
        </is>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t="inlineStr">
        <is>
          <t>⚠️ 无工厂订单关联</t>
        </is>
      </c>
    </row>
    <row r="466">
      <c r="A466" t="inlineStr">
        <is>
          <t>3279068799463361284</t>
        </is>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t="inlineStr">
        <is>
          <t>⚠️ 无工厂订单关联</t>
        </is>
      </c>
    </row>
    <row r="467">
      <c r="A467" t="inlineStr">
        <is>
          <t>3279023043848981799</t>
        </is>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t="inlineStr">
        <is>
          <t>⚠️ 无工厂订单关联</t>
        </is>
      </c>
    </row>
    <row r="468">
      <c r="A468" t="inlineStr">
        <is>
          <t>3279003639338981799</t>
        </is>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t="inlineStr">
        <is>
          <t>⚠️ 无工厂订单关联</t>
        </is>
      </c>
    </row>
    <row r="469">
      <c r="A469" t="inlineStr">
        <is>
          <t>3277661667567612772</t>
        </is>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t="inlineStr">
        <is>
          <t>⚠️ 无工厂订单关联</t>
        </is>
      </c>
    </row>
    <row r="470">
      <c r="A470" t="inlineStr">
        <is>
          <t>5097430911469671331</t>
        </is>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t="inlineStr">
        <is>
          <t>⚠️ 无工厂订单关联</t>
        </is>
      </c>
    </row>
    <row r="471">
      <c r="A471" t="inlineStr">
        <is>
          <t>3277314807142767079</t>
        </is>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t="inlineStr">
        <is>
          <t>⚠️ 无工厂订单关联</t>
        </is>
      </c>
    </row>
    <row r="472">
      <c r="A472" t="inlineStr">
        <is>
          <t>3277314807143767079</t>
        </is>
      </c>
      <c r="C472" t="inlineStr">
        <is>
          <t>P26990050428</t>
        </is>
      </c>
      <c r="D472" t="inlineStr">
        <is>
          <t>商家安装sku</t>
        </is>
      </c>
      <c r="E472" t="inlineStr">
        <is>
          <t>PPS0000000800002</t>
        </is>
      </c>
      <c r="F472" t="inlineStr">
        <is>
          <t>商家安装sku</t>
        </is>
      </c>
      <c r="I472" t="inlineStr">
        <is>
          <t>✅ 可导入</t>
        </is>
      </c>
      <c r="J472" t="inlineStr">
        <is>
          <t>⚠️ 无工厂订单关联</t>
        </is>
      </c>
    </row>
    <row r="473">
      <c r="A473" t="inlineStr">
        <is>
          <t>3277540956951455685</t>
        </is>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t="inlineStr">
        <is>
          <t>⚠️ 无工厂订单关联</t>
        </is>
      </c>
    </row>
    <row r="474">
      <c r="A474" t="inlineStr">
        <is>
          <t>3277540956952455685</t>
        </is>
      </c>
      <c r="C474" t="inlineStr">
        <is>
          <t>P26990050428</t>
        </is>
      </c>
      <c r="D474" t="inlineStr">
        <is>
          <t>商家安装sku</t>
        </is>
      </c>
      <c r="E474" t="inlineStr">
        <is>
          <t>PPS0000000800002</t>
        </is>
      </c>
      <c r="F474" t="inlineStr">
        <is>
          <t>商家安装sku</t>
        </is>
      </c>
      <c r="I474" t="inlineStr">
        <is>
          <t>✅ 可导入</t>
        </is>
      </c>
      <c r="J474" t="inlineStr">
        <is>
          <t>⚠️ 无工厂订单关联</t>
        </is>
      </c>
    </row>
    <row r="475">
      <c r="A475" t="inlineStr">
        <is>
          <t>3277407973600025376</t>
        </is>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t="inlineStr">
        <is>
          <t>⚠️ 无工厂订单关联</t>
        </is>
      </c>
    </row>
    <row r="476">
      <c r="A476" t="inlineStr">
        <is>
          <t>3277407973601025376</t>
        </is>
      </c>
      <c r="C476" t="inlineStr">
        <is>
          <t>P26990050428</t>
        </is>
      </c>
      <c r="D476" t="inlineStr">
        <is>
          <t>商家安装sku</t>
        </is>
      </c>
      <c r="E476" t="inlineStr">
        <is>
          <t>PPS0000000800002</t>
        </is>
      </c>
      <c r="F476" t="inlineStr">
        <is>
          <t>商家安装sku</t>
        </is>
      </c>
      <c r="I476" t="inlineStr">
        <is>
          <t>✅ 可导入</t>
        </is>
      </c>
      <c r="J476" t="inlineStr">
        <is>
          <t>⚠️ 无工厂订单关联</t>
        </is>
      </c>
    </row>
    <row r="477">
      <c r="A477" t="inlineStr">
        <is>
          <t>3277407973602025376</t>
        </is>
      </c>
      <c r="C477" t="inlineStr">
        <is>
          <t>P26990090428</t>
        </is>
      </c>
      <c r="D477" t="inlineStr">
        <is>
          <t>淘宝自动生成sku-送货入户</t>
        </is>
      </c>
      <c r="E477" t="inlineStr">
        <is>
          <t>PPS0000000800003</t>
        </is>
      </c>
      <c r="F477" t="inlineStr">
        <is>
          <t>淘宝自动生成sku-送货入户</t>
        </is>
      </c>
      <c r="I477" t="inlineStr">
        <is>
          <t>✅ 可导入</t>
        </is>
      </c>
      <c r="J477" t="inlineStr">
        <is>
          <t>⚠️ 无工厂订单关联</t>
        </is>
      </c>
    </row>
    <row r="478">
      <c r="A478" t="inlineStr">
        <is>
          <t>4502100492030006538</t>
        </is>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t="inlineStr">
        <is>
          <t>⚠️ 无工厂订单关联</t>
        </is>
      </c>
    </row>
    <row r="479">
      <c r="A479" t="inlineStr">
        <is>
          <t>4502092320085015720</t>
        </is>
      </c>
      <c r="B479" t="inlineStr">
        <is>
          <t>畔色0103</t>
        </is>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row>
    <row r="480">
      <c r="A480" t="inlineStr">
        <is>
          <t>3276878127134455685</t>
        </is>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t="inlineStr">
        <is>
          <t>⚠️ 无工厂订单关联</t>
        </is>
      </c>
    </row>
    <row r="481">
      <c r="A481" t="inlineStr">
        <is>
          <t>3276878127135455685</t>
        </is>
      </c>
      <c r="C481" t="inlineStr">
        <is>
          <t>P26990050428</t>
        </is>
      </c>
      <c r="D481" t="inlineStr">
        <is>
          <t>商家安装sku</t>
        </is>
      </c>
      <c r="E481" t="inlineStr">
        <is>
          <t>PPS0000000800002</t>
        </is>
      </c>
      <c r="F481" t="inlineStr">
        <is>
          <t>商家安装sku</t>
        </is>
      </c>
      <c r="I481" t="inlineStr">
        <is>
          <t>✅ 可导入</t>
        </is>
      </c>
      <c r="J481" t="inlineStr">
        <is>
          <t>⚠️ 无工厂订单关联</t>
        </is>
      </c>
    </row>
    <row r="482">
      <c r="A482" t="inlineStr">
        <is>
          <t>5096393064359668324</t>
        </is>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t="inlineStr">
        <is>
          <t>⚠️ 无工厂订单关联</t>
        </is>
      </c>
    </row>
    <row r="483">
      <c r="A483" t="inlineStr">
        <is>
          <t>5096393064360668324</t>
        </is>
      </c>
      <c r="C483" t="inlineStr">
        <is>
          <t>P26990050428</t>
        </is>
      </c>
      <c r="D483" t="inlineStr">
        <is>
          <t>商家安装sku</t>
        </is>
      </c>
      <c r="E483" t="inlineStr">
        <is>
          <t>PPS0000000800002</t>
        </is>
      </c>
      <c r="F483" t="inlineStr">
        <is>
          <t>商家安装sku</t>
        </is>
      </c>
      <c r="I483" t="inlineStr">
        <is>
          <t>✅ 可导入</t>
        </is>
      </c>
      <c r="J483" t="inlineStr">
        <is>
          <t>⚠️ 无工厂订单关联</t>
        </is>
      </c>
    </row>
    <row r="484">
      <c r="A484" t="inlineStr">
        <is>
          <t>5096393064361668324</t>
        </is>
      </c>
      <c r="C484" t="inlineStr">
        <is>
          <t>P26990090428</t>
        </is>
      </c>
      <c r="D484" t="inlineStr">
        <is>
          <t>淘宝自动生成sku-送货入户</t>
        </is>
      </c>
      <c r="E484" t="inlineStr">
        <is>
          <t>PPS0000000800003</t>
        </is>
      </c>
      <c r="F484" t="inlineStr">
        <is>
          <t>淘宝自动生成sku-送货入户</t>
        </is>
      </c>
      <c r="I484" t="inlineStr">
        <is>
          <t>✅ 可导入</t>
        </is>
      </c>
      <c r="J484" t="inlineStr">
        <is>
          <t>⚠️ 无工厂订单关联</t>
        </is>
      </c>
    </row>
    <row r="485">
      <c r="A485" t="inlineStr">
        <is>
          <t>3275563838786060195</t>
        </is>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t="inlineStr">
        <is>
          <t>⚠️ 无工厂订单关联</t>
        </is>
      </c>
    </row>
    <row r="486">
      <c r="A486" t="inlineStr">
        <is>
          <t>3275563838787060195</t>
        </is>
      </c>
      <c r="C486" t="inlineStr">
        <is>
          <t>P26990050428</t>
        </is>
      </c>
      <c r="D486" t="inlineStr">
        <is>
          <t>商家安装sku</t>
        </is>
      </c>
      <c r="E486" t="inlineStr">
        <is>
          <t>PPS0000000800002</t>
        </is>
      </c>
      <c r="F486" t="inlineStr">
        <is>
          <t>商家安装sku</t>
        </is>
      </c>
      <c r="I486" t="inlineStr">
        <is>
          <t>✅ 可导入</t>
        </is>
      </c>
      <c r="J486" t="inlineStr">
        <is>
          <t>⚠️ 无工厂订单关联</t>
        </is>
      </c>
    </row>
    <row r="487">
      <c r="A487" t="inlineStr">
        <is>
          <t>5096352349901016843</t>
        </is>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t="inlineStr">
        <is>
          <t>⚠️ 无工厂订单关联</t>
        </is>
      </c>
    </row>
    <row r="488">
      <c r="A488" t="inlineStr">
        <is>
          <t>5096352349902016843</t>
        </is>
      </c>
      <c r="C488" t="inlineStr">
        <is>
          <t>P26990050428</t>
        </is>
      </c>
      <c r="D488" t="inlineStr">
        <is>
          <t>商家安装sku</t>
        </is>
      </c>
      <c r="E488" t="inlineStr">
        <is>
          <t>PPS0000000800002</t>
        </is>
      </c>
      <c r="F488" t="inlineStr">
        <is>
          <t>商家安装sku</t>
        </is>
      </c>
      <c r="I488" t="inlineStr">
        <is>
          <t>✅ 可导入</t>
        </is>
      </c>
      <c r="J488" t="inlineStr">
        <is>
          <t>⚠️ 无工厂订单关联</t>
        </is>
      </c>
    </row>
    <row r="489">
      <c r="A489" t="inlineStr">
        <is>
          <t>5096352349903016843</t>
        </is>
      </c>
      <c r="C489" t="inlineStr">
        <is>
          <t>P26990090428</t>
        </is>
      </c>
      <c r="D489" t="inlineStr">
        <is>
          <t>淘宝自动生成sku-送货入户</t>
        </is>
      </c>
      <c r="E489" t="inlineStr">
        <is>
          <t>PPS0000000800003</t>
        </is>
      </c>
      <c r="F489" t="inlineStr">
        <is>
          <t>淘宝自动生成sku-送货入户</t>
        </is>
      </c>
      <c r="I489" t="inlineStr">
        <is>
          <t>✅ 可导入</t>
        </is>
      </c>
      <c r="J489" t="inlineStr">
        <is>
          <t>⚠️ 无工厂订单关联</t>
        </is>
      </c>
    </row>
    <row r="490">
      <c r="A490" t="inlineStr">
        <is>
          <t>5096334565226016843</t>
        </is>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t="inlineStr">
        <is>
          <t>⚠️ 无工厂订单关联</t>
        </is>
      </c>
    </row>
    <row r="491">
      <c r="A491" t="inlineStr">
        <is>
          <t>5096334565227016843</t>
        </is>
      </c>
      <c r="C491" t="inlineStr">
        <is>
          <t>P26990050428</t>
        </is>
      </c>
      <c r="D491" t="inlineStr">
        <is>
          <t>商家安装sku</t>
        </is>
      </c>
      <c r="E491" t="inlineStr">
        <is>
          <t>PPS0000000800002</t>
        </is>
      </c>
      <c r="F491" t="inlineStr">
        <is>
          <t>商家安装sku</t>
        </is>
      </c>
      <c r="I491" t="inlineStr">
        <is>
          <t>✅ 可导入</t>
        </is>
      </c>
      <c r="J491" t="inlineStr">
        <is>
          <t>⚠️ 无工厂订单关联</t>
        </is>
      </c>
    </row>
    <row r="492">
      <c r="A492" t="inlineStr">
        <is>
          <t>5096334565228016843</t>
        </is>
      </c>
      <c r="C492" t="inlineStr">
        <is>
          <t>P26990090428</t>
        </is>
      </c>
      <c r="D492" t="inlineStr">
        <is>
          <t>淘宝自动生成sku-送货入户</t>
        </is>
      </c>
      <c r="E492" t="inlineStr">
        <is>
          <t>PPS0000000800003</t>
        </is>
      </c>
      <c r="F492" t="inlineStr">
        <is>
          <t>淘宝自动生成sku-送货入户</t>
        </is>
      </c>
      <c r="I492" t="inlineStr">
        <is>
          <t>✅ 可导入</t>
        </is>
      </c>
      <c r="J492" t="inlineStr">
        <is>
          <t>⚠️ 无工厂订单关联</t>
        </is>
      </c>
    </row>
    <row r="493">
      <c r="A493" t="inlineStr">
        <is>
          <t>5096312533053043243</t>
        </is>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t="inlineStr">
        <is>
          <t>⚠️ 无工厂订单关联</t>
        </is>
      </c>
    </row>
    <row r="494">
      <c r="A494" t="inlineStr">
        <is>
          <t>5096312533054043243</t>
        </is>
      </c>
      <c r="C494" t="inlineStr">
        <is>
          <t>P26990050428</t>
        </is>
      </c>
      <c r="D494" t="inlineStr">
        <is>
          <t>商家安装sku</t>
        </is>
      </c>
      <c r="E494" t="inlineStr">
        <is>
          <t>PPS0000000800002</t>
        </is>
      </c>
      <c r="F494" t="inlineStr">
        <is>
          <t>商家安装sku</t>
        </is>
      </c>
      <c r="I494" t="inlineStr">
        <is>
          <t>✅ 可导入</t>
        </is>
      </c>
      <c r="J494" t="inlineStr">
        <is>
          <t>⚠️ 无工厂订单关联</t>
        </is>
      </c>
    </row>
    <row r="495">
      <c r="A495" t="inlineStr">
        <is>
          <t>5095947638661792441</t>
        </is>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t="inlineStr">
        <is>
          <t>⚠️ 无工厂订单关联</t>
        </is>
      </c>
    </row>
    <row r="496">
      <c r="A496" t="inlineStr">
        <is>
          <t>5095947638662792441</t>
        </is>
      </c>
      <c r="C496" t="inlineStr">
        <is>
          <t>P26990050428</t>
        </is>
      </c>
      <c r="D496" t="inlineStr">
        <is>
          <t>商家安装sku</t>
        </is>
      </c>
      <c r="E496" t="inlineStr">
        <is>
          <t>PPS0000000800002</t>
        </is>
      </c>
      <c r="F496" t="inlineStr">
        <is>
          <t>商家安装sku</t>
        </is>
      </c>
      <c r="I496" t="inlineStr">
        <is>
          <t>✅ 可导入</t>
        </is>
      </c>
      <c r="J496" t="inlineStr">
        <is>
          <t>⚠️ 无工厂订单关联</t>
        </is>
      </c>
    </row>
    <row r="497">
      <c r="A497" t="inlineStr">
        <is>
          <t>5095947638663792441</t>
        </is>
      </c>
      <c r="C497" t="inlineStr">
        <is>
          <t>P26990090428</t>
        </is>
      </c>
      <c r="D497" t="inlineStr">
        <is>
          <t>淘宝自动生成sku-送货入户</t>
        </is>
      </c>
      <c r="E497" t="inlineStr">
        <is>
          <t>PPS0000000800003</t>
        </is>
      </c>
      <c r="F497" t="inlineStr">
        <is>
          <t>淘宝自动生成sku-送货入户</t>
        </is>
      </c>
      <c r="I497" t="inlineStr">
        <is>
          <t>✅ 可导入</t>
        </is>
      </c>
      <c r="J497" t="inlineStr">
        <is>
          <t>⚠️ 无工厂订单关联</t>
        </is>
      </c>
    </row>
    <row r="498">
      <c r="A498" t="inlineStr">
        <is>
          <t>3275086118695830058</t>
        </is>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t="inlineStr">
        <is>
          <t>⚠️ 无工厂订单关联</t>
        </is>
      </c>
    </row>
    <row r="499">
      <c r="A499" t="inlineStr">
        <is>
          <t>3275086118696830058</t>
        </is>
      </c>
      <c r="C499" t="inlineStr">
        <is>
          <t>P26990050428</t>
        </is>
      </c>
      <c r="D499" t="inlineStr">
        <is>
          <t>商家安装sku</t>
        </is>
      </c>
      <c r="E499" t="inlineStr">
        <is>
          <t>PPS0000000800002</t>
        </is>
      </c>
      <c r="F499" t="inlineStr">
        <is>
          <t>商家安装sku</t>
        </is>
      </c>
      <c r="I499" t="inlineStr">
        <is>
          <t>✅ 可导入</t>
        </is>
      </c>
      <c r="J499" t="inlineStr">
        <is>
          <t>⚠️ 无工厂订单关联</t>
        </is>
      </c>
    </row>
    <row r="500">
      <c r="A500" t="inlineStr">
        <is>
          <t>3275086118697830058</t>
        </is>
      </c>
      <c r="C500" t="inlineStr">
        <is>
          <t>P26990090428</t>
        </is>
      </c>
      <c r="D500" t="inlineStr">
        <is>
          <t>淘宝自动生成sku-送货入户</t>
        </is>
      </c>
      <c r="E500" t="inlineStr">
        <is>
          <t>PPS0000000800003</t>
        </is>
      </c>
      <c r="F500" t="inlineStr">
        <is>
          <t>淘宝自动生成sku-送货入户</t>
        </is>
      </c>
      <c r="I500" t="inlineStr">
        <is>
          <t>✅ 可导入</t>
        </is>
      </c>
      <c r="J500" t="inlineStr">
        <is>
          <t>⚠️ 无工厂订单关联</t>
        </is>
      </c>
    </row>
    <row r="501">
      <c r="A501" t="inlineStr">
        <is>
          <t>3275479777059110993</t>
        </is>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t="inlineStr">
        <is>
          <t>⚠️ 无工厂订单关联</t>
        </is>
      </c>
    </row>
    <row r="502">
      <c r="A502" t="inlineStr">
        <is>
          <t>3275479777060110993</t>
        </is>
      </c>
      <c r="C502" t="inlineStr">
        <is>
          <t>P26990050428</t>
        </is>
      </c>
      <c r="D502" t="inlineStr">
        <is>
          <t>商家安装sku</t>
        </is>
      </c>
      <c r="E502" t="inlineStr">
        <is>
          <t>PPS0000000800002</t>
        </is>
      </c>
      <c r="F502" t="inlineStr">
        <is>
          <t>商家安装sku</t>
        </is>
      </c>
      <c r="I502" t="inlineStr">
        <is>
          <t>✅ 可导入</t>
        </is>
      </c>
      <c r="J502" t="inlineStr">
        <is>
          <t>⚠️ 无工厂订单关联</t>
        </is>
      </c>
    </row>
    <row r="503">
      <c r="A503" t="inlineStr">
        <is>
          <t>3275416092965334871</t>
        </is>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t="inlineStr">
        <is>
          <t>⚠️ 无工厂订单关联</t>
        </is>
      </c>
    </row>
    <row r="504">
      <c r="A504" t="inlineStr">
        <is>
          <t>3275416092966334871</t>
        </is>
      </c>
      <c r="C504" t="inlineStr">
        <is>
          <t>P26990050428</t>
        </is>
      </c>
      <c r="D504" t="inlineStr">
        <is>
          <t>商家安装sku</t>
        </is>
      </c>
      <c r="E504" t="inlineStr">
        <is>
          <t>PPS0000000800002</t>
        </is>
      </c>
      <c r="F504" t="inlineStr">
        <is>
          <t>商家安装sku</t>
        </is>
      </c>
      <c r="I504" t="inlineStr">
        <is>
          <t>✅ 可导入</t>
        </is>
      </c>
      <c r="J504" t="inlineStr">
        <is>
          <t>⚠️ 无工厂订单关联</t>
        </is>
      </c>
    </row>
    <row r="505">
      <c r="A505" t="inlineStr">
        <is>
          <t>3274413278563132798</t>
        </is>
      </c>
      <c r="B505" t="inlineStr">
        <is>
          <t>畔色0096</t>
        </is>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row>
    <row r="506">
      <c r="A506" t="inlineStr">
        <is>
          <t>3274410144808340069</t>
        </is>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t="inlineStr">
        <is>
          <t>⚠️ 无工厂订单关联</t>
        </is>
      </c>
    </row>
    <row r="507">
      <c r="A507" t="inlineStr">
        <is>
          <t>3274305997017340069</t>
        </is>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t="inlineStr">
        <is>
          <t>⚠️ 无工厂订单关联</t>
        </is>
      </c>
    </row>
    <row r="508">
      <c r="A508" t="inlineStr">
        <is>
          <t>3273822591892389671</t>
        </is>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t="inlineStr">
        <is>
          <t>⚠️ 无工厂订单关联</t>
        </is>
      </c>
    </row>
    <row r="509">
      <c r="A509" t="inlineStr">
        <is>
          <t>3273842534254389671</t>
        </is>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t="inlineStr">
        <is>
          <t>⚠️ 无工厂订单关联</t>
        </is>
      </c>
    </row>
    <row r="510">
      <c r="A510" t="inlineStr">
        <is>
          <t>5094589719315415229</t>
        </is>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t="inlineStr">
        <is>
          <t>⚠️ 无工厂订单关联</t>
        </is>
      </c>
    </row>
    <row r="511">
      <c r="A511" t="inlineStr">
        <is>
          <t>3273172502913679869</t>
        </is>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t="inlineStr">
        <is>
          <t>⚠️ 无工厂订单关联</t>
        </is>
      </c>
    </row>
    <row r="512">
      <c r="A512" t="inlineStr">
        <is>
          <t>3273173222652679869</t>
        </is>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t="inlineStr">
        <is>
          <t>⚠️ 无工厂订单关联</t>
        </is>
      </c>
    </row>
    <row r="513">
      <c r="A513" t="inlineStr">
        <is>
          <t>3273155726902350191</t>
        </is>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t="inlineStr">
        <is>
          <t>⚠️ 无工厂订单关联</t>
        </is>
      </c>
    </row>
    <row r="514">
      <c r="A514" t="inlineStr">
        <is>
          <t>3273578869018679869</t>
        </is>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t="inlineStr">
        <is>
          <t>⚠️ 无工厂订单关联</t>
        </is>
      </c>
    </row>
    <row r="515">
      <c r="A515" t="inlineStr">
        <is>
          <t>3273678408328679869</t>
        </is>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t="inlineStr">
        <is>
          <t>⚠️ 无工厂订单关联</t>
        </is>
      </c>
    </row>
    <row r="516">
      <c r="A516" t="inlineStr">
        <is>
          <t>3273364777046721469</t>
        </is>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t="inlineStr">
        <is>
          <t>⚠️ 无工厂订单关联</t>
        </is>
      </c>
    </row>
    <row r="517">
      <c r="A517" t="inlineStr">
        <is>
          <t>5094188208474853638</t>
        </is>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t="inlineStr">
        <is>
          <t>⚠️ 无工厂订单关联</t>
        </is>
      </c>
    </row>
    <row r="518">
      <c r="A518" t="inlineStr">
        <is>
          <t>5094261505351773123</t>
        </is>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t="inlineStr">
        <is>
          <t>⚠️ 无工厂订单关联</t>
        </is>
      </c>
    </row>
    <row r="519">
      <c r="A519" t="inlineStr">
        <is>
          <t>5094261505352773123</t>
        </is>
      </c>
      <c r="C519" t="inlineStr">
        <is>
          <t>P26990050428</t>
        </is>
      </c>
      <c r="D519" t="inlineStr">
        <is>
          <t>商家安装sku</t>
        </is>
      </c>
      <c r="E519" t="inlineStr">
        <is>
          <t>PPS0000000800002</t>
        </is>
      </c>
      <c r="F519" t="inlineStr">
        <is>
          <t>商家安装sku</t>
        </is>
      </c>
      <c r="I519" t="inlineStr">
        <is>
          <t>✅ 可导入</t>
        </is>
      </c>
      <c r="J519" t="inlineStr">
        <is>
          <t>⚠️ 无工厂订单关联</t>
        </is>
      </c>
    </row>
    <row r="520">
      <c r="A520" t="inlineStr">
        <is>
          <t>3272854154600106571</t>
        </is>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t="inlineStr">
        <is>
          <t>⚠️ 无工厂订单关联</t>
        </is>
      </c>
    </row>
    <row r="521">
      <c r="A521" t="inlineStr">
        <is>
          <t>3272741655326142166</t>
        </is>
      </c>
      <c r="B521" t="inlineStr">
        <is>
          <t>畔色0098</t>
        </is>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row>
    <row r="522">
      <c r="A522" t="inlineStr">
        <is>
          <t>3272830285326563057</t>
        </is>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t="inlineStr">
        <is>
          <t>⚠️ 无工厂订单关联</t>
        </is>
      </c>
    </row>
    <row r="523">
      <c r="A523" t="inlineStr">
        <is>
          <t>3272692153384916087</t>
        </is>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t="inlineStr">
        <is>
          <t>⚠️ 无工厂订单关联</t>
        </is>
      </c>
    </row>
    <row r="524">
      <c r="A524" t="inlineStr">
        <is>
          <t>3272692153385916087</t>
        </is>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t="inlineStr">
        <is>
          <t>⚠️ 无工厂订单关联</t>
        </is>
      </c>
    </row>
    <row r="525">
      <c r="A525" t="inlineStr">
        <is>
          <t>3272094122155952188</t>
        </is>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t="inlineStr">
        <is>
          <t>⚠️ 无工厂订单关联</t>
        </is>
      </c>
    </row>
    <row r="526">
      <c r="A526" t="inlineStr">
        <is>
          <t>5093217324759723632</t>
        </is>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t="inlineStr">
        <is>
          <t>⚠️ 无工厂订单关联</t>
        </is>
      </c>
    </row>
    <row r="527">
      <c r="A527" t="inlineStr">
        <is>
          <t>5093206272941445120</t>
        </is>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t="inlineStr">
        <is>
          <t>⚠️ 无工厂订单关联</t>
        </is>
      </c>
    </row>
    <row r="528">
      <c r="A528" t="inlineStr">
        <is>
          <t>3272189593353040093</t>
        </is>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t="inlineStr">
        <is>
          <t>⚠️ 无工厂订单关联</t>
        </is>
      </c>
    </row>
    <row r="529">
      <c r="A529" t="inlineStr">
        <is>
          <t>3271757234294040093</t>
        </is>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t="inlineStr">
        <is>
          <t>⚠️ 无工厂订单关联</t>
        </is>
      </c>
    </row>
    <row r="530">
      <c r="A530" t="inlineStr">
        <is>
          <t>5093186580092753626</t>
        </is>
      </c>
      <c r="C530" t="inlineStr">
        <is>
          <t>P23980021212</t>
        </is>
      </c>
      <c r="D530" t="inlineStr">
        <is>
          <t>畔色定制书柜</t>
        </is>
      </c>
      <c r="E530" t="inlineStr">
        <is>
          <t>PPS0000000800000</t>
        </is>
      </c>
      <c r="F530" t="inlineStr">
        <is>
          <t>定制</t>
        </is>
      </c>
      <c r="I530" t="inlineStr">
        <is>
          <t>✅ 可导入</t>
        </is>
      </c>
      <c r="J530" t="inlineStr">
        <is>
          <t>⚠️ 无工厂订单关联</t>
        </is>
      </c>
    </row>
    <row r="531">
      <c r="A531" t="inlineStr">
        <is>
          <t>3271741646347740788</t>
        </is>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t="inlineStr">
        <is>
          <t>⚠️ 无工厂订单关联</t>
        </is>
      </c>
    </row>
    <row r="532">
      <c r="A532" t="inlineStr">
        <is>
          <t>3272161009363740788</t>
        </is>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t="inlineStr">
        <is>
          <t>⚠️ 无工厂订单关联</t>
        </is>
      </c>
    </row>
    <row r="533">
      <c r="A533" t="inlineStr">
        <is>
          <t>3271715331420299285</t>
        </is>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t="inlineStr">
        <is>
          <t>⚠️ 无工厂订单关联</t>
        </is>
      </c>
    </row>
    <row r="534">
      <c r="A534" t="inlineStr">
        <is>
          <t>3271686782199646497</t>
        </is>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t="inlineStr">
        <is>
          <t>⚠️ 无工厂订单关联</t>
        </is>
      </c>
    </row>
    <row r="535">
      <c r="A535" t="inlineStr">
        <is>
          <t>3271686782200646497</t>
        </is>
      </c>
      <c r="C535" t="inlineStr">
        <is>
          <t>P26990050428</t>
        </is>
      </c>
      <c r="D535" t="inlineStr">
        <is>
          <t>商家安装sku</t>
        </is>
      </c>
      <c r="E535" t="inlineStr">
        <is>
          <t>PPS0000000800002</t>
        </is>
      </c>
      <c r="F535" t="inlineStr">
        <is>
          <t>商家安装sku</t>
        </is>
      </c>
      <c r="I535" t="inlineStr">
        <is>
          <t>✅ 可导入</t>
        </is>
      </c>
      <c r="J535" t="inlineStr">
        <is>
          <t>⚠️ 无工厂订单关联</t>
        </is>
      </c>
    </row>
    <row r="536">
      <c r="A536" t="inlineStr">
        <is>
          <t>3271686782201646497</t>
        </is>
      </c>
      <c r="C536" t="inlineStr">
        <is>
          <t>P26990090428</t>
        </is>
      </c>
      <c r="D536" t="inlineStr">
        <is>
          <t>淘宝自动生成sku-送货入户</t>
        </is>
      </c>
      <c r="E536" t="inlineStr">
        <is>
          <t>PPS0000000800003</t>
        </is>
      </c>
      <c r="F536" t="inlineStr">
        <is>
          <t>淘宝自动生成sku-送货入户</t>
        </is>
      </c>
      <c r="I536" t="inlineStr">
        <is>
          <t>✅ 可导入</t>
        </is>
      </c>
      <c r="J536" t="inlineStr">
        <is>
          <t>⚠️ 无工厂订单关联</t>
        </is>
      </c>
    </row>
    <row r="537">
      <c r="A537" t="inlineStr">
        <is>
          <t>3271671698947646497</t>
        </is>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t="inlineStr">
        <is>
          <t>⚠️ 无工厂订单关联</t>
        </is>
      </c>
    </row>
    <row r="538">
      <c r="A538" t="inlineStr">
        <is>
          <t>3271671698948646497</t>
        </is>
      </c>
      <c r="C538" t="inlineStr">
        <is>
          <t>P26990050428</t>
        </is>
      </c>
      <c r="D538" t="inlineStr">
        <is>
          <t>商家安装sku</t>
        </is>
      </c>
      <c r="E538" t="inlineStr">
        <is>
          <t>PPS0000000800002</t>
        </is>
      </c>
      <c r="F538" t="inlineStr">
        <is>
          <t>商家安装sku</t>
        </is>
      </c>
      <c r="I538" t="inlineStr">
        <is>
          <t>✅ 可导入</t>
        </is>
      </c>
      <c r="J538" t="inlineStr">
        <is>
          <t>⚠️ 无工厂订单关联</t>
        </is>
      </c>
    </row>
    <row r="539">
      <c r="A539" t="inlineStr">
        <is>
          <t>3271671698949646497</t>
        </is>
      </c>
      <c r="C539" t="inlineStr">
        <is>
          <t>P26990090428</t>
        </is>
      </c>
      <c r="D539" t="inlineStr">
        <is>
          <t>淘宝自动生成sku-送货入户</t>
        </is>
      </c>
      <c r="E539" t="inlineStr">
        <is>
          <t>PPS0000000800003</t>
        </is>
      </c>
      <c r="F539" t="inlineStr">
        <is>
          <t>淘宝自动生成sku-送货入户</t>
        </is>
      </c>
      <c r="I539" t="inlineStr">
        <is>
          <t>✅ 可导入</t>
        </is>
      </c>
      <c r="J539" t="inlineStr">
        <is>
          <t>⚠️ 无工厂订单关联</t>
        </is>
      </c>
    </row>
    <row r="540">
      <c r="A540" t="inlineStr">
        <is>
          <t>5092719411065329931</t>
        </is>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t="inlineStr">
        <is>
          <t>⚠️ 无工厂订单关联</t>
        </is>
      </c>
    </row>
    <row r="541">
      <c r="A541" t="inlineStr">
        <is>
          <t>5092719411066329931</t>
        </is>
      </c>
      <c r="C541" t="inlineStr">
        <is>
          <t>P26990050428</t>
        </is>
      </c>
      <c r="D541" t="inlineStr">
        <is>
          <t>商家安装sku</t>
        </is>
      </c>
      <c r="E541" t="inlineStr">
        <is>
          <t>PPS0000000800002</t>
        </is>
      </c>
      <c r="F541" t="inlineStr">
        <is>
          <t>商家安装sku</t>
        </is>
      </c>
      <c r="I541" t="inlineStr">
        <is>
          <t>✅ 可导入</t>
        </is>
      </c>
      <c r="J541" t="inlineStr">
        <is>
          <t>⚠️ 无工厂订单关联</t>
        </is>
      </c>
    </row>
    <row r="542">
      <c r="A542" t="inlineStr">
        <is>
          <t>3272188260416132798</t>
        </is>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t="inlineStr">
        <is>
          <t>⚠️ 无工厂订单关联</t>
        </is>
      </c>
    </row>
    <row r="543">
      <c r="A543" t="inlineStr">
        <is>
          <t>5093008920336686330</t>
        </is>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t="inlineStr">
        <is>
          <t>⚠️ 无工厂订单关联</t>
        </is>
      </c>
    </row>
    <row r="544">
      <c r="A544" t="inlineStr">
        <is>
          <t>5092983397636686330</t>
        </is>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t="inlineStr">
        <is>
          <t>⚠️ 无工厂订单关联</t>
        </is>
      </c>
    </row>
    <row r="545">
      <c r="A545" t="inlineStr">
        <is>
          <t>5092766352565187618</t>
        </is>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t="inlineStr">
        <is>
          <t>⚠️ 无工厂订单关联</t>
        </is>
      </c>
    </row>
    <row r="546">
      <c r="A546" t="inlineStr">
        <is>
          <t>5092766352566187618</t>
        </is>
      </c>
      <c r="C546" t="inlineStr">
        <is>
          <t>P26990050428</t>
        </is>
      </c>
      <c r="D546" t="inlineStr">
        <is>
          <t>商家安装sku</t>
        </is>
      </c>
      <c r="E546" t="inlineStr">
        <is>
          <t>PPS0000000800002</t>
        </is>
      </c>
      <c r="F546" t="inlineStr">
        <is>
          <t>商家安装sku</t>
        </is>
      </c>
      <c r="I546" t="inlineStr">
        <is>
          <t>✅ 可导入</t>
        </is>
      </c>
      <c r="J546" t="inlineStr">
        <is>
          <t>⚠️ 无工厂订单关联</t>
        </is>
      </c>
    </row>
    <row r="547">
      <c r="A547" t="inlineStr">
        <is>
          <t>5092766352567187618</t>
        </is>
      </c>
      <c r="C547" t="inlineStr">
        <is>
          <t>P26990090428</t>
        </is>
      </c>
      <c r="D547" t="inlineStr">
        <is>
          <t>淘宝自动生成sku-送货入户</t>
        </is>
      </c>
      <c r="E547" t="inlineStr">
        <is>
          <t>PPS0000000800003</t>
        </is>
      </c>
      <c r="F547" t="inlineStr">
        <is>
          <t>淘宝自动生成sku-送货入户</t>
        </is>
      </c>
      <c r="I547" t="inlineStr">
        <is>
          <t>✅ 可导入</t>
        </is>
      </c>
      <c r="J547" t="inlineStr">
        <is>
          <t>⚠️ 无工厂订单关联</t>
        </is>
      </c>
    </row>
    <row r="548">
      <c r="A548" t="inlineStr">
        <is>
          <t>3271196607178274784</t>
        </is>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t="inlineStr">
        <is>
          <t>⚠️ 无工厂订单关联</t>
        </is>
      </c>
    </row>
    <row r="549">
      <c r="A549" t="inlineStr">
        <is>
          <t>3271196607179274784</t>
        </is>
      </c>
      <c r="C549" t="inlineStr">
        <is>
          <t>P26990050428</t>
        </is>
      </c>
      <c r="D549" t="inlineStr">
        <is>
          <t>商家安装sku</t>
        </is>
      </c>
      <c r="E549" t="inlineStr">
        <is>
          <t>PPS0000000800002</t>
        </is>
      </c>
      <c r="F549" t="inlineStr">
        <is>
          <t>商家安装sku</t>
        </is>
      </c>
      <c r="I549" t="inlineStr">
        <is>
          <t>✅ 可导入</t>
        </is>
      </c>
      <c r="J549" t="inlineStr">
        <is>
          <t>⚠️ 无工厂订单关联</t>
        </is>
      </c>
    </row>
    <row r="550">
      <c r="A550" t="inlineStr">
        <is>
          <t>3271196607180274784</t>
        </is>
      </c>
      <c r="C550" t="inlineStr">
        <is>
          <t>P26990090428</t>
        </is>
      </c>
      <c r="D550" t="inlineStr">
        <is>
          <t>淘宝自动生成sku-送货入户</t>
        </is>
      </c>
      <c r="E550" t="inlineStr">
        <is>
          <t>PPS0000000800003</t>
        </is>
      </c>
      <c r="F550" t="inlineStr">
        <is>
          <t>淘宝自动生成sku-送货入户</t>
        </is>
      </c>
      <c r="I550" t="inlineStr">
        <is>
          <t>✅ 可导入</t>
        </is>
      </c>
      <c r="J550" t="inlineStr">
        <is>
          <t>⚠️ 无工厂订单关联</t>
        </is>
      </c>
    </row>
    <row r="551">
      <c r="A551" t="inlineStr">
        <is>
          <t>3270989931626389687</t>
        </is>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t="inlineStr">
        <is>
          <t>⚠️ 无工厂订单关联</t>
        </is>
      </c>
    </row>
    <row r="552">
      <c r="A552" t="inlineStr">
        <is>
          <t>5092527096608011722</t>
        </is>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t="inlineStr">
        <is>
          <t>⚠️ 无工厂订单关联</t>
        </is>
      </c>
    </row>
    <row r="553">
      <c r="A553" t="inlineStr">
        <is>
          <t>3270979815690841862</t>
        </is>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t="inlineStr">
        <is>
          <t>⚠️ 无工厂订单关联</t>
        </is>
      </c>
    </row>
    <row r="554">
      <c r="A554" t="inlineStr">
        <is>
          <t>3271530504571841862</t>
        </is>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t="inlineStr">
        <is>
          <t>⚠️ 无工厂订单关联</t>
        </is>
      </c>
    </row>
    <row r="555">
      <c r="A555" t="inlineStr">
        <is>
          <t>5092591537521011722</t>
        </is>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t="inlineStr">
        <is>
          <t>⚠️ 无工厂订单关联</t>
        </is>
      </c>
    </row>
    <row r="556">
      <c r="A556" t="inlineStr">
        <is>
          <t>3270730083538042062</t>
        </is>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t="inlineStr">
        <is>
          <t>⚠️ 无工厂订单关联</t>
        </is>
      </c>
    </row>
    <row r="557">
      <c r="A557" t="inlineStr">
        <is>
          <t>3271242504854207296</t>
        </is>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t="inlineStr">
        <is>
          <t>⚠️ 无工厂订单关联</t>
        </is>
      </c>
    </row>
    <row r="558">
      <c r="A558" t="inlineStr">
        <is>
          <t>3270889848911869669</t>
        </is>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t="inlineStr">
        <is>
          <t>⚠️ 无工厂订单关联</t>
        </is>
      </c>
    </row>
    <row r="559">
      <c r="A559" t="inlineStr">
        <is>
          <t>5091809148022597328</t>
        </is>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t="inlineStr">
        <is>
          <t>⚠️ 无工厂订单关联</t>
        </is>
      </c>
    </row>
    <row r="560">
      <c r="A560" t="inlineStr">
        <is>
          <t>5091148371282816147</t>
        </is>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t="inlineStr">
        <is>
          <t>⚠️ 无工厂订单关联</t>
        </is>
      </c>
    </row>
    <row r="561">
      <c r="A561" t="inlineStr">
        <is>
          <t>5091474888273794027</t>
        </is>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t="inlineStr">
        <is>
          <t>⚠️ 无工厂订单关联</t>
        </is>
      </c>
    </row>
    <row r="562">
      <c r="A562" t="inlineStr">
        <is>
          <t>5091474888274794027</t>
        </is>
      </c>
      <c r="C562" t="inlineStr">
        <is>
          <t>P26990050428</t>
        </is>
      </c>
      <c r="D562" t="inlineStr">
        <is>
          <t>商家安装sku</t>
        </is>
      </c>
      <c r="E562" t="inlineStr">
        <is>
          <t>PPS0000000800002</t>
        </is>
      </c>
      <c r="F562" t="inlineStr">
        <is>
          <t>商家安装sku</t>
        </is>
      </c>
      <c r="I562" t="inlineStr">
        <is>
          <t>✅ 可导入</t>
        </is>
      </c>
      <c r="J562" t="inlineStr">
        <is>
          <t>⚠️ 无工厂订单关联</t>
        </is>
      </c>
    </row>
    <row r="563">
      <c r="A563" t="inlineStr">
        <is>
          <t>5091469740446041944</t>
        </is>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t="inlineStr">
        <is>
          <t>⚠️ 无工厂订单关联</t>
        </is>
      </c>
    </row>
    <row r="564">
      <c r="A564" t="inlineStr">
        <is>
          <t>5091082455177321524</t>
        </is>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t="inlineStr">
        <is>
          <t>⚠️ 无工厂订单关联</t>
        </is>
      </c>
    </row>
    <row r="565">
      <c r="A565" t="inlineStr">
        <is>
          <t>5091237830473021732</t>
        </is>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t="inlineStr">
        <is>
          <t>⚠️ 无工厂订单关联</t>
        </is>
      </c>
    </row>
    <row r="566">
      <c r="A566" t="inlineStr">
        <is>
          <t>3269767334344248761</t>
        </is>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t="inlineStr">
        <is>
          <t>⚠️ 无工厂订单关联</t>
        </is>
      </c>
    </row>
    <row r="567">
      <c r="A567" t="inlineStr">
        <is>
          <t>5091403572963478012</t>
        </is>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t="inlineStr">
        <is>
          <t>⚠️ 无工厂订单关联</t>
        </is>
      </c>
    </row>
    <row r="568">
      <c r="A568" t="inlineStr">
        <is>
          <t>5091403572964478012</t>
        </is>
      </c>
      <c r="C568" t="inlineStr">
        <is>
          <t>P26990050428</t>
        </is>
      </c>
      <c r="D568" t="inlineStr">
        <is>
          <t>商家安装sku</t>
        </is>
      </c>
      <c r="E568" t="inlineStr">
        <is>
          <t>PPS0000000800002</t>
        </is>
      </c>
      <c r="F568" t="inlineStr">
        <is>
          <t>商家安装sku</t>
        </is>
      </c>
      <c r="I568" t="inlineStr">
        <is>
          <t>✅ 可导入</t>
        </is>
      </c>
      <c r="J568" t="inlineStr">
        <is>
          <t>⚠️ 无工厂订单关联</t>
        </is>
      </c>
    </row>
    <row r="569">
      <c r="A569" t="inlineStr">
        <is>
          <t>5091455305884417335</t>
        </is>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t="inlineStr">
        <is>
          <t>⚠️ 无工厂订单关联</t>
        </is>
      </c>
    </row>
    <row r="570">
      <c r="A570" t="inlineStr">
        <is>
          <t>5091455305885417335</t>
        </is>
      </c>
      <c r="C570" t="inlineStr">
        <is>
          <t>P26990050428</t>
        </is>
      </c>
      <c r="D570" t="inlineStr">
        <is>
          <t>商家安装sku</t>
        </is>
      </c>
      <c r="E570" t="inlineStr">
        <is>
          <t>PPS0000000800002</t>
        </is>
      </c>
      <c r="F570" t="inlineStr">
        <is>
          <t>商家安装sku</t>
        </is>
      </c>
      <c r="I570" t="inlineStr">
        <is>
          <t>✅ 可导入</t>
        </is>
      </c>
      <c r="J570" t="inlineStr">
        <is>
          <t>⚠️ 无工厂订单关联</t>
        </is>
      </c>
    </row>
    <row r="571">
      <c r="A571" t="inlineStr">
        <is>
          <t>5091455305886417335</t>
        </is>
      </c>
      <c r="C571" t="inlineStr">
        <is>
          <t>P26990090428</t>
        </is>
      </c>
      <c r="D571" t="inlineStr">
        <is>
          <t>淘宝自动生成sku-送货入户</t>
        </is>
      </c>
      <c r="E571" t="inlineStr">
        <is>
          <t>PPS0000000800003</t>
        </is>
      </c>
      <c r="F571" t="inlineStr">
        <is>
          <t>淘宝自动生成sku-送货入户</t>
        </is>
      </c>
      <c r="I571" t="inlineStr">
        <is>
          <t>✅ 可导入</t>
        </is>
      </c>
      <c r="J571" t="inlineStr">
        <is>
          <t>⚠️ 无工厂订单关联</t>
        </is>
      </c>
    </row>
    <row r="572">
      <c r="A572" t="inlineStr">
        <is>
          <t>5090993859671794546</t>
        </is>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t="inlineStr">
        <is>
          <t>⚠️ 无工厂订单关联</t>
        </is>
      </c>
    </row>
    <row r="573">
      <c r="A573" t="inlineStr">
        <is>
          <t>4502080299035038917</t>
        </is>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t="inlineStr">
        <is>
          <t>⚠️ 无工厂订单关联</t>
        </is>
      </c>
    </row>
    <row r="574">
      <c r="A574" t="inlineStr">
        <is>
          <t>4502100350037038917</t>
        </is>
      </c>
      <c r="B574" t="inlineStr">
        <is>
          <t>畔色0097</t>
        </is>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row>
    <row r="575">
      <c r="A575" t="inlineStr">
        <is>
          <t>5090843163952813918</t>
        </is>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t="inlineStr">
        <is>
          <t>⚠️ 无工厂订单关联</t>
        </is>
      </c>
    </row>
    <row r="576">
      <c r="A576" t="inlineStr">
        <is>
          <t>5090843163953813918</t>
        </is>
      </c>
      <c r="C576" t="inlineStr">
        <is>
          <t>P26990050428</t>
        </is>
      </c>
      <c r="D576" t="inlineStr">
        <is>
          <t>商家安装sku</t>
        </is>
      </c>
      <c r="E576" t="inlineStr">
        <is>
          <t>PPS0000000800002</t>
        </is>
      </c>
      <c r="F576" t="inlineStr">
        <is>
          <t>商家安装sku</t>
        </is>
      </c>
      <c r="I576" t="inlineStr">
        <is>
          <t>✅ 可导入</t>
        </is>
      </c>
      <c r="J576" t="inlineStr">
        <is>
          <t>⚠️ 无工厂订单关联</t>
        </is>
      </c>
    </row>
    <row r="577">
      <c r="A577" t="inlineStr">
        <is>
          <t>5090843163954813918</t>
        </is>
      </c>
      <c r="C577" t="inlineStr">
        <is>
          <t>P26990090428</t>
        </is>
      </c>
      <c r="D577" t="inlineStr">
        <is>
          <t>淘宝自动生成sku-送货入户</t>
        </is>
      </c>
      <c r="E577" t="inlineStr">
        <is>
          <t>PPS0000000800003</t>
        </is>
      </c>
      <c r="F577" t="inlineStr">
        <is>
          <t>淘宝自动生成sku-送货入户</t>
        </is>
      </c>
      <c r="I577" t="inlineStr">
        <is>
          <t>✅ 可导入</t>
        </is>
      </c>
      <c r="J577" t="inlineStr">
        <is>
          <t>⚠️ 无工厂订单关联</t>
        </is>
      </c>
    </row>
    <row r="578">
      <c r="A578" t="inlineStr">
        <is>
          <t>3269870544939821453</t>
        </is>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t="inlineStr">
        <is>
          <t>⚠️ 无工厂订单关联</t>
        </is>
      </c>
    </row>
    <row r="579">
      <c r="A579" t="inlineStr">
        <is>
          <t>3268791159251457052</t>
        </is>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t="inlineStr">
        <is>
          <t>⚠️ 无工厂订单关联</t>
        </is>
      </c>
    </row>
    <row r="580">
      <c r="A580" t="inlineStr">
        <is>
          <t>3268712355991779170</t>
        </is>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t="inlineStr">
        <is>
          <t>⚠️ 无工厂订单关联</t>
        </is>
      </c>
    </row>
    <row r="581">
      <c r="A581" t="inlineStr">
        <is>
          <t>5089739007248665716</t>
        </is>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t="inlineStr">
        <is>
          <t>⚠️ 无工厂订单关联</t>
        </is>
      </c>
    </row>
    <row r="582">
      <c r="A582" t="inlineStr">
        <is>
          <t>5090155489098665716</t>
        </is>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t="inlineStr">
        <is>
          <t>⚠️ 无工厂订单关联</t>
        </is>
      </c>
    </row>
    <row r="583">
      <c r="A583" t="inlineStr">
        <is>
          <t>3268154210078181868</t>
        </is>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t="inlineStr">
        <is>
          <t>⚠️ 无工厂订单关联</t>
        </is>
      </c>
    </row>
    <row r="584">
      <c r="A584" t="inlineStr">
        <is>
          <t>3268602372523215192</t>
        </is>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t="inlineStr">
        <is>
          <t>⚠️ 无工厂订单关联</t>
        </is>
      </c>
    </row>
    <row r="585">
      <c r="A585" t="inlineStr">
        <is>
          <t>5089509651848336731</t>
        </is>
      </c>
      <c r="B585" t="inlineStr">
        <is>
          <t>畔色0094</t>
        </is>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row>
    <row r="586">
      <c r="A586" t="inlineStr">
        <is>
          <t>5089674350584336731</t>
        </is>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t="inlineStr">
        <is>
          <t>⚠️ 无工厂订单关联</t>
        </is>
      </c>
    </row>
    <row r="587">
      <c r="A587" t="inlineStr">
        <is>
          <t>5089674278327336731</t>
        </is>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t="inlineStr">
        <is>
          <t>⚠️ 无工厂订单关联</t>
        </is>
      </c>
    </row>
    <row r="588">
      <c r="A588" t="inlineStr">
        <is>
          <t>4502079363036165426</t>
        </is>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t="inlineStr">
        <is>
          <t>⚠️ 无工厂订单关联</t>
        </is>
      </c>
    </row>
    <row r="589">
      <c r="A589" t="inlineStr">
        <is>
          <t>5089302003920458311</t>
        </is>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t="inlineStr">
        <is>
          <t>⚠️ 无工厂订单关联</t>
        </is>
      </c>
    </row>
    <row r="590">
      <c r="A590" t="inlineStr">
        <is>
          <t>3268297272252183669</t>
        </is>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t="inlineStr">
        <is>
          <t>⚠️ 无工厂订单关联</t>
        </is>
      </c>
    </row>
    <row r="591">
      <c r="A591" t="inlineStr">
        <is>
          <t>5089157103689267940</t>
        </is>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t="inlineStr">
        <is>
          <t>⚠️ 无工厂订单关联</t>
        </is>
      </c>
    </row>
    <row r="592">
      <c r="A592" t="inlineStr">
        <is>
          <t>3268158096025136967</t>
        </is>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t="inlineStr">
        <is>
          <t>⚠️ 无工厂订单关联</t>
        </is>
      </c>
    </row>
    <row r="593">
      <c r="A593" t="inlineStr">
        <is>
          <t>5089292030531222947</t>
        </is>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t="inlineStr">
        <is>
          <t>⚠️ 无工厂订单关联</t>
        </is>
      </c>
    </row>
    <row r="594">
      <c r="A594" t="inlineStr">
        <is>
          <t>3267426540340481391</t>
        </is>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t="inlineStr">
        <is>
          <t>⚠️ 无工厂订单关联</t>
        </is>
      </c>
    </row>
    <row r="595">
      <c r="A595" t="inlineStr">
        <is>
          <t>3266810259621794192</t>
        </is>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t="inlineStr">
        <is>
          <t>⚠️ 无工厂订单关联</t>
        </is>
      </c>
    </row>
    <row r="596">
      <c r="A596" t="inlineStr">
        <is>
          <t>3266224932931829250</t>
        </is>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t="inlineStr">
        <is>
          <t>⚠️ 无工厂订单关联</t>
        </is>
      </c>
    </row>
    <row r="597">
      <c r="A597" t="inlineStr">
        <is>
          <t>5087573426606965210</t>
        </is>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t="inlineStr">
        <is>
          <t>⚠️ 无工厂订单关联</t>
        </is>
      </c>
    </row>
    <row r="598">
      <c r="A598" t="inlineStr">
        <is>
          <t>5087845189660965210</t>
        </is>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t="inlineStr">
        <is>
          <t>⚠️ 无工厂订单关联</t>
        </is>
      </c>
    </row>
    <row r="599">
      <c r="A599" t="inlineStr">
        <is>
          <t>3266166576471441070</t>
        </is>
      </c>
      <c r="C599" t="inlineStr">
        <is>
          <t>P23980021212</t>
        </is>
      </c>
      <c r="D599" t="inlineStr">
        <is>
          <t>畔色定制书柜</t>
        </is>
      </c>
      <c r="E599" t="inlineStr">
        <is>
          <t>PPS0000000800000</t>
        </is>
      </c>
      <c r="F599" t="inlineStr">
        <is>
          <t>定制</t>
        </is>
      </c>
      <c r="I599" t="inlineStr">
        <is>
          <t>✅ 可导入</t>
        </is>
      </c>
      <c r="J599" t="inlineStr">
        <is>
          <t>⚠️ 无工厂订单关联</t>
        </is>
      </c>
    </row>
    <row r="600">
      <c r="A600" t="inlineStr">
        <is>
          <t>5087534546570965210</t>
        </is>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t="inlineStr">
        <is>
          <t>⚠️ 无工厂订单关联</t>
        </is>
      </c>
    </row>
    <row r="601">
      <c r="A601" t="inlineStr">
        <is>
          <t>5087792125672385814</t>
        </is>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t="inlineStr">
        <is>
          <t>⚠️ 无工厂订单关联</t>
        </is>
      </c>
    </row>
    <row r="602">
      <c r="A602" t="inlineStr">
        <is>
          <t>3265984633151132798</t>
        </is>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t="inlineStr">
        <is>
          <t>⚠️ 无工厂订单关联</t>
        </is>
      </c>
    </row>
    <row r="603">
      <c r="A603" t="inlineStr">
        <is>
          <t>3265984633152132798</t>
        </is>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t="inlineStr">
        <is>
          <t>⚠️ 无工厂订单关联</t>
        </is>
      </c>
    </row>
    <row r="604">
      <c r="A604" t="inlineStr">
        <is>
          <t>5086923051606376536</t>
        </is>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t="inlineStr">
        <is>
          <t>⚠️ 无工厂订单关联</t>
        </is>
      </c>
    </row>
    <row r="605">
      <c r="A605" t="inlineStr">
        <is>
          <t>3265303836779096077</t>
        </is>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t="inlineStr">
        <is>
          <t>⚠️ 无工厂订单关联</t>
        </is>
      </c>
    </row>
    <row r="606">
      <c r="A606" t="inlineStr">
        <is>
          <t>5086155746278769819</t>
        </is>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t="inlineStr">
        <is>
          <t>⚠️ 无工厂订单关联</t>
        </is>
      </c>
    </row>
    <row r="607">
      <c r="A607" t="inlineStr">
        <is>
          <t>5085402914676454825</t>
        </is>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t="inlineStr">
        <is>
          <t>⚠️ 无工厂订单关联</t>
        </is>
      </c>
    </row>
    <row r="608">
      <c r="A608" t="inlineStr">
        <is>
          <t>3262895580182137151</t>
        </is>
      </c>
      <c r="B608" t="inlineStr">
        <is>
          <t>畔色0085</t>
        </is>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row>
    <row r="609">
      <c r="A609" t="inlineStr">
        <is>
          <t>3262295858450137151</t>
        </is>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t="inlineStr">
        <is>
          <t>⚠️ 无工厂订单关联</t>
        </is>
      </c>
    </row>
    <row r="610">
      <c r="A610" t="inlineStr">
        <is>
          <t>3262886760337137151</t>
        </is>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t="inlineStr">
        <is>
          <t>⚠️ 无工厂订单关联</t>
        </is>
      </c>
    </row>
    <row r="611">
      <c r="A611" t="inlineStr">
        <is>
          <t>5084240367586752233</t>
        </is>
      </c>
      <c r="B611" t="inlineStr">
        <is>
          <t>畔色0080</t>
        </is>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row>
    <row r="612">
      <c r="A612" t="inlineStr">
        <is>
          <t>5084588340764752233</t>
        </is>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t="inlineStr">
        <is>
          <t>⚠️ 无工厂订单关联</t>
        </is>
      </c>
    </row>
    <row r="613">
      <c r="A613" t="inlineStr">
        <is>
          <t>5083434002324457345</t>
        </is>
      </c>
      <c r="B613" t="inlineStr">
        <is>
          <t>畔色0077</t>
        </is>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row>
    <row r="614">
      <c r="A614" t="inlineStr">
        <is>
          <t>3260094099871761380</t>
        </is>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t="inlineStr">
        <is>
          <t>⚠️ 无工厂订单关联</t>
        </is>
      </c>
    </row>
    <row r="615">
      <c r="A615" t="inlineStr">
        <is>
          <t>3259854410262761380</t>
        </is>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t="inlineStr">
        <is>
          <t>⚠️ 无工厂订单关联</t>
        </is>
      </c>
    </row>
    <row r="616">
      <c r="A616" t="inlineStr">
        <is>
          <t>3259854410263761380</t>
        </is>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t="inlineStr">
        <is>
          <t>⚠️ 无工厂订单关联</t>
        </is>
      </c>
    </row>
    <row r="617">
      <c r="A617" t="inlineStr">
        <is>
          <t>5081789124695917014</t>
        </is>
      </c>
      <c r="B617" t="inlineStr">
        <is>
          <t>畔色0087</t>
        </is>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row>
    <row r="618">
      <c r="A618" t="inlineStr">
        <is>
          <t>5081589326055917014</t>
        </is>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t="inlineStr">
        <is>
          <t>⚠️ 无工厂订单关联</t>
        </is>
      </c>
    </row>
    <row r="619">
      <c r="A619" t="inlineStr">
        <is>
          <t>5081446371102917014</t>
        </is>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t="inlineStr">
        <is>
          <t>⚠️ 无工厂订单关联</t>
        </is>
      </c>
    </row>
    <row r="620">
      <c r="A620" t="inlineStr">
        <is>
          <t>5081878261876917014</t>
        </is>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t="inlineStr">
        <is>
          <t>⚠️ 无工厂订单关联</t>
        </is>
      </c>
    </row>
    <row r="621">
      <c r="A621" t="inlineStr">
        <is>
          <t>5081534390861917014</t>
        </is>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t="inlineStr">
        <is>
          <t>⚠️ 无工厂订单关联</t>
        </is>
      </c>
    </row>
    <row r="622">
      <c r="A622" t="inlineStr">
        <is>
          <t>3257202795193869669</t>
        </is>
      </c>
      <c r="B622" t="inlineStr">
        <is>
          <t>畔色0082</t>
        </is>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row>
    <row r="623">
      <c r="A623" t="inlineStr">
        <is>
          <t>3257185190697869669</t>
        </is>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t="inlineStr">
        <is>
          <t>⚠️ 无工厂订单关联</t>
        </is>
      </c>
    </row>
    <row r="624">
      <c r="A624" t="inlineStr">
        <is>
          <t>5077604126402336731</t>
        </is>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t="inlineStr">
        <is>
          <t>⚠️ 无工厂订单关联</t>
        </is>
      </c>
    </row>
    <row r="625">
      <c r="A625" t="inlineStr">
        <is>
          <t>5076858603988333419</t>
        </is>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t="inlineStr">
        <is>
          <t>⚠️ 无工厂订单关联</t>
        </is>
      </c>
    </row>
    <row r="626">
      <c r="A626" t="inlineStr">
        <is>
          <t>5077153224506183634</t>
        </is>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t="inlineStr">
        <is>
          <t>⚠️ 无工厂订单关联</t>
        </is>
      </c>
    </row>
    <row r="627">
      <c r="A627" t="inlineStr">
        <is>
          <t>3253728360362872876</t>
        </is>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t="inlineStr">
        <is>
          <t>⚠️ 无工厂订单关联</t>
        </is>
      </c>
    </row>
    <row r="628">
      <c r="A628" t="inlineStr">
        <is>
          <t>3248154662394180074</t>
        </is>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t="inlineStr">
        <is>
          <t>⚠️ 无工厂订单关联</t>
        </is>
      </c>
    </row>
    <row r="629">
      <c r="A629" t="inlineStr">
        <is>
          <t>5067945110722719629</t>
        </is>
      </c>
      <c r="B629" t="inlineStr">
        <is>
          <t>畔色0081</t>
        </is>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row>
    <row r="630">
      <c r="A630" t="inlineStr">
        <is>
          <t>5067510123159336731</t>
        </is>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t="inlineStr">
        <is>
          <t>⚠️ 无工厂订单关联</t>
        </is>
      </c>
    </row>
    <row r="631">
      <c r="A631" t="inlineStr">
        <is>
          <t>5066556590319232018</t>
        </is>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t="inlineStr">
        <is>
          <t>⚠️ 无工厂订单关联</t>
        </is>
      </c>
    </row>
    <row r="632">
      <c r="A632" t="inlineStr">
        <is>
          <t>5066556590320232018</t>
        </is>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t="inlineStr">
        <is>
          <t>⚠️ 无工厂订单关联</t>
        </is>
      </c>
    </row>
    <row r="633">
      <c r="A633" t="inlineStr">
        <is>
          <t>5063805902359748539</t>
        </is>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t="inlineStr">
        <is>
          <t>⚠️ 无工厂订单关联</t>
        </is>
      </c>
    </row>
    <row r="634">
      <c r="A634" t="inlineStr">
        <is>
          <t>3238671434752243175</t>
        </is>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t="inlineStr">
        <is>
          <t>⚠️ 无工厂订单关联</t>
        </is>
      </c>
    </row>
    <row r="635">
      <c r="A635" t="inlineStr">
        <is>
          <t>3238671434753243175</t>
        </is>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t="inlineStr">
        <is>
          <t>⚠️ 无工厂订单关联</t>
        </is>
      </c>
    </row>
    <row r="636">
      <c r="A636" t="inlineStr">
        <is>
          <t>5062719493558336731</t>
        </is>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t="inlineStr">
        <is>
          <t>⚠️ 无工厂订单关联</t>
        </is>
      </c>
    </row>
    <row r="637">
      <c r="A637" t="inlineStr">
        <is>
          <t>3237427526674188360</t>
        </is>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t="inlineStr">
        <is>
          <t>⚠️ 无工厂订单关联</t>
        </is>
      </c>
    </row>
    <row r="638">
      <c r="A638" t="inlineStr">
        <is>
          <t>3237283527071219897</t>
        </is>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t="inlineStr">
        <is>
          <t>⚠️ 无工厂订单关联</t>
        </is>
      </c>
    </row>
    <row r="639">
      <c r="A639" t="inlineStr">
        <is>
          <t>5060993292707069633</t>
        </is>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t="inlineStr">
        <is>
          <t>⚠️ 无工厂订单关联</t>
        </is>
      </c>
    </row>
    <row r="640">
      <c r="A640" t="inlineStr">
        <is>
          <t>3235555166030977790</t>
        </is>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t="inlineStr">
        <is>
          <t>⚠️ 无工厂订单关联</t>
        </is>
      </c>
    </row>
    <row r="641">
      <c r="A641" t="inlineStr">
        <is>
          <t>3235315081363137151</t>
        </is>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t="inlineStr">
        <is>
          <t>⚠️ 无工厂订单关联</t>
        </is>
      </c>
    </row>
    <row r="642">
      <c r="A642" t="inlineStr">
        <is>
          <t>3235311661782137151</t>
        </is>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t="inlineStr">
        <is>
          <t>⚠️ 无工厂订单关联</t>
        </is>
      </c>
    </row>
    <row r="643">
      <c r="A643" t="inlineStr">
        <is>
          <t>3235309897762137151</t>
        </is>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t="inlineStr">
        <is>
          <t>⚠️ 无工厂订单关联</t>
        </is>
      </c>
    </row>
    <row r="644">
      <c r="A644" t="inlineStr">
        <is>
          <t>3234908354918137151</t>
        </is>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t="inlineStr">
        <is>
          <t>⚠️ 无工厂订单关联</t>
        </is>
      </c>
    </row>
    <row r="645">
      <c r="A645" t="inlineStr">
        <is>
          <t>5057665887396012427</t>
        </is>
      </c>
      <c r="B645" t="inlineStr">
        <is>
          <t>畔色0091</t>
        </is>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row>
    <row r="646">
      <c r="A646" t="inlineStr">
        <is>
          <t>3232689493377181868</t>
        </is>
      </c>
      <c r="B646" t="inlineStr">
        <is>
          <t>畔色0093</t>
        </is>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row>
    <row r="647">
      <c r="A647" t="inlineStr">
        <is>
          <t>3232296339271181868</t>
        </is>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t="inlineStr">
        <is>
          <t>⚠️ 无工厂订单关联</t>
        </is>
      </c>
    </row>
    <row r="648">
      <c r="A648" t="inlineStr">
        <is>
          <t>3232442641297998281</t>
        </is>
      </c>
      <c r="B648" t="inlineStr">
        <is>
          <t>畔色0090</t>
        </is>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row>
    <row r="649">
      <c r="A649" t="inlineStr">
        <is>
          <t>3231845511095697158</t>
        </is>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t="inlineStr">
        <is>
          <t>⚠️ 无工厂订单关联</t>
        </is>
      </c>
    </row>
    <row r="650">
      <c r="A650" t="inlineStr">
        <is>
          <t>5055809833074573722</t>
        </is>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t="inlineStr">
        <is>
          <t>⚠️ 无工厂订单关联</t>
        </is>
      </c>
    </row>
    <row r="651">
      <c r="A651" t="inlineStr">
        <is>
          <t>5055226562790719629</t>
        </is>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t="inlineStr">
        <is>
          <t>⚠️ 无工厂订单关联</t>
        </is>
      </c>
    </row>
    <row r="652">
      <c r="A652" t="inlineStr">
        <is>
          <t>4502009988024014845</t>
        </is>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t="inlineStr">
        <is>
          <t>⚠️ 无工厂订单关联</t>
        </is>
      </c>
    </row>
    <row r="653">
      <c r="A653" t="inlineStr">
        <is>
          <t>5054605236050522517</t>
        </is>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t="inlineStr">
        <is>
          <t>⚠️ 无工厂订单关联</t>
        </is>
      </c>
    </row>
    <row r="654">
      <c r="A654" t="inlineStr">
        <is>
          <t>3228579588367470981</t>
        </is>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t="inlineStr">
        <is>
          <t>⚠️ 无工厂订单关联</t>
        </is>
      </c>
    </row>
    <row r="655">
      <c r="A655" t="inlineStr">
        <is>
          <t>5052881700882748539</t>
        </is>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t="inlineStr">
        <is>
          <t>⚠️ 无工厂订单关联</t>
        </is>
      </c>
    </row>
    <row r="656">
      <c r="A656" t="inlineStr">
        <is>
          <t>5051992394947336731</t>
        </is>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t="inlineStr">
        <is>
          <t>⚠️ 无工厂订单关联</t>
        </is>
      </c>
    </row>
    <row r="657">
      <c r="A657" t="inlineStr">
        <is>
          <t>5051602081745336731</t>
        </is>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t="inlineStr">
        <is>
          <t>⚠️ 无工厂订单关联</t>
        </is>
      </c>
    </row>
    <row r="658">
      <c r="A658" t="inlineStr">
        <is>
          <t>5051338922897336731</t>
        </is>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t="inlineStr">
        <is>
          <t>⚠️ 无工厂订单关联</t>
        </is>
      </c>
    </row>
    <row r="659">
      <c r="A659" t="inlineStr">
        <is>
          <t>5050714790901666440</t>
        </is>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t="inlineStr">
        <is>
          <t>⚠️ 无工厂订单关联</t>
        </is>
      </c>
    </row>
    <row r="660">
      <c r="A660" t="inlineStr">
        <is>
          <t>3222011571570295159</t>
        </is>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t="inlineStr">
        <is>
          <t>⚠️ 无工厂订单关联</t>
        </is>
      </c>
    </row>
    <row r="661">
      <c r="A661" t="inlineStr">
        <is>
          <t>3222011571571295159</t>
        </is>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t="inlineStr">
        <is>
          <t>⚠️ 无工厂订单关联</t>
        </is>
      </c>
    </row>
    <row r="662">
      <c r="A662" t="inlineStr">
        <is>
          <t>3222552000517137151</t>
        </is>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t="inlineStr">
        <is>
          <t>⚠️ 无工厂订单关联</t>
        </is>
      </c>
    </row>
    <row r="663">
      <c r="A663" t="inlineStr">
        <is>
          <t>3220492980714123160</t>
        </is>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t="inlineStr">
        <is>
          <t>⚠️ 无工厂订单关联</t>
        </is>
      </c>
    </row>
    <row r="664">
      <c r="A664" t="inlineStr">
        <is>
          <t>5042993835794919431</t>
        </is>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t="inlineStr">
        <is>
          <t>⚠️ 无工厂订单关联</t>
        </is>
      </c>
    </row>
    <row r="665">
      <c r="A665" t="inlineStr">
        <is>
          <t>3216820440209373795</t>
        </is>
      </c>
      <c r="C665" t="inlineStr">
        <is>
          <t>P26990010428</t>
        </is>
      </c>
      <c r="D665" t="inlineStr">
        <is>
          <t>全屋定制</t>
        </is>
      </c>
      <c r="E665" t="inlineStr">
        <is>
          <t>PPS0000000800000</t>
        </is>
      </c>
      <c r="F665" t="inlineStr">
        <is>
          <t>定制</t>
        </is>
      </c>
      <c r="I665" t="inlineStr">
        <is>
          <t>✅ 可导入</t>
        </is>
      </c>
      <c r="J665" t="inlineStr">
        <is>
          <t>⚠️ 无工厂订单关联</t>
        </is>
      </c>
    </row>
    <row r="666">
      <c r="A666" t="inlineStr">
        <is>
          <t>3216604837721373795</t>
        </is>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t="inlineStr">
        <is>
          <t>⚠️ 无工厂订单关联</t>
        </is>
      </c>
    </row>
    <row r="667">
      <c r="A667" t="inlineStr">
        <is>
          <t>3216580141454373795</t>
        </is>
      </c>
      <c r="B667" t="inlineStr">
        <is>
          <t>畔色0084</t>
        </is>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row>
    <row r="668">
      <c r="A668" t="inlineStr">
        <is>
          <t>3216152319595373795</t>
        </is>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t="inlineStr">
        <is>
          <t>⚠️ 无工厂订单关联</t>
        </is>
      </c>
    </row>
    <row r="669">
      <c r="A669" t="inlineStr">
        <is>
          <t>3216653868922373795</t>
        </is>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t="inlineStr">
        <is>
          <t>⚠️ 无工厂订单关联</t>
        </is>
      </c>
    </row>
    <row r="670">
      <c r="A670" t="inlineStr">
        <is>
          <t>5042656586427904820</t>
        </is>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t="inlineStr">
        <is>
          <t>⚠️ 无工厂订单关联</t>
        </is>
      </c>
    </row>
    <row r="671">
      <c r="A671" t="inlineStr">
        <is>
          <t>5042317143656174229</t>
        </is>
      </c>
      <c r="B671" t="inlineStr">
        <is>
          <t>畔色0020</t>
        </is>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row>
    <row r="672">
      <c r="A672" t="inlineStr">
        <is>
          <t>5042650176455174229</t>
        </is>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t="inlineStr">
        <is>
          <t>⚠️ 无工厂订单关联</t>
        </is>
      </c>
    </row>
    <row r="673">
      <c r="A673" t="inlineStr">
        <is>
          <t>3214246261262297751</t>
        </is>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t="inlineStr">
        <is>
          <t>⚠️ 无工厂订单关联</t>
        </is>
      </c>
    </row>
    <row r="674">
      <c r="A674" t="inlineStr">
        <is>
          <t>5040340743989871343</t>
        </is>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t="inlineStr">
        <is>
          <t>⚠️ 无工厂订单关联</t>
        </is>
      </c>
    </row>
    <row r="675">
      <c r="A675" t="inlineStr">
        <is>
          <t>5040378434720561846</t>
        </is>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t="inlineStr">
        <is>
          <t>⚠️ 无工厂订单关联</t>
        </is>
      </c>
    </row>
    <row r="676">
      <c r="A676" t="inlineStr">
        <is>
          <t>3213221595351470387</t>
        </is>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t="inlineStr">
        <is>
          <t>⚠️ 无工厂订单关联</t>
        </is>
      </c>
    </row>
    <row r="677">
      <c r="A677" t="inlineStr">
        <is>
          <t>4501950915006012311</t>
        </is>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t="inlineStr">
        <is>
          <t>⚠️ 无工厂订单关联</t>
        </is>
      </c>
    </row>
    <row r="678">
      <c r="A678" t="inlineStr">
        <is>
          <t>4501950915006049138</t>
        </is>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t="inlineStr">
        <is>
          <t>⚠️ 无工厂订单关联</t>
        </is>
      </c>
    </row>
    <row r="679">
      <c r="A679" t="inlineStr">
        <is>
          <t>5039690763968480334</t>
        </is>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t="inlineStr">
        <is>
          <t>⚠️ 无工厂订单关联</t>
        </is>
      </c>
    </row>
    <row r="680">
      <c r="A680" t="inlineStr">
        <is>
          <t>5039560261335540625</t>
        </is>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t="inlineStr">
        <is>
          <t>⚠️ 无工厂订单关联</t>
        </is>
      </c>
    </row>
    <row r="681">
      <c r="A681" t="inlineStr">
        <is>
          <t>3212149551908297751</t>
        </is>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t="inlineStr">
        <is>
          <t>⚠️ 无工厂订单关联</t>
        </is>
      </c>
    </row>
    <row r="682">
      <c r="A682" t="inlineStr">
        <is>
          <t>3210721863514837177</t>
        </is>
      </c>
      <c r="B682" t="inlineStr">
        <is>
          <t>畔色0083</t>
        </is>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row>
    <row r="683">
      <c r="A683" t="inlineStr">
        <is>
          <t>3211079053600837177</t>
        </is>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t="inlineStr">
        <is>
          <t>⚠️ 无工厂订单关联</t>
        </is>
      </c>
    </row>
    <row r="684">
      <c r="A684" t="inlineStr">
        <is>
          <t>5037298850227109543</t>
        </is>
      </c>
      <c r="B684" t="inlineStr">
        <is>
          <t>畔色0046</t>
        </is>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row>
    <row r="685">
      <c r="A685" t="inlineStr">
        <is>
          <t>5036944645434035914</t>
        </is>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t="inlineStr">
        <is>
          <t>⚠️ 无工厂订单关联</t>
        </is>
      </c>
    </row>
    <row r="686">
      <c r="A686" t="inlineStr">
        <is>
          <t>5036009222860872927</t>
        </is>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t="inlineStr">
        <is>
          <t>⚠️ 无工厂订单关联</t>
        </is>
      </c>
    </row>
    <row r="687">
      <c r="A687" t="inlineStr">
        <is>
          <t>3208401696575486078</t>
        </is>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t="inlineStr">
        <is>
          <t>⚠️ 无工厂订单关联</t>
        </is>
      </c>
    </row>
    <row r="688">
      <c r="A688" t="inlineStr">
        <is>
          <t>3207444423899250058</t>
        </is>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t="inlineStr">
        <is>
          <t>⚠️ 无工厂订单关联</t>
        </is>
      </c>
    </row>
    <row r="689">
      <c r="A689" t="inlineStr">
        <is>
          <t>3206808408454100965</t>
        </is>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t="inlineStr">
        <is>
          <t>⚠️ 无工厂订单关联</t>
        </is>
      </c>
    </row>
    <row r="690">
      <c r="A690" t="inlineStr">
        <is>
          <t>3206808408455100965</t>
        </is>
      </c>
      <c r="C690" t="inlineStr">
        <is>
          <t>P26990090428</t>
        </is>
      </c>
      <c r="D690" t="inlineStr">
        <is>
          <t>淘宝自动生成sku-送货入户</t>
        </is>
      </c>
      <c r="E690" t="inlineStr">
        <is>
          <t>PPS0000000800003</t>
        </is>
      </c>
      <c r="F690" t="inlineStr">
        <is>
          <t>淘宝自动生成sku-送货入户</t>
        </is>
      </c>
      <c r="I690" t="inlineStr">
        <is>
          <t>✅ 可导入</t>
        </is>
      </c>
      <c r="J690" t="inlineStr">
        <is>
          <t>⚠️ 无工厂订单关联</t>
        </is>
      </c>
    </row>
    <row r="691">
      <c r="A691" t="inlineStr">
        <is>
          <t>3205892497850758386</t>
        </is>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t="inlineStr">
        <is>
          <t>⚠️ 无工厂订单关联</t>
        </is>
      </c>
    </row>
    <row r="692">
      <c r="A692" t="inlineStr">
        <is>
          <t>5032517436502295026</t>
        </is>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t="inlineStr">
        <is>
          <t>⚠️ 无工厂订单关联</t>
        </is>
      </c>
    </row>
    <row r="693">
      <c r="A693" t="inlineStr">
        <is>
          <t>5032513656398295026</t>
        </is>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t="inlineStr">
        <is>
          <t>⚠️ 无工厂订单关联</t>
        </is>
      </c>
    </row>
    <row r="694">
      <c r="A694" t="inlineStr">
        <is>
          <t>5032149842932413422</t>
        </is>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t="inlineStr">
        <is>
          <t>⚠️ 无工厂订单关联</t>
        </is>
      </c>
    </row>
    <row r="695">
      <c r="A695" t="inlineStr">
        <is>
          <t>3204647367620870172</t>
        </is>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t="inlineStr">
        <is>
          <t>⚠️ 无工厂订单关联</t>
        </is>
      </c>
    </row>
    <row r="696">
      <c r="A696" t="inlineStr">
        <is>
          <t>5031838945682405710</t>
        </is>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t="inlineStr">
        <is>
          <t>⚠️ 无工厂订单关联</t>
        </is>
      </c>
    </row>
    <row r="697">
      <c r="A697" t="inlineStr">
        <is>
          <t>5031838945683405710</t>
        </is>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t="inlineStr">
        <is>
          <t>⚠️ 无工厂订单关联</t>
        </is>
      </c>
    </row>
    <row r="698">
      <c r="A698" t="inlineStr">
        <is>
          <t>3202379943842031288</t>
        </is>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t="inlineStr">
        <is>
          <t>⚠️ 无工厂订单关联</t>
        </is>
      </c>
    </row>
    <row r="699">
      <c r="A699" t="inlineStr">
        <is>
          <t>5029369020904827125</t>
        </is>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t="inlineStr">
        <is>
          <t>⚠️ 无工厂订单关联</t>
        </is>
      </c>
    </row>
    <row r="700">
      <c r="A700" t="inlineStr">
        <is>
          <t>3201752173943279165</t>
        </is>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t="inlineStr">
        <is>
          <t>⚠️ 无工厂订单关联</t>
        </is>
      </c>
    </row>
    <row r="701">
      <c r="A701" t="inlineStr">
        <is>
          <t>3201581209096954681</t>
        </is>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t="inlineStr">
        <is>
          <t>⚠️ 无工厂订单关联</t>
        </is>
      </c>
    </row>
    <row r="702">
      <c r="A702" t="inlineStr">
        <is>
          <t>3201238490459954681</t>
        </is>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t="inlineStr">
        <is>
          <t>⚠️ 无工厂订单关联</t>
        </is>
      </c>
    </row>
    <row r="703">
      <c r="A703" t="inlineStr">
        <is>
          <t>5027779368272592526</t>
        </is>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t="inlineStr">
        <is>
          <t>⚠️ 无工厂订单关联</t>
        </is>
      </c>
    </row>
    <row r="704">
      <c r="A704" t="inlineStr">
        <is>
          <t>3200411607023537598</t>
        </is>
      </c>
      <c r="B704" t="inlineStr">
        <is>
          <t>畔色0079</t>
        </is>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row>
    <row r="705">
      <c r="A705" t="inlineStr">
        <is>
          <t>3200867472590148254</t>
        </is>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t="inlineStr">
        <is>
          <t>⚠️ 无工厂订单关联</t>
        </is>
      </c>
    </row>
    <row r="706">
      <c r="A706" t="inlineStr">
        <is>
          <t>5027333185397558820</t>
        </is>
      </c>
      <c r="B706" t="inlineStr">
        <is>
          <t>畔色0030</t>
        </is>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row>
    <row r="707">
      <c r="A707" t="inlineStr">
        <is>
          <t>5027077802136558820</t>
        </is>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t="inlineStr">
        <is>
          <t>⚠️ 无工厂订单关联</t>
        </is>
      </c>
    </row>
    <row r="708">
      <c r="A708" t="inlineStr">
        <is>
          <t>5026632338838185740</t>
        </is>
      </c>
      <c r="B708" t="inlineStr">
        <is>
          <t>畔色0061</t>
        </is>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row>
    <row r="709">
      <c r="A709" t="inlineStr">
        <is>
          <t>3199584147190452461</t>
        </is>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t="inlineStr">
        <is>
          <t>⚠️ 无工厂订单关联</t>
        </is>
      </c>
    </row>
    <row r="710">
      <c r="A710" t="inlineStr">
        <is>
          <t>4501921538004004444</t>
        </is>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t="inlineStr">
        <is>
          <t>⚠️ 无工厂订单关联</t>
        </is>
      </c>
    </row>
    <row r="711">
      <c r="A711" t="inlineStr">
        <is>
          <t>5025466658667930109</t>
        </is>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t="inlineStr">
        <is>
          <t>⚠️ 无工厂订单关联</t>
        </is>
      </c>
    </row>
    <row r="712">
      <c r="A712" t="inlineStr">
        <is>
          <t>5024996031837328524</t>
        </is>
      </c>
      <c r="C712" t="inlineStr">
        <is>
          <t>P26990010428</t>
        </is>
      </c>
      <c r="D712" t="inlineStr">
        <is>
          <t>全屋定制</t>
        </is>
      </c>
      <c r="E712" t="inlineStr">
        <is>
          <t>PPS0000000800000</t>
        </is>
      </c>
      <c r="F712" t="inlineStr">
        <is>
          <t>定制</t>
        </is>
      </c>
      <c r="I712" t="inlineStr">
        <is>
          <t>✅ 可导入</t>
        </is>
      </c>
      <c r="J712" t="inlineStr">
        <is>
          <t>⚠️ 无工厂订单关联</t>
        </is>
      </c>
    </row>
    <row r="713">
      <c r="A713" t="inlineStr">
        <is>
          <t>3198397945876400053</t>
        </is>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t="inlineStr">
        <is>
          <t>⚠️ 无工厂订单关联</t>
        </is>
      </c>
    </row>
    <row r="714">
      <c r="A714" t="inlineStr">
        <is>
          <t>3197452513852358180</t>
        </is>
      </c>
      <c r="B714" t="inlineStr">
        <is>
          <t>畔色0089</t>
        </is>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row>
    <row r="715">
      <c r="A715" t="inlineStr">
        <is>
          <t>3195188259373423879</t>
        </is>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t="inlineStr">
        <is>
          <t>⚠️ 无工厂订单关联</t>
        </is>
      </c>
    </row>
    <row r="716">
      <c r="A716" t="inlineStr">
        <is>
          <t>3189157969460122797</t>
        </is>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t="inlineStr">
        <is>
          <t>⚠️ 无工厂订单关联</t>
        </is>
      </c>
    </row>
    <row r="717">
      <c r="A717" t="inlineStr">
        <is>
          <t>5014980578413738833</t>
        </is>
      </c>
      <c r="B717" t="inlineStr">
        <is>
          <t>畔色0042</t>
        </is>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row>
    <row r="718">
      <c r="A718" t="inlineStr">
        <is>
          <t>5013336564551986412</t>
        </is>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t="inlineStr">
        <is>
          <t>⚠️ 无工厂订单关联</t>
        </is>
      </c>
    </row>
    <row r="719">
      <c r="A719" t="inlineStr">
        <is>
          <t>5011051610701893645</t>
        </is>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t="inlineStr">
        <is>
          <t>⚠️ 无工厂订单关联</t>
        </is>
      </c>
    </row>
    <row r="720">
      <c r="A720" t="inlineStr">
        <is>
          <t>5010629978069402623</t>
        </is>
      </c>
      <c r="B720" t="inlineStr">
        <is>
          <t>畔色0062</t>
        </is>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row>
    <row r="721">
      <c r="A721" t="inlineStr">
        <is>
          <t>5009834952438185740</t>
        </is>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t="inlineStr">
        <is>
          <t>⚠️ 无工厂订单关联</t>
        </is>
      </c>
    </row>
    <row r="722">
      <c r="A722" t="inlineStr">
        <is>
          <t>3183055466322228259</t>
        </is>
      </c>
      <c r="C722" t="inlineStr">
        <is>
          <t>P26990010428</t>
        </is>
      </c>
      <c r="D722" t="inlineStr">
        <is>
          <t>全屋定制</t>
        </is>
      </c>
      <c r="E722" t="inlineStr">
        <is>
          <t>PPS0000000800000</t>
        </is>
      </c>
      <c r="F722" t="inlineStr">
        <is>
          <t>定制</t>
        </is>
      </c>
      <c r="I722" t="inlineStr">
        <is>
          <t>✅ 可导入</t>
        </is>
      </c>
      <c r="J722" t="inlineStr">
        <is>
          <t>⚠️ 无工厂订单关联</t>
        </is>
      </c>
    </row>
    <row r="723">
      <c r="A723" t="inlineStr">
        <is>
          <t>3183374785161228259</t>
        </is>
      </c>
      <c r="B723" t="inlineStr">
        <is>
          <t>畔色0086</t>
        </is>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row>
    <row r="724">
      <c r="A724" t="inlineStr">
        <is>
          <t>3183442968375228259</t>
        </is>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t="inlineStr">
        <is>
          <t>⚠️ 无工厂订单关联</t>
        </is>
      </c>
    </row>
    <row r="725">
      <c r="A725" t="inlineStr">
        <is>
          <t>3183310993421228259</t>
        </is>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t="inlineStr">
        <is>
          <t>⚠️ 无工厂订单关联</t>
        </is>
      </c>
    </row>
    <row r="726">
      <c r="A726" t="inlineStr">
        <is>
          <t>5006684883318893645</t>
        </is>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t="inlineStr">
        <is>
          <t>⚠️ 无工厂订单关联</t>
        </is>
      </c>
    </row>
    <row r="727">
      <c r="A727" t="inlineStr">
        <is>
          <t>5006964457246559512</t>
        </is>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t="inlineStr">
        <is>
          <t>⚠️ 无工厂订单关联</t>
        </is>
      </c>
    </row>
    <row r="728">
      <c r="A728" t="inlineStr">
        <is>
          <t>3180453098860085177</t>
        </is>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t="inlineStr">
        <is>
          <t>⚠️ 无工厂订单关联</t>
        </is>
      </c>
    </row>
    <row r="729">
      <c r="A729" t="inlineStr">
        <is>
          <t>3179656128421228259</t>
        </is>
      </c>
      <c r="C729" t="inlineStr">
        <is>
          <t>P26990010428</t>
        </is>
      </c>
      <c r="D729" t="inlineStr">
        <is>
          <t>全屋定制</t>
        </is>
      </c>
      <c r="E729" t="inlineStr">
        <is>
          <t>PPS0000000800000</t>
        </is>
      </c>
      <c r="F729" t="inlineStr">
        <is>
          <t>定制</t>
        </is>
      </c>
      <c r="I729" t="inlineStr">
        <is>
          <t>✅ 可导入</t>
        </is>
      </c>
      <c r="J729" t="inlineStr">
        <is>
          <t>⚠️ 无工厂订单关联</t>
        </is>
      </c>
    </row>
    <row r="730">
      <c r="A730" t="inlineStr">
        <is>
          <t>3179656128422228259</t>
        </is>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t="inlineStr">
        <is>
          <t>⚠️ 无工厂订单关联</t>
        </is>
      </c>
    </row>
    <row r="731">
      <c r="A731" t="inlineStr">
        <is>
          <t>3177592284567650593</t>
        </is>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t="inlineStr">
        <is>
          <t>⚠️ 无工厂订单关联</t>
        </is>
      </c>
    </row>
    <row r="732">
      <c r="A732" t="inlineStr">
        <is>
          <t>3177592284568650593</t>
        </is>
      </c>
      <c r="C732" t="inlineStr">
        <is>
          <t>P26990050428</t>
        </is>
      </c>
      <c r="D732" t="inlineStr">
        <is>
          <t>商家安装sku</t>
        </is>
      </c>
      <c r="E732" t="inlineStr">
        <is>
          <t>PPS0000000800002</t>
        </is>
      </c>
      <c r="F732" t="inlineStr">
        <is>
          <t>商家安装sku</t>
        </is>
      </c>
      <c r="I732" t="inlineStr">
        <is>
          <t>✅ 可导入</t>
        </is>
      </c>
      <c r="J732" t="inlineStr">
        <is>
          <t>⚠️ 无工厂订单关联</t>
        </is>
      </c>
    </row>
    <row r="733">
      <c r="A733" t="inlineStr">
        <is>
          <t>5002120980622174645</t>
        </is>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t="inlineStr">
        <is>
          <t>⚠️ 无工厂订单关联</t>
        </is>
      </c>
    </row>
    <row r="734">
      <c r="A734" t="inlineStr">
        <is>
          <t>5002120980623174645</t>
        </is>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t="inlineStr">
        <is>
          <t>⚠️ 无工厂订单关联</t>
        </is>
      </c>
    </row>
    <row r="735">
      <c r="A735" t="inlineStr">
        <is>
          <t>4999357982989757806</t>
        </is>
      </c>
      <c r="B735" t="inlineStr">
        <is>
          <t>畔色0049</t>
        </is>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row>
    <row r="736">
      <c r="A736" t="inlineStr">
        <is>
          <t>3172307955753650759</t>
        </is>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t="inlineStr">
        <is>
          <t>⚠️ 无工厂订单关联</t>
        </is>
      </c>
    </row>
    <row r="737">
      <c r="A737" t="inlineStr">
        <is>
          <t>4997951317507007620</t>
        </is>
      </c>
      <c r="B737" t="inlineStr">
        <is>
          <t>畔色0059</t>
        </is>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row>
    <row r="738">
      <c r="A738" t="inlineStr">
        <is>
          <t>3172166004686819070</t>
        </is>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t="inlineStr">
        <is>
          <t>⚠️ 无工厂订单关联</t>
        </is>
      </c>
    </row>
    <row r="739">
      <c r="A739" t="inlineStr">
        <is>
          <t>3172029097699819070</t>
        </is>
      </c>
      <c r="B739" t="inlineStr">
        <is>
          <t>畔色0060</t>
        </is>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row>
    <row r="740">
      <c r="A740" t="inlineStr">
        <is>
          <t>4995592202924677822</t>
        </is>
      </c>
      <c r="B740" t="inlineStr">
        <is>
          <t>畔色0058</t>
        </is>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row>
    <row r="741">
      <c r="A741" t="inlineStr">
        <is>
          <t>3169278769829196979</t>
        </is>
      </c>
      <c r="B741" t="inlineStr">
        <is>
          <t>畔色0017</t>
        </is>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row>
    <row r="742">
      <c r="A742" t="inlineStr">
        <is>
          <t>4994727193037262003</t>
        </is>
      </c>
      <c r="C742" t="inlineStr">
        <is>
          <t>P26990010428</t>
        </is>
      </c>
      <c r="D742" t="inlineStr">
        <is>
          <t>全屋定制</t>
        </is>
      </c>
      <c r="E742" t="inlineStr">
        <is>
          <t>PPS0000000800000</t>
        </is>
      </c>
      <c r="F742" t="inlineStr">
        <is>
          <t>定制</t>
        </is>
      </c>
      <c r="I742" t="inlineStr">
        <is>
          <t>✅ 可导入</t>
        </is>
      </c>
      <c r="J742" t="inlineStr">
        <is>
          <t>⚠️ 无工厂订单关联</t>
        </is>
      </c>
    </row>
    <row r="743">
      <c r="A743" t="inlineStr">
        <is>
          <t>4994717329446262003</t>
        </is>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t="inlineStr">
        <is>
          <t>⚠️ 无工厂订单关联</t>
        </is>
      </c>
    </row>
    <row r="744">
      <c r="A744" t="inlineStr">
        <is>
          <t>4994527754819262003</t>
        </is>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t="inlineStr">
        <is>
          <t>⚠️ 无工厂订单关联</t>
        </is>
      </c>
    </row>
    <row r="745">
      <c r="A745" t="inlineStr">
        <is>
          <t>4994713657048262003</t>
        </is>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t="inlineStr">
        <is>
          <t>⚠️ 无工厂订单关联</t>
        </is>
      </c>
    </row>
    <row r="746">
      <c r="A746" t="inlineStr">
        <is>
          <t>4994516666511262003</t>
        </is>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t="inlineStr">
        <is>
          <t>⚠️ 无工厂订单关联</t>
        </is>
      </c>
    </row>
    <row r="747">
      <c r="A747" t="inlineStr">
        <is>
          <t>4994143959230373921</t>
        </is>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t="inlineStr">
        <is>
          <t>⚠️ 无工厂订单关联</t>
        </is>
      </c>
    </row>
    <row r="748">
      <c r="A748" t="inlineStr">
        <is>
          <t>4993859055088065737</t>
        </is>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t="inlineStr">
        <is>
          <t>⚠️ 无工厂订单关联</t>
        </is>
      </c>
    </row>
    <row r="749">
      <c r="A749" t="inlineStr">
        <is>
          <t>4993673832187542801</t>
        </is>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t="inlineStr">
        <is>
          <t>⚠️ 无工厂订单关联</t>
        </is>
      </c>
    </row>
    <row r="750">
      <c r="A750" t="inlineStr">
        <is>
          <t>3167188755247451054</t>
        </is>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t="inlineStr">
        <is>
          <t>⚠️ 无工厂订单关联</t>
        </is>
      </c>
    </row>
    <row r="751">
      <c r="A751" t="inlineStr">
        <is>
          <t>4991917070621599318</t>
        </is>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t="inlineStr">
        <is>
          <t>⚠️ 无工厂订单关联</t>
        </is>
      </c>
    </row>
    <row r="752">
      <c r="A752" t="inlineStr">
        <is>
          <t>4991917070622599318</t>
        </is>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t="inlineStr">
        <is>
          <t>⚠️ 无工厂订单关联</t>
        </is>
      </c>
    </row>
    <row r="753">
      <c r="A753" t="inlineStr">
        <is>
          <t>4991917070623599318</t>
        </is>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t="inlineStr">
        <is>
          <t>⚠️ 无工厂订单关联</t>
        </is>
      </c>
    </row>
    <row r="754">
      <c r="A754" t="inlineStr">
        <is>
          <t>4991917070624599318</t>
        </is>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t="inlineStr">
        <is>
          <t>⚠️ 无工厂订单关联</t>
        </is>
      </c>
    </row>
    <row r="755">
      <c r="A755" t="inlineStr">
        <is>
          <t>4991917070625599318</t>
        </is>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t="inlineStr">
        <is>
          <t>⚠️ 无工厂订单关联</t>
        </is>
      </c>
    </row>
    <row r="756">
      <c r="A756" t="inlineStr">
        <is>
          <t>4991917070626599318</t>
        </is>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t="inlineStr">
        <is>
          <t>⚠️ 无工厂订单关联</t>
        </is>
      </c>
    </row>
    <row r="757">
      <c r="A757" t="inlineStr">
        <is>
          <t>4991917070627599318</t>
        </is>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t="inlineStr">
        <is>
          <t>⚠️ 无工厂订单关联</t>
        </is>
      </c>
    </row>
    <row r="758">
      <c r="A758" t="inlineStr">
        <is>
          <t>4991585078568434638</t>
        </is>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t="inlineStr">
        <is>
          <t>⚠️ 无工厂订单关联</t>
        </is>
      </c>
    </row>
    <row r="759">
      <c r="A759" t="inlineStr">
        <is>
          <t>4991585078569434638</t>
        </is>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t="inlineStr">
        <is>
          <t>⚠️ 无工厂订单关联</t>
        </is>
      </c>
    </row>
    <row r="760">
      <c r="A760" t="inlineStr">
        <is>
          <t>4991585078570434638</t>
        </is>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t="inlineStr">
        <is>
          <t>⚠️ 无工厂订单关联</t>
        </is>
      </c>
    </row>
    <row r="761">
      <c r="A761" t="inlineStr">
        <is>
          <t>4991585078571434638</t>
        </is>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t="inlineStr">
        <is>
          <t>⚠️ 无工厂订单关联</t>
        </is>
      </c>
    </row>
    <row r="762">
      <c r="A762" t="inlineStr">
        <is>
          <t>3165893474916067281</t>
        </is>
      </c>
      <c r="B762" t="inlineStr">
        <is>
          <t>畔色0052</t>
        </is>
      </c>
      <c r="C762" t="inlineStr">
        <is>
          <t>P26990010428</t>
        </is>
      </c>
      <c r="D762" t="inlineStr">
        <is>
          <t>全屋定制</t>
        </is>
      </c>
      <c r="E762" t="inlineStr">
        <is>
          <t>PPS0000000800000</t>
        </is>
      </c>
      <c r="F762" t="inlineStr">
        <is>
          <t>定制</t>
        </is>
      </c>
      <c r="I762" t="inlineStr">
        <is>
          <t>✅ 可导入</t>
        </is>
      </c>
    </row>
    <row r="763">
      <c r="A763" t="inlineStr">
        <is>
          <t>4991084856872350815</t>
        </is>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t="inlineStr">
        <is>
          <t>⚠️ 无工厂订单关联</t>
        </is>
      </c>
    </row>
    <row r="764">
      <c r="A764" t="inlineStr">
        <is>
          <t>4989894699795421412</t>
        </is>
      </c>
      <c r="B764" t="inlineStr">
        <is>
          <t>畔色0044</t>
        </is>
      </c>
      <c r="C764" t="inlineStr">
        <is>
          <t>P26990010428</t>
        </is>
      </c>
      <c r="D764" t="inlineStr">
        <is>
          <t>全屋定制</t>
        </is>
      </c>
      <c r="E764" t="inlineStr">
        <is>
          <t>PPS0000000800000</t>
        </is>
      </c>
      <c r="F764" t="inlineStr">
        <is>
          <t>定制</t>
        </is>
      </c>
      <c r="I764" t="inlineStr">
        <is>
          <t>✅ 可导入</t>
        </is>
      </c>
    </row>
    <row r="765">
      <c r="A765" t="inlineStr">
        <is>
          <t>4990209625363421412</t>
        </is>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t="inlineStr">
        <is>
          <t>⚠️ 无工厂订单关联</t>
        </is>
      </c>
    </row>
    <row r="766">
      <c r="A766" t="inlineStr">
        <is>
          <t>4990170637230542801</t>
        </is>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t="inlineStr">
        <is>
          <t>⚠️ 无工厂订单关联</t>
        </is>
      </c>
    </row>
    <row r="767">
      <c r="A767" t="inlineStr">
        <is>
          <t>4990166209850542801</t>
        </is>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t="inlineStr">
        <is>
          <t>⚠️ 无工厂订单关联</t>
        </is>
      </c>
    </row>
    <row r="768">
      <c r="A768" t="inlineStr">
        <is>
          <t>4989950462845542801</t>
        </is>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t="inlineStr">
        <is>
          <t>⚠️ 无工厂订单关联</t>
        </is>
      </c>
    </row>
    <row r="769">
      <c r="A769" t="inlineStr">
        <is>
          <t>4990193856037421412</t>
        </is>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t="inlineStr">
        <is>
          <t>⚠️ 无工厂订单关联</t>
        </is>
      </c>
    </row>
    <row r="770">
      <c r="A770" t="inlineStr">
        <is>
          <t>4989824067248652338</t>
        </is>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t="inlineStr">
        <is>
          <t>⚠️ 无工厂订单关联</t>
        </is>
      </c>
    </row>
    <row r="771">
      <c r="A771" t="inlineStr">
        <is>
          <t>4990031641055288812</t>
        </is>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t="inlineStr">
        <is>
          <t>⚠️ 无工厂订单关联</t>
        </is>
      </c>
    </row>
    <row r="772">
      <c r="A772" t="inlineStr">
        <is>
          <t>4989695547361288812</t>
        </is>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t="inlineStr">
        <is>
          <t>⚠️ 无工厂订单关联</t>
        </is>
      </c>
    </row>
    <row r="773">
      <c r="A773" t="inlineStr">
        <is>
          <t>4990013425203542801</t>
        </is>
      </c>
      <c r="B773" t="inlineStr">
        <is>
          <t>畔色0043</t>
        </is>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row>
    <row r="774">
      <c r="A774" t="inlineStr">
        <is>
          <t>3164150282495397568</t>
        </is>
      </c>
      <c r="B774" t="inlineStr">
        <is>
          <t>畔色0016</t>
        </is>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row>
    <row r="775">
      <c r="A775" t="inlineStr">
        <is>
          <t>4987718031735486210</t>
        </is>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t="inlineStr">
        <is>
          <t>⚠️ 无工厂订单关联</t>
        </is>
      </c>
    </row>
    <row r="776">
      <c r="A776" t="inlineStr">
        <is>
          <t>4988088144143486210</t>
        </is>
      </c>
      <c r="B776" t="inlineStr">
        <is>
          <t>畔色0039</t>
        </is>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row>
    <row r="777">
      <c r="A777" t="inlineStr">
        <is>
          <t>4987476289066513830</t>
        </is>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t="inlineStr">
        <is>
          <t>⚠️ 无工厂订单关联</t>
        </is>
      </c>
    </row>
    <row r="778">
      <c r="A778" t="inlineStr">
        <is>
          <t>3162032187242471293</t>
        </is>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t="inlineStr">
        <is>
          <t>⚠️ 无工厂订单关联</t>
        </is>
      </c>
    </row>
    <row r="779">
      <c r="A779" t="inlineStr">
        <is>
          <t>3162094682832471293</t>
        </is>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t="inlineStr">
        <is>
          <t>⚠️ 无工厂订单关联</t>
        </is>
      </c>
    </row>
    <row r="780">
      <c r="A780" t="inlineStr">
        <is>
          <t>4986838191069952344</t>
        </is>
      </c>
      <c r="B780" t="inlineStr">
        <is>
          <t>畔色0040</t>
        </is>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row>
    <row r="781">
      <c r="A781" t="inlineStr">
        <is>
          <t>4987151353401952344</t>
        </is>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t="inlineStr">
        <is>
          <t>⚠️ 无工厂订单关联</t>
        </is>
      </c>
    </row>
    <row r="782">
      <c r="A782" t="inlineStr">
        <is>
          <t>4986689943273486210</t>
        </is>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t="inlineStr">
        <is>
          <t>⚠️ 无工厂订单关联</t>
        </is>
      </c>
    </row>
    <row r="783">
      <c r="A783" t="inlineStr">
        <is>
          <t>4987055448277486210</t>
        </is>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t="inlineStr">
        <is>
          <t>⚠️ 无工厂订单关联</t>
        </is>
      </c>
    </row>
    <row r="784">
      <c r="A784" t="inlineStr">
        <is>
          <t>4986653655965486210</t>
        </is>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t="inlineStr">
        <is>
          <t>⚠️ 无工厂订单关联</t>
        </is>
      </c>
    </row>
    <row r="785">
      <c r="A785" t="inlineStr">
        <is>
          <t>4986749882509486210</t>
        </is>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t="inlineStr">
        <is>
          <t>⚠️ 无工厂订单关联</t>
        </is>
      </c>
    </row>
    <row r="786">
      <c r="A786" t="inlineStr">
        <is>
          <t>4987012104410486210</t>
        </is>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t="inlineStr">
        <is>
          <t>⚠️ 无工厂订单关联</t>
        </is>
      </c>
    </row>
    <row r="787">
      <c r="A787" t="inlineStr">
        <is>
          <t>3161697528598067281</t>
        </is>
      </c>
      <c r="C787" t="inlineStr">
        <is>
          <t>P26990010428</t>
        </is>
      </c>
      <c r="D787" t="inlineStr">
        <is>
          <t>全屋定制</t>
        </is>
      </c>
      <c r="E787" t="inlineStr">
        <is>
          <t>PPS0000000800000</t>
        </is>
      </c>
      <c r="F787" t="inlineStr">
        <is>
          <t>定制</t>
        </is>
      </c>
      <c r="I787" t="inlineStr">
        <is>
          <t>✅ 可导入</t>
        </is>
      </c>
      <c r="J787" t="inlineStr">
        <is>
          <t>⚠️ 无工厂订单关联</t>
        </is>
      </c>
    </row>
    <row r="788">
      <c r="A788" t="inlineStr">
        <is>
          <t>3161223626763448450</t>
        </is>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t="inlineStr">
        <is>
          <t>⚠️ 无工厂订单关联</t>
        </is>
      </c>
    </row>
    <row r="789">
      <c r="A789" t="inlineStr">
        <is>
          <t>4985416729902060642</t>
        </is>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t="inlineStr">
        <is>
          <t>⚠️ 无工厂订单关联</t>
        </is>
      </c>
    </row>
    <row r="790">
      <c r="A790" t="inlineStr">
        <is>
          <t>4985190038889407527</t>
        </is>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t="inlineStr">
        <is>
          <t>⚠️ 无工厂订单关联</t>
        </is>
      </c>
    </row>
    <row r="791">
      <c r="A791" t="inlineStr">
        <is>
          <t>4985427204183101600</t>
        </is>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t="inlineStr">
        <is>
          <t>⚠️ 无工厂订单关联</t>
        </is>
      </c>
    </row>
    <row r="792">
      <c r="A792" t="inlineStr">
        <is>
          <t>4985389620407763018</t>
        </is>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t="inlineStr">
        <is>
          <t>⚠️ 无工厂订单关联</t>
        </is>
      </c>
    </row>
    <row r="793">
      <c r="A793" t="inlineStr">
        <is>
          <t>4984190318755929904</t>
        </is>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t="inlineStr">
        <is>
          <t>⚠️ 无工厂订单关联</t>
        </is>
      </c>
    </row>
    <row r="794">
      <c r="A794" t="inlineStr">
        <is>
          <t>4984000778245567335</t>
        </is>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t="inlineStr">
        <is>
          <t>⚠️ 无工厂订单关联</t>
        </is>
      </c>
    </row>
    <row r="795">
      <c r="A795" t="inlineStr">
        <is>
          <t>4984000778246567335</t>
        </is>
      </c>
      <c r="C795" t="inlineStr">
        <is>
          <t>P26990050428</t>
        </is>
      </c>
      <c r="D795" t="inlineStr">
        <is>
          <t>商家安装sku</t>
        </is>
      </c>
      <c r="E795" t="inlineStr">
        <is>
          <t>PPS0000000800002</t>
        </is>
      </c>
      <c r="F795" t="inlineStr">
        <is>
          <t>商家安装sku</t>
        </is>
      </c>
      <c r="I795" t="inlineStr">
        <is>
          <t>✅ 可导入</t>
        </is>
      </c>
      <c r="J795" t="inlineStr">
        <is>
          <t>⚠️ 无工厂订单关联</t>
        </is>
      </c>
    </row>
    <row r="796">
      <c r="A796" t="inlineStr">
        <is>
          <t>4984000778247567335</t>
        </is>
      </c>
      <c r="C796" t="inlineStr">
        <is>
          <t>P26990090428</t>
        </is>
      </c>
      <c r="D796" t="inlineStr">
        <is>
          <t>淘宝自动生成sku-送货入户</t>
        </is>
      </c>
      <c r="E796" t="inlineStr">
        <is>
          <t>PPS0000000800003</t>
        </is>
      </c>
      <c r="F796" t="inlineStr">
        <is>
          <t>淘宝自动生成sku-送货入户</t>
        </is>
      </c>
      <c r="I796" t="inlineStr">
        <is>
          <t>✅ 可导入</t>
        </is>
      </c>
      <c r="J796" t="inlineStr">
        <is>
          <t>⚠️ 无工厂订单关联</t>
        </is>
      </c>
    </row>
    <row r="797">
      <c r="A797" t="inlineStr">
        <is>
          <t>4983533066552262003</t>
        </is>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t="inlineStr">
        <is>
          <t>⚠️ 无工厂订单关联</t>
        </is>
      </c>
    </row>
    <row r="798">
      <c r="A798" t="inlineStr">
        <is>
          <t>3158438305403067281</t>
        </is>
      </c>
      <c r="C798" t="inlineStr">
        <is>
          <t>P26990010428</t>
        </is>
      </c>
      <c r="D798" t="inlineStr">
        <is>
          <t>全屋定制</t>
        </is>
      </c>
      <c r="E798" t="inlineStr">
        <is>
          <t>PPS0000000800000</t>
        </is>
      </c>
      <c r="F798" t="inlineStr">
        <is>
          <t>定制</t>
        </is>
      </c>
      <c r="I798" t="inlineStr">
        <is>
          <t>✅ 可导入</t>
        </is>
      </c>
      <c r="J798" t="inlineStr">
        <is>
          <t>⚠️ 无工厂订单关联</t>
        </is>
      </c>
    </row>
    <row r="799">
      <c r="A799" t="inlineStr">
        <is>
          <t>3158413141085067281</t>
        </is>
      </c>
      <c r="C799" t="inlineStr">
        <is>
          <t>P26990010428</t>
        </is>
      </c>
      <c r="D799" t="inlineStr">
        <is>
          <t>全屋定制</t>
        </is>
      </c>
      <c r="E799" t="inlineStr">
        <is>
          <t>PPS0000000800000</t>
        </is>
      </c>
      <c r="F799" t="inlineStr">
        <is>
          <t>定制</t>
        </is>
      </c>
      <c r="I799" t="inlineStr">
        <is>
          <t>✅ 可导入</t>
        </is>
      </c>
      <c r="J799" t="inlineStr">
        <is>
          <t>⚠️ 无工厂订单关联</t>
        </is>
      </c>
    </row>
    <row r="800">
      <c r="A800" t="inlineStr">
        <is>
          <t>3158013615171067281</t>
        </is>
      </c>
      <c r="C800" t="inlineStr">
        <is>
          <t>P26990010428</t>
        </is>
      </c>
      <c r="D800" t="inlineStr">
        <is>
          <t>全屋定制</t>
        </is>
      </c>
      <c r="E800" t="inlineStr">
        <is>
          <t>PPS0000000800000</t>
        </is>
      </c>
      <c r="F800" t="inlineStr">
        <is>
          <t>定制</t>
        </is>
      </c>
      <c r="I800" t="inlineStr">
        <is>
          <t>✅ 可导入</t>
        </is>
      </c>
      <c r="J800" t="inlineStr">
        <is>
          <t>⚠️ 无工厂订单关联</t>
        </is>
      </c>
    </row>
    <row r="801">
      <c r="A801" t="inlineStr">
        <is>
          <t>3158350501510067281</t>
        </is>
      </c>
      <c r="C801" t="inlineStr">
        <is>
          <t>P26990010428</t>
        </is>
      </c>
      <c r="D801" t="inlineStr">
        <is>
          <t>全屋定制</t>
        </is>
      </c>
      <c r="E801" t="inlineStr">
        <is>
          <t>PPS0000000800000</t>
        </is>
      </c>
      <c r="F801" t="inlineStr">
        <is>
          <t>定制</t>
        </is>
      </c>
      <c r="I801" t="inlineStr">
        <is>
          <t>✅ 可导入</t>
        </is>
      </c>
      <c r="J801" t="inlineStr">
        <is>
          <t>⚠️ 无工厂订单关联</t>
        </is>
      </c>
    </row>
    <row r="802">
      <c r="A802" t="inlineStr">
        <is>
          <t>3158061782597067281</t>
        </is>
      </c>
      <c r="C802" t="inlineStr">
        <is>
          <t>P26990010428</t>
        </is>
      </c>
      <c r="D802" t="inlineStr">
        <is>
          <t>全屋定制</t>
        </is>
      </c>
      <c r="E802" t="inlineStr">
        <is>
          <t>PPS0000000800000</t>
        </is>
      </c>
      <c r="F802" t="inlineStr">
        <is>
          <t>定制</t>
        </is>
      </c>
      <c r="I802" t="inlineStr">
        <is>
          <t>✅ 可导入</t>
        </is>
      </c>
      <c r="J802" t="inlineStr">
        <is>
          <t>⚠️ 无工厂订单关联</t>
        </is>
      </c>
    </row>
    <row r="803">
      <c r="A803" t="inlineStr">
        <is>
          <t>3157987587524067281</t>
        </is>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t="inlineStr">
        <is>
          <t>⚠️ 无工厂订单关联</t>
        </is>
      </c>
    </row>
    <row r="804">
      <c r="A804" t="inlineStr">
        <is>
          <t>3157987587525067281</t>
        </is>
      </c>
      <c r="C804" t="inlineStr">
        <is>
          <t>P26990050428</t>
        </is>
      </c>
      <c r="D804" t="inlineStr">
        <is>
          <t>商家安装sku</t>
        </is>
      </c>
      <c r="E804" t="inlineStr">
        <is>
          <t>PPS0000000800002</t>
        </is>
      </c>
      <c r="F804" t="inlineStr">
        <is>
          <t>商家安装sku</t>
        </is>
      </c>
      <c r="I804" t="inlineStr">
        <is>
          <t>✅ 可导入</t>
        </is>
      </c>
      <c r="J804" t="inlineStr">
        <is>
          <t>⚠️ 无工厂订单关联</t>
        </is>
      </c>
    </row>
    <row r="805">
      <c r="A805" t="inlineStr">
        <is>
          <t>3157987587526067281</t>
        </is>
      </c>
      <c r="C805" t="inlineStr">
        <is>
          <t>P26990090428</t>
        </is>
      </c>
      <c r="D805" t="inlineStr">
        <is>
          <t>淘宝自动生成sku-送货入户</t>
        </is>
      </c>
      <c r="E805" t="inlineStr">
        <is>
          <t>PPS0000000800003</t>
        </is>
      </c>
      <c r="F805" t="inlineStr">
        <is>
          <t>淘宝自动生成sku-送货入户</t>
        </is>
      </c>
      <c r="I805" t="inlineStr">
        <is>
          <t>✅ 可导入</t>
        </is>
      </c>
      <c r="J805" t="inlineStr">
        <is>
          <t>⚠️ 无工厂订单关联</t>
        </is>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t="n"/>
      <c r="H3" s="15" t="inlineStr">
        <is>
          <t>樱桃木 窄柜100（新报价3300</t>
        </is>
      </c>
      <c r="I3" s="15" t="n"/>
      <c r="J3" s="15" t="n">
        <v>1</v>
      </c>
      <c r="K3" s="15" t="n"/>
      <c r="L3" s="49" t="n">
        <v>3300</v>
      </c>
      <c r="M3" s="28" t="n"/>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平台订单号在5-订单总表中未找到(2025年历史订单，早于系统建档范围，建议补录或存档)</t>
        </is>
      </c>
    </row>
    <row r="4" ht="18" customHeight="1">
      <c r="A4" s="14" t="inlineStr">
        <is>
          <t>畔色0002</t>
        </is>
      </c>
      <c r="B4" s="14" t="inlineStr">
        <is>
          <t>4961243594720153845</t>
        </is>
      </c>
      <c r="C4" s="126" t="inlineStr">
        <is>
          <t>玉山县博冠家具有限公司</t>
        </is>
      </c>
      <c r="D4" s="158" t="n">
        <v>46014</v>
      </c>
      <c r="E4" s="16" t="n"/>
      <c r="F4" s="158" t="n">
        <v>46052</v>
      </c>
      <c r="G4" s="16" t="n"/>
      <c r="H4" s="15" t="inlineStr">
        <is>
          <t>樱桃木 窄柜100</t>
        </is>
      </c>
      <c r="I4" s="16" t="n"/>
      <c r="J4" s="15" t="n">
        <v>1</v>
      </c>
      <c r="K4" s="16" t="n"/>
      <c r="L4" s="49" t="n">
        <v>3300</v>
      </c>
      <c r="M4" s="28" t="n"/>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平台订单号在5-订单总表中未找到(2025年历史订单，早于系统建档范围，建议补录或存档)</t>
        </is>
      </c>
    </row>
    <row r="5" ht="18" customHeight="1">
      <c r="A5" s="14" t="inlineStr">
        <is>
          <t>畔色0003</t>
        </is>
      </c>
      <c r="B5" s="14" t="inlineStr">
        <is>
          <t>4964669065069438449</t>
        </is>
      </c>
      <c r="C5" s="126" t="inlineStr">
        <is>
          <t>玉山县博冠家具有限公司</t>
        </is>
      </c>
      <c r="D5" s="158" t="n">
        <v>46016</v>
      </c>
      <c r="E5" s="15" t="n"/>
      <c r="F5" s="158" t="n">
        <v>46036</v>
      </c>
      <c r="G5" s="15" t="n"/>
      <c r="H5" s="15" t="inlineStr">
        <is>
          <t>樱桃木 窄柜100</t>
        </is>
      </c>
      <c r="I5" s="15" t="n"/>
      <c r="J5" s="15" t="n">
        <v>1</v>
      </c>
      <c r="K5" s="15" t="n"/>
      <c r="L5" s="49" t="n">
        <v>3300</v>
      </c>
      <c r="M5" s="28" t="n"/>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平台订单号在5-订单总表中未找到(2025年历史订单，早于系统建档范围，建议补录或存档)</t>
        </is>
      </c>
    </row>
    <row r="6" ht="18" customHeight="1">
      <c r="A6" s="14" t="inlineStr">
        <is>
          <t>畔色0004</t>
        </is>
      </c>
      <c r="B6" s="14" t="inlineStr">
        <is>
          <t>4939678728056795307</t>
        </is>
      </c>
      <c r="C6" s="126" t="inlineStr">
        <is>
          <t>玉山县博冠家具有限公司</t>
        </is>
      </c>
      <c r="D6" s="158" t="n">
        <v>46005</v>
      </c>
      <c r="E6" s="16" t="n"/>
      <c r="F6" s="158" t="n">
        <v>46042</v>
      </c>
      <c r="G6" s="16" t="n"/>
      <c r="H6" s="15" t="inlineStr">
        <is>
          <t>樱桃木 窄柜100（新报价3300，轨道用工厂的</t>
        </is>
      </c>
      <c r="I6" s="16" t="n"/>
      <c r="J6" s="15" t="n">
        <v>1</v>
      </c>
      <c r="K6" s="16" t="n"/>
      <c r="L6" s="49" t="n">
        <v>3300</v>
      </c>
      <c r="M6" s="28" t="n"/>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平台订单号在5-订单总表中未找到(2025年历史订单，早于系统建档范围，建议补录或存档)</t>
        </is>
      </c>
    </row>
    <row r="7" ht="18" customHeight="1">
      <c r="A7" s="14" t="inlineStr">
        <is>
          <t>畔色0005</t>
        </is>
      </c>
      <c r="B7" s="14" t="inlineStr">
        <is>
          <t>3110497500918285752</t>
        </is>
      </c>
      <c r="C7" s="126" t="inlineStr">
        <is>
          <t>玉山县博冠家具有限公司</t>
        </is>
      </c>
      <c r="D7" s="158" t="n">
        <v>46001</v>
      </c>
      <c r="E7" s="15" t="n"/>
      <c r="F7" s="158" t="n">
        <v>46041</v>
      </c>
      <c r="G7" s="15" t="n"/>
      <c r="H7" s="15" t="inlineStr">
        <is>
          <t>黑胡桃 山珀餐边柜180*1950</t>
        </is>
      </c>
      <c r="I7" s="15" t="n"/>
      <c r="J7" s="15" t="n">
        <v>1</v>
      </c>
      <c r="K7" s="15" t="n"/>
      <c r="L7" s="49" t="n">
        <v>8800</v>
      </c>
      <c r="M7" s="28" t="n"/>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平台订单号在5-订单总表中未找到(2025年历史订单，早于系统建档范围，建议补录或存档)</t>
        </is>
      </c>
    </row>
    <row r="8" ht="18" customHeight="1">
      <c r="A8" s="14" t="inlineStr">
        <is>
          <t>畔色0006</t>
        </is>
      </c>
      <c r="B8" s="14" t="inlineStr">
        <is>
          <t>4942839386408156045</t>
        </is>
      </c>
      <c r="C8" s="126" t="inlineStr">
        <is>
          <t>玉山县博冠家具有限公司</t>
        </is>
      </c>
      <c r="D8" s="158" t="n">
        <v>46005</v>
      </c>
      <c r="E8" s="16" t="n"/>
      <c r="F8" s="158" t="n">
        <v>46010</v>
      </c>
      <c r="G8" s="16" t="n"/>
      <c r="H8" s="15" t="inlineStr">
        <is>
          <t>樱桃木 一块置物板</t>
        </is>
      </c>
      <c r="I8" s="16" t="n"/>
      <c r="J8" s="15" t="n">
        <v>1</v>
      </c>
      <c r="K8" s="16" t="n"/>
      <c r="L8" s="49" t="n">
        <v>50</v>
      </c>
      <c r="M8" s="28" t="n"/>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平台订单号在5-订单总表中未找到(2025年历史订单，早于系统建档范围，建议补录或存档)</t>
        </is>
      </c>
    </row>
    <row r="9" ht="18" customHeight="1">
      <c r="A9" s="14" t="inlineStr">
        <is>
          <t>畔色0007</t>
        </is>
      </c>
      <c r="B9" s="14" t="inlineStr">
        <is>
          <t>3111874430079426188</t>
        </is>
      </c>
      <c r="C9" s="126" t="inlineStr">
        <is>
          <t>玉山县博冠家具有限公司</t>
        </is>
      </c>
      <c r="D9" s="158" t="n">
        <v>46001</v>
      </c>
      <c r="E9" s="15" t="n"/>
      <c r="F9" s="158" t="n">
        <v>46049</v>
      </c>
      <c r="G9" s="15" t="n"/>
      <c r="H9" s="15" t="inlineStr">
        <is>
          <t>樱桃木 洞石餐边柜180*42*122/180*50*92</t>
        </is>
      </c>
      <c r="I9" s="15" t="n"/>
      <c r="J9" s="15" t="n">
        <v>1</v>
      </c>
      <c r="K9" s="15" t="n"/>
      <c r="L9" s="49" t="n">
        <v>6100</v>
      </c>
      <c r="M9" s="28" t="n"/>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平台订单号在5-订单总表中未找到(2025年历史订单，早于系统建档范围，建议补录或存档)</t>
        </is>
      </c>
    </row>
    <row r="10" ht="18" customHeight="1">
      <c r="A10" s="14" t="inlineStr">
        <is>
          <t>畔色0008</t>
        </is>
      </c>
      <c r="B10" s="14" t="inlineStr">
        <is>
          <t>3169278769829196979</t>
        </is>
      </c>
      <c r="C10" s="126" t="inlineStr">
        <is>
          <t>玉山县博冠家具有限公司</t>
        </is>
      </c>
      <c r="D10" s="158" t="n">
        <v>46001</v>
      </c>
      <c r="E10" s="16" t="n"/>
      <c r="F10" s="158" t="n">
        <v>46042</v>
      </c>
      <c r="G10" s="16" t="inlineStr">
        <is>
          <t>P24210070901</t>
        </is>
      </c>
      <c r="H10" s="15" t="inlineStr">
        <is>
          <t>樱桃木 洞石餐边柜180*42*122/180*50*88（单价6080</t>
        </is>
      </c>
      <c r="I10" s="16" t="inlineStr">
        <is>
          <t>榉木餐桌-1.2米</t>
        </is>
      </c>
      <c r="J10" s="15" t="n">
        <v>1</v>
      </c>
      <c r="K10" s="16" t="n">
        <v>1620</v>
      </c>
      <c r="L10" s="49" t="n">
        <v>6080</v>
      </c>
      <c r="M10" s="28" t="n">
        <v>1620</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t="n"/>
      <c r="H11" s="15" t="inlineStr">
        <is>
          <t>樱桃木 鞋柜90*341/220*2080【2850元】</t>
        </is>
      </c>
      <c r="I11" s="15" t="n"/>
      <c r="J11" s="15" t="n">
        <v>1</v>
      </c>
      <c r="K11" s="15" t="n"/>
      <c r="L11" s="49" t="n">
        <v>2850</v>
      </c>
      <c r="M11" s="28" t="n"/>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t="n"/>
      <c r="H12" s="15" t="inlineStr">
        <is>
          <t>榉木 岩板餐桌160*80【定制尺寸】</t>
        </is>
      </c>
      <c r="I12" s="16" t="n"/>
      <c r="J12" s="15" t="n">
        <v>1</v>
      </c>
      <c r="K12" s="16" t="n"/>
      <c r="L12" s="49" t="n">
        <v>1350</v>
      </c>
      <c r="M12" s="28" t="n"/>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平台订单号在5-订单总表中未找到(2025年历史订单，早于系统建档范围，建议补录或存档)</t>
        </is>
      </c>
    </row>
    <row r="13" ht="18" customHeight="1">
      <c r="A13" s="14" t="inlineStr">
        <is>
          <t>畔色0011</t>
        </is>
      </c>
      <c r="B13" s="14" t="inlineStr">
        <is>
          <t>3136826319636553677</t>
        </is>
      </c>
      <c r="C13" s="126" t="inlineStr">
        <is>
          <t>玉山县博冠家具有限公司</t>
        </is>
      </c>
      <c r="D13" s="158" t="n">
        <v>46005</v>
      </c>
      <c r="E13" s="15" t="n"/>
      <c r="F13" s="158" t="n">
        <v>46025</v>
      </c>
      <c r="G13" s="15" t="n"/>
      <c r="H13" s="15" t="inlineStr">
        <is>
          <t>黑胡桃 岩板餐桌140*85</t>
        </is>
      </c>
      <c r="I13" s="15" t="n"/>
      <c r="J13" s="15" t="n">
        <v>1</v>
      </c>
      <c r="K13" s="15" t="n"/>
      <c r="L13" s="49" t="n">
        <v>2250</v>
      </c>
      <c r="M13" s="28" t="n"/>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平台订单号在5-订单总表中未找到(2025年历史订单，早于系统建档范围，建议补录或存档)</t>
        </is>
      </c>
    </row>
    <row r="14" ht="18" customHeight="1">
      <c r="A14" s="14" t="inlineStr">
        <is>
          <t>畔色0012</t>
        </is>
      </c>
      <c r="B14" s="14" t="inlineStr">
        <is>
          <t>3118906129158184654</t>
        </is>
      </c>
      <c r="C14" s="126" t="inlineStr">
        <is>
          <t>玉山县博冠家具有限公司</t>
        </is>
      </c>
      <c r="D14" s="158" t="n">
        <v>46005</v>
      </c>
      <c r="E14" s="16" t="n"/>
      <c r="F14" s="158" t="n">
        <v>46044</v>
      </c>
      <c r="G14" s="16" t="n"/>
      <c r="H14" s="15" t="inlineStr">
        <is>
          <t>樱桃木 洞石餐边柜180（轨道用工厂的</t>
        </is>
      </c>
      <c r="I14" s="16" t="n"/>
      <c r="J14" s="15" t="n">
        <v>1</v>
      </c>
      <c r="K14" s="16" t="n"/>
      <c r="L14" s="49" t="n">
        <v>6080</v>
      </c>
      <c r="M14" s="28" t="n"/>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平台订单号在5-订单总表中未找到(2025年历史订单，早于系统建档范围，建议补录或存档)</t>
        </is>
      </c>
    </row>
    <row r="15" ht="18" customHeight="1">
      <c r="A15" s="14" t="inlineStr">
        <is>
          <t>畔色0013</t>
        </is>
      </c>
      <c r="B15" s="14" t="inlineStr">
        <is>
          <t>4945830013696219714</t>
        </is>
      </c>
      <c r="C15" s="126" t="inlineStr">
        <is>
          <t>玉山县博冠家具有限公司</t>
        </is>
      </c>
      <c r="D15" s="158" t="n">
        <v>46008</v>
      </c>
      <c r="E15" s="15" t="n"/>
      <c r="F15" s="158" t="n">
        <v>46017</v>
      </c>
      <c r="G15" s="15" t="n"/>
      <c r="H15" s="15" t="inlineStr">
        <is>
          <t>樱桃木 窄柜80（单价3100</t>
        </is>
      </c>
      <c r="I15" s="15" t="n"/>
      <c r="J15" s="15" t="n">
        <v>1</v>
      </c>
      <c r="K15" s="15" t="n"/>
      <c r="L15" s="49" t="n">
        <v>3100</v>
      </c>
      <c r="M15" s="28" t="n"/>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平台订单号在5-订单总表中未找到(2025年历史订单，早于系统建档范围，建议补录或存档)</t>
        </is>
      </c>
    </row>
    <row r="16" ht="18" customHeight="1">
      <c r="A16" s="14" t="inlineStr">
        <is>
          <t>畔色0014</t>
        </is>
      </c>
      <c r="B16" s="14" t="inlineStr">
        <is>
          <t>4947693589721064411</t>
        </is>
      </c>
      <c r="C16" s="126" t="inlineStr">
        <is>
          <t>玉山县博冠家具有限公司</t>
        </is>
      </c>
      <c r="D16" s="158" t="n">
        <v>46008</v>
      </c>
      <c r="E16" s="16" t="n"/>
      <c r="F16" s="158" t="n">
        <v>46040</v>
      </c>
      <c r="G16" s="16" t="n"/>
      <c r="H16" s="15" t="inlineStr">
        <is>
          <t>樱桃木 基础柜150【维修费用】福建过来的</t>
        </is>
      </c>
      <c r="I16" s="16" t="n"/>
      <c r="J16" s="15" t="n">
        <v>1</v>
      </c>
      <c r="K16" s="16" t="n"/>
      <c r="L16" s="49" t="n">
        <v>100</v>
      </c>
      <c r="M16" s="28" t="n"/>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平台订单号在5-订单总表中未找到(2025年历史订单，早于系统建档范围，建议补录或存档)</t>
        </is>
      </c>
    </row>
    <row r="17" ht="18" customHeight="1">
      <c r="A17" s="14" t="inlineStr">
        <is>
          <t>畔色0015</t>
        </is>
      </c>
      <c r="B17" s="14" t="inlineStr"/>
      <c r="C17" s="126" t="inlineStr">
        <is>
          <t>玉山县博冠家具有限公司</t>
        </is>
      </c>
      <c r="D17" s="158" t="n">
        <v>46028</v>
      </c>
      <c r="E17" s="15" t="n"/>
      <c r="F17" s="158" t="n">
        <v>46038</v>
      </c>
      <c r="G17" s="15" t="n"/>
      <c r="H17" s="15" t="inlineStr">
        <is>
          <t>榉木 岩板餐桌160*85（现货 换洞石岩板</t>
        </is>
      </c>
      <c r="I17" s="15" t="n"/>
      <c r="J17" s="15" t="n">
        <v>1</v>
      </c>
      <c r="K17" s="15" t="n"/>
      <c r="L17" s="49" t="n">
        <v>1350</v>
      </c>
      <c r="M17" s="28" t="n"/>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t="inlineStr">
        <is>
          <t>P24210070901</t>
        </is>
      </c>
      <c r="H18" s="15" t="inlineStr">
        <is>
          <t>榉木 岩板餐桌160*85（单价1350  现货</t>
        </is>
      </c>
      <c r="I18" s="16" t="inlineStr">
        <is>
          <t>榉木餐桌-1.2米</t>
        </is>
      </c>
      <c r="J18" s="15" t="n">
        <v>1</v>
      </c>
      <c r="K18" s="16" t="n">
        <v>1620</v>
      </c>
      <c r="L18" s="49" t="n">
        <v>1350</v>
      </c>
      <c r="M18" s="28" t="n">
        <v>1620</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t="inlineStr">
        <is>
          <t>P24210070901</t>
        </is>
      </c>
      <c r="H19" s="15" t="inlineStr">
        <is>
          <t>榉木 岩板餐桌160*85（单价1350  现货</t>
        </is>
      </c>
      <c r="I19" s="15" t="inlineStr">
        <is>
          <t>榉木餐桌-1.2米</t>
        </is>
      </c>
      <c r="J19" s="15" t="n">
        <v>1</v>
      </c>
      <c r="K19" s="15" t="n">
        <v>1620</v>
      </c>
      <c r="L19" s="49" t="n">
        <v>1350</v>
      </c>
      <c r="M19" s="28" t="n">
        <v>1620</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H20" s="15" t="inlineStr">
        <is>
          <t>榉木 岩板餐桌180*80（单价1400，定制尺寸</t>
        </is>
      </c>
      <c r="J20" s="15" t="n">
        <v>1</v>
      </c>
      <c r="L20" s="49" t="n">
        <v>1400</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平台订单号在5-订单总表中未找到(2025年历史订单，早于系统建档范围，建议补录或存档)</t>
        </is>
      </c>
    </row>
    <row r="21">
      <c r="A21" s="14" t="inlineStr">
        <is>
          <t>畔色0019</t>
        </is>
      </c>
      <c r="B21" s="14" t="inlineStr">
        <is>
          <t>4940945821211022100</t>
        </is>
      </c>
      <c r="C21" s="126" t="inlineStr">
        <is>
          <t>玉山县博冠家具有限公司</t>
        </is>
      </c>
      <c r="D21" s="158" t="n">
        <v>46009</v>
      </c>
      <c r="F21" s="158" t="n">
        <v>46046</v>
      </c>
      <c r="H21" s="15" t="inlineStr">
        <is>
          <t>榉木 岩板餐桌180*85（单价1400 现货</t>
        </is>
      </c>
      <c r="J21" s="15" t="n">
        <v>1</v>
      </c>
      <c r="L21" s="49" t="n">
        <v>1400</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平台订单号在5-订单总表中未找到(2025年历史订单，早于系统建档范围，建议补录或存档)</t>
        </is>
      </c>
    </row>
    <row r="22">
      <c r="A22" s="14" t="inlineStr">
        <is>
          <t>畔色0020</t>
        </is>
      </c>
      <c r="B22" s="14" t="inlineStr">
        <is>
          <t>5042317143656174229</t>
        </is>
      </c>
      <c r="C22" s="126" t="inlineStr">
        <is>
          <t>玉山县博冠家具有限公司</t>
        </is>
      </c>
      <c r="D22" s="158" t="n">
        <v>46009</v>
      </c>
      <c r="F22" s="158" t="n">
        <v>46052</v>
      </c>
      <c r="G22" t="inlineStr">
        <is>
          <t>P24210070901</t>
        </is>
      </c>
      <c r="H22" s="15" t="inlineStr">
        <is>
          <t>榉木 岩板餐桌180*85（单价1400 现货</t>
        </is>
      </c>
      <c r="I22" t="inlineStr">
        <is>
          <t>榉木餐桌-1.2米</t>
        </is>
      </c>
      <c r="J22" s="15" t="n">
        <v>1</v>
      </c>
      <c r="K22" t="n">
        <v>1620</v>
      </c>
      <c r="L22" s="49" t="n">
        <v>1400</v>
      </c>
      <c r="M22" t="n">
        <v>1620</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H23" s="15" t="inlineStr">
        <is>
          <t>樱桃木 基础柜180（单价5100</t>
        </is>
      </c>
      <c r="J23" s="15" t="n">
        <v>1</v>
      </c>
      <c r="L23" s="49" t="n">
        <v>5100</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平台订单号在5-订单总表中未找到(2025年历史订单，早于系统建档范围，建议补录或存档)</t>
        </is>
      </c>
    </row>
    <row r="24">
      <c r="A24" s="14" t="inlineStr">
        <is>
          <t>畔色0022</t>
        </is>
      </c>
      <c r="B24" s="14" t="inlineStr"/>
      <c r="C24" s="126" t="inlineStr">
        <is>
          <t>玉山县博冠家具有限公司</t>
        </is>
      </c>
      <c r="D24" s="158" t="n">
        <v>46011</v>
      </c>
      <c r="F24" s="158" t="n">
        <v>46016</v>
      </c>
      <c r="H24" s="15" t="inlineStr">
        <is>
          <t>樱桃木样块20个，榉木样块10个   尺寸 12*8</t>
        </is>
      </c>
      <c r="J24" s="15" t="n"/>
      <c r="L24" s="49" t="n">
        <v>150</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H25" s="15" t="inlineStr">
        <is>
          <t>樱桃木 窄柜145*40/55*182【定制尺寸】</t>
        </is>
      </c>
      <c r="J25" s="15" t="n">
        <v>1</v>
      </c>
      <c r="L25" s="49" t="n">
        <v>4400</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平台订单号在5-订单总表中未找到(2025年历史订单，早于系统建档范围，建议补录或存档)</t>
        </is>
      </c>
    </row>
    <row r="26">
      <c r="A26" s="14" t="inlineStr">
        <is>
          <t>畔色0024</t>
        </is>
      </c>
      <c r="B26" s="14" t="inlineStr">
        <is>
          <t>4959807519645068429</t>
        </is>
      </c>
      <c r="C26" s="126" t="inlineStr">
        <is>
          <t>玉山县博冠家具有限公司</t>
        </is>
      </c>
      <c r="D26" s="158" t="n">
        <v>46014</v>
      </c>
      <c r="F26" s="158" t="n">
        <v>46038</v>
      </c>
      <c r="H26" s="15" t="inlineStr">
        <is>
          <t>樱桃木 床头柜31*45*42</t>
        </is>
      </c>
      <c r="J26" s="15" t="n">
        <v>1</v>
      </c>
      <c r="L26" s="49" t="n">
        <v>700</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平台订单号在5-订单总表中未找到(2025年历史订单，早于系统建档范围，建议补录或存档)</t>
        </is>
      </c>
    </row>
    <row r="27">
      <c r="A27" s="14" t="inlineStr">
        <is>
          <t>畔色0025</t>
        </is>
      </c>
      <c r="B27" s="14" t="inlineStr">
        <is>
          <t>3058058353165945066</t>
        </is>
      </c>
      <c r="C27" s="126" t="inlineStr">
        <is>
          <t>玉山县博冠家具有限公司</t>
        </is>
      </c>
      <c r="D27" s="158" t="n">
        <v>46014</v>
      </c>
      <c r="F27" s="158" t="n">
        <v>46038</v>
      </c>
      <c r="H27" s="15" t="inlineStr">
        <is>
          <t>樱桃木 床头柜50*45*42</t>
        </is>
      </c>
      <c r="J27" s="15" t="n">
        <v>1</v>
      </c>
      <c r="L27" s="49" t="n">
        <v>750</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平台订单号在5-订单总表中未找到(2025年历史订单，早于系统建档范围，建议补录或存档)</t>
        </is>
      </c>
    </row>
    <row r="28">
      <c r="A28" s="14" t="inlineStr">
        <is>
          <t>畔色0026</t>
        </is>
      </c>
      <c r="B28" s="14" t="inlineStr">
        <is>
          <t>4964338586285215505</t>
        </is>
      </c>
      <c r="C28" s="126" t="inlineStr">
        <is>
          <t>玉山县博冠家具有限公司</t>
        </is>
      </c>
      <c r="D28" s="158" t="n">
        <v>46016</v>
      </c>
      <c r="F28" s="158" t="n">
        <v>46031</v>
      </c>
      <c r="H28" s="15" t="inlineStr">
        <is>
          <t>榉木 实木餐桌180*85*75</t>
        </is>
      </c>
      <c r="J28" s="15" t="n">
        <v>1</v>
      </c>
      <c r="L28" s="49" t="n">
        <v>1900</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平台订单号在5-订单总表中未找到(2025年历史订单，早于系统建档范围，建议补录或存档)</t>
        </is>
      </c>
    </row>
    <row r="29">
      <c r="A29" s="14" t="inlineStr">
        <is>
          <t>畔色0027</t>
        </is>
      </c>
      <c r="B29" s="14" t="inlineStr">
        <is>
          <t>4950934346651262003</t>
        </is>
      </c>
      <c r="C29" s="126" t="inlineStr">
        <is>
          <t>玉山县博冠家具有限公司</t>
        </is>
      </c>
      <c r="D29" s="158" t="n">
        <v>46016</v>
      </c>
      <c r="F29" s="15" t="n"/>
      <c r="H29" s="15" t="inlineStr">
        <is>
          <t>樱桃木 洞石餐边柜180*42/55*210定制尺寸</t>
        </is>
      </c>
      <c r="J29" s="15" t="n">
        <v>1</v>
      </c>
      <c r="L29" s="49" t="n">
        <v>6300</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平台订单号在5-订单总表中未找到(2025年历史订单，早于系统建档范围，建议补录或存档)</t>
        </is>
      </c>
    </row>
    <row r="30">
      <c r="A30" s="14" t="inlineStr">
        <is>
          <t>畔色0028</t>
        </is>
      </c>
      <c r="B30" s="14" t="inlineStr">
        <is>
          <t>4965587642045735316</t>
        </is>
      </c>
      <c r="C30" s="126" t="inlineStr">
        <is>
          <t>玉山县博冠家具有限公司</t>
        </is>
      </c>
      <c r="D30" s="158" t="n">
        <v>46016</v>
      </c>
      <c r="F30" s="158" t="n">
        <v>46048</v>
      </c>
      <c r="H30" s="15" t="inlineStr">
        <is>
          <t>樱桃木 升降桌150*75（桌面＋抽屉＋木头脚＋置物板）</t>
        </is>
      </c>
      <c r="J30" s="15" t="n">
        <v>1</v>
      </c>
      <c r="L30" s="49" t="n">
        <v>1800</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平台订单号在5-订单总表中未找到(2025年历史订单，早于系统建档范围，建议补录或存档)</t>
        </is>
      </c>
    </row>
    <row r="31">
      <c r="A31" s="14" t="inlineStr">
        <is>
          <t>畔色0029</t>
        </is>
      </c>
      <c r="B31" s="14" t="inlineStr">
        <is>
          <t>3141444291511505999</t>
        </is>
      </c>
      <c r="C31" s="126" t="inlineStr">
        <is>
          <t>玉山县博冠家具有限公司</t>
        </is>
      </c>
      <c r="D31" s="158" t="n">
        <v>46016</v>
      </c>
      <c r="F31" s="15" t="n"/>
      <c r="H31" s="15" t="inlineStr">
        <is>
          <t>樱桃木 组合柜（双抽2，玻璃推拉门*2</t>
        </is>
      </c>
      <c r="J31" s="15" t="n">
        <v>1</v>
      </c>
      <c r="L31" s="49" t="n">
        <v>3330</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平台订单号在5-订单总表中未找到(2025年历史订单，早于系统建档范围，建议补录或存档)</t>
        </is>
      </c>
    </row>
    <row r="32">
      <c r="A32" s="14" t="inlineStr">
        <is>
          <t>畔色0030</t>
        </is>
      </c>
      <c r="B32" s="14" t="inlineStr">
        <is>
          <t>5027333185397558820</t>
        </is>
      </c>
      <c r="C32" s="126" t="inlineStr">
        <is>
          <t>玉山县博冠家具有限公司</t>
        </is>
      </c>
      <c r="D32" s="158" t="n">
        <v>46017</v>
      </c>
      <c r="F32" s="158" t="n">
        <v>46044</v>
      </c>
      <c r="G32" t="inlineStr">
        <is>
          <t>P24210070901</t>
        </is>
      </c>
      <c r="H32" s="15" t="inlineStr">
        <is>
          <t>榉木 岩板餐桌200*85（备货  岩板挚乐发的</t>
        </is>
      </c>
      <c r="I32" t="inlineStr">
        <is>
          <t>榉木餐桌-1.2米</t>
        </is>
      </c>
      <c r="J32" s="15" t="n">
        <v>1</v>
      </c>
      <c r="K32" t="n">
        <v>1620</v>
      </c>
      <c r="L32" s="49" t="n">
        <v>1450</v>
      </c>
      <c r="M32" t="n">
        <v>1620</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H33" s="15" t="inlineStr">
        <is>
          <t>榉木 岩板餐桌200*85（备货</t>
        </is>
      </c>
      <c r="J33" s="15" t="n">
        <v>1</v>
      </c>
      <c r="L33" s="49" t="n">
        <v>1450</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平台订单号在5-订单总表中未找到(2025年历史订单，早于系统建档范围，建议补录或存档)</t>
        </is>
      </c>
    </row>
    <row r="34">
      <c r="A34" s="14" t="inlineStr">
        <is>
          <t>畔色0032</t>
        </is>
      </c>
      <c r="B34" s="14" t="inlineStr">
        <is>
          <t>3007733089387828787</t>
        </is>
      </c>
      <c r="C34" s="126" t="inlineStr">
        <is>
          <t>玉山县博冠家具有限公司</t>
        </is>
      </c>
      <c r="D34" s="158" t="n">
        <v>46037</v>
      </c>
      <c r="F34" s="158" t="n">
        <v>46038</v>
      </c>
      <c r="H34" s="15" t="inlineStr">
        <is>
          <t>榉木 岩板餐桌200*85（备货</t>
        </is>
      </c>
      <c r="J34" s="15" t="n">
        <v>1</v>
      </c>
      <c r="L34" s="49" t="n">
        <v>1450</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平台订单号在5-订单总表中未找到(请确认是否已录入订单总表，或为直销/未录单)</t>
        </is>
      </c>
    </row>
    <row r="35">
      <c r="A35" s="14" t="inlineStr">
        <is>
          <t>畔色0033</t>
        </is>
      </c>
      <c r="B35" s="14" t="inlineStr">
        <is>
          <t>4502266814097263918</t>
        </is>
      </c>
      <c r="C35" s="126" t="inlineStr">
        <is>
          <t>玉山县博冠家具有限公司</t>
        </is>
      </c>
      <c r="D35" s="158" t="n">
        <v>46017</v>
      </c>
      <c r="F35" s="15" t="n"/>
      <c r="G35" t="inlineStr">
        <is>
          <t>P25250090403</t>
        </is>
      </c>
      <c r="H35" s="15" t="inlineStr">
        <is>
          <t>樱桃木 基础柜150 ( 单价4900</t>
        </is>
      </c>
      <c r="I35" t="inlineStr">
        <is>
          <t>基础柜-整柜洞洞板背板-2.1米</t>
        </is>
      </c>
      <c r="J35" s="15" t="n">
        <v>1</v>
      </c>
      <c r="K35" t="n">
        <v>6572.05</v>
      </c>
      <c r="L35" s="49" t="n">
        <v>4600</v>
      </c>
      <c r="M35" t="n">
        <v>6572.05</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H36" s="15" t="inlineStr">
        <is>
          <t>樱桃木 基础柜210（单价5400  顶柜实木背板</t>
        </is>
      </c>
      <c r="J36" s="15" t="n">
        <v>1</v>
      </c>
      <c r="L36" s="49" t="n">
        <v>5400</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平台订单号在5-订单总表中未找到(2025年历史订单，早于系统建档范围，建议补录或存档)</t>
        </is>
      </c>
    </row>
    <row r="37">
      <c r="A37" s="14" t="inlineStr">
        <is>
          <t>畔色0035</t>
        </is>
      </c>
      <c r="B37" s="14" t="inlineStr"/>
      <c r="C37" s="126" t="inlineStr">
        <is>
          <t>玉山县博冠家具有限公司</t>
        </is>
      </c>
      <c r="D37" s="158" t="n">
        <v>46019</v>
      </c>
      <c r="F37" s="15" t="n"/>
      <c r="H37" s="15" t="inlineStr">
        <is>
          <t>樱桃木 窄柜100（新报价3300，轨道用工厂的</t>
        </is>
      </c>
      <c r="J37" s="15" t="n">
        <v>1</v>
      </c>
      <c r="L37" s="49" t="n">
        <v>3300</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H38" s="15" t="inlineStr">
        <is>
          <t>樱桃木 窄柜100（新报价3300，轨道用工厂的</t>
        </is>
      </c>
      <c r="J38" s="15" t="n">
        <v>1</v>
      </c>
      <c r="L38" s="49" t="n">
        <v>3300</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平台订单号在5-订单总表中未找到(2025年历史订单，早于系统建档范围，建议补录或存档)</t>
        </is>
      </c>
    </row>
    <row r="39">
      <c r="A39" s="14" t="inlineStr">
        <is>
          <t>畔色0037</t>
        </is>
      </c>
      <c r="B39" s="14" t="inlineStr"/>
      <c r="C39" s="126" t="inlineStr">
        <is>
          <t>玉山县博冠家具有限公司</t>
        </is>
      </c>
      <c r="D39" s="15" t="n"/>
      <c r="F39" s="15" t="n"/>
      <c r="H39" s="15" t="inlineStr">
        <is>
          <t>等开工以后给客户做在去换</t>
        </is>
      </c>
      <c r="J39" s="15" t="n"/>
      <c r="L39" s="49" t="n"/>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H40" s="15" t="inlineStr">
        <is>
          <t>黑胡桃 上柜门板180*42【材料520+油漆做工等</t>
        </is>
      </c>
      <c r="J40" s="15" t="n">
        <v>1</v>
      </c>
      <c r="L40" s="49" t="n">
        <v>620</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平台订单号在5-订单总表中未找到(2025年历史订单，早于系统建档范围，建议补录或存档)</t>
        </is>
      </c>
    </row>
    <row r="41">
      <c r="A41" s="14" t="inlineStr">
        <is>
          <t>畔色0039</t>
        </is>
      </c>
      <c r="B41" s="14" t="inlineStr">
        <is>
          <t>4988088144143486210</t>
        </is>
      </c>
      <c r="C41" s="126" t="inlineStr">
        <is>
          <t>玉山县博冠家具有限公司</t>
        </is>
      </c>
      <c r="D41" s="158" t="n">
        <v>46028</v>
      </c>
      <c r="F41" s="158" t="n">
        <v>46057</v>
      </c>
      <c r="G41" t="inlineStr">
        <is>
          <t>P24250080801</t>
        </is>
      </c>
      <c r="H41" s="15" t="inlineStr">
        <is>
          <t>樱桃木 洞石餐边柜240*30/65*230【定制尺寸</t>
        </is>
      </c>
      <c r="I41" t="inlineStr">
        <is>
          <t>洞石餐边柜-洞石整柜2.1米（多抽组合）（分类抽屉+玻璃移门+开门）</t>
        </is>
      </c>
      <c r="J41" s="15" t="n">
        <v>1</v>
      </c>
      <c r="K41" t="n">
        <v>7641.046666666667</v>
      </c>
      <c r="L41" s="49" t="n">
        <v>7600</v>
      </c>
      <c r="M41" t="n">
        <v>7641.046666666667</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t="inlineStr">
        <is>
          <t>P25250130420</t>
        </is>
      </c>
      <c r="H42" s="15" t="inlineStr">
        <is>
          <t>黑胡桃 餐边柜197*40/48*109【层板多层板】</t>
        </is>
      </c>
      <c r="I42" t="inlineStr">
        <is>
          <t>曜黑柜-下柜-2.1米</t>
        </is>
      </c>
      <c r="J42" s="15" t="n">
        <v>1</v>
      </c>
      <c r="K42" t="n">
        <v>5573.333333333333</v>
      </c>
      <c r="L42" s="49" t="n">
        <v>8800</v>
      </c>
      <c r="M42" t="n">
        <v>5573.333333333333</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H43" s="15" t="inlineStr">
        <is>
          <t>榉木 岩板餐桌180*85【洞石岩板】</t>
        </is>
      </c>
      <c r="J43" s="15" t="n">
        <v>1</v>
      </c>
      <c r="L43" s="49" t="n">
        <v>1400</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平台订单号在5-订单总表中未找到(请确认是否已录入订单总表，或为直销/未录单)</t>
        </is>
      </c>
    </row>
    <row r="44">
      <c r="A44" s="14" t="inlineStr">
        <is>
          <t>畔色0042</t>
        </is>
      </c>
      <c r="B44" s="14" t="inlineStr">
        <is>
          <t>5014980578413738833</t>
        </is>
      </c>
      <c r="C44" s="126" t="inlineStr">
        <is>
          <t>玉山县博冠家具有限公司</t>
        </is>
      </c>
      <c r="D44" s="158" t="n">
        <v>46028</v>
      </c>
      <c r="F44" s="158" t="n">
        <v>46049</v>
      </c>
      <c r="G44" t="inlineStr">
        <is>
          <t>P24210070901</t>
        </is>
      </c>
      <c r="H44" s="15" t="inlineStr">
        <is>
          <t>榉木 岩板餐桌180*85【备货</t>
        </is>
      </c>
      <c r="I44" t="inlineStr">
        <is>
          <t>榉木餐桌-1.2米</t>
        </is>
      </c>
      <c r="J44" s="15" t="n">
        <v>1</v>
      </c>
      <c r="K44" t="n">
        <v>1620</v>
      </c>
      <c r="L44" s="49" t="n">
        <v>1400</v>
      </c>
      <c r="M44" t="n">
        <v>1620</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t="inlineStr">
        <is>
          <t>P25250100405</t>
        </is>
      </c>
      <c r="H45" s="15" t="inlineStr">
        <is>
          <t>樱桃木 窄柜120【最低3400</t>
        </is>
      </c>
      <c r="I45" t="inlineStr">
        <is>
          <t>窄柜-整柜洞石背板-1.2米</t>
        </is>
      </c>
      <c r="J45" s="15" t="n">
        <v>1</v>
      </c>
      <c r="K45" t="n">
        <v>4191.83</v>
      </c>
      <c r="L45" s="49" t="n">
        <v>3400</v>
      </c>
      <c r="M45" t="n">
        <v>4191.83</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t="inlineStr">
        <is>
          <t>P26990010428</t>
        </is>
      </c>
      <c r="H46" s="15" t="inlineStr">
        <is>
          <t>榉木 岩板餐桌130*70【定制尺寸</t>
        </is>
      </c>
      <c r="I46" t="inlineStr">
        <is>
          <t>定制</t>
        </is>
      </c>
      <c r="J46" s="15" t="n">
        <v>1</v>
      </c>
      <c r="L46" s="49" t="n">
        <v>1280</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H47" s="15" t="inlineStr">
        <is>
          <t>榉木 岩板餐桌140*85【备货</t>
        </is>
      </c>
      <c r="J47" s="15" t="n">
        <v>1</v>
      </c>
      <c r="L47" s="49" t="n">
        <v>1300</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t="inlineStr">
        <is>
          <t>P24210070901</t>
        </is>
      </c>
      <c r="H48" s="15" t="inlineStr">
        <is>
          <t>榉木 岩板餐桌160*85【备货</t>
        </is>
      </c>
      <c r="I48" t="inlineStr">
        <is>
          <t>榉木餐桌-1.2米</t>
        </is>
      </c>
      <c r="J48" s="15" t="n">
        <v>1</v>
      </c>
      <c r="K48" t="n">
        <v>1620</v>
      </c>
      <c r="L48" s="49" t="n">
        <v>1350</v>
      </c>
      <c r="M48" t="n">
        <v>1620</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H49" s="15" t="inlineStr">
        <is>
          <t>榉木 岩板餐桌160*85【备货</t>
        </is>
      </c>
      <c r="J49" s="15" t="n">
        <v>1</v>
      </c>
      <c r="L49" s="49" t="n">
        <v>1350</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H50" s="15" t="inlineStr">
        <is>
          <t>榉木 岩板餐桌160*85【备货</t>
        </is>
      </c>
      <c r="J50" s="15" t="n">
        <v>1</v>
      </c>
      <c r="L50" s="49" t="n">
        <v>1350</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t="inlineStr">
        <is>
          <t>P24210070901</t>
        </is>
      </c>
      <c r="H51" s="15" t="inlineStr">
        <is>
          <t>榉木 岩板餐桌160*85【山西  小米】</t>
        </is>
      </c>
      <c r="I51" t="inlineStr">
        <is>
          <t>榉木餐桌-1.2米</t>
        </is>
      </c>
      <c r="J51" s="15" t="n">
        <v>1</v>
      </c>
      <c r="K51" t="n">
        <v>1620</v>
      </c>
      <c r="L51" s="49" t="inlineStr">
        <is>
          <t>已结算</t>
        </is>
      </c>
      <c r="M51" t="n">
        <v>1620</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H52" s="15" t="inlineStr">
        <is>
          <t>榉木 岩板餐桌180*85【备货</t>
        </is>
      </c>
      <c r="J52" s="15" t="n">
        <v>1</v>
      </c>
      <c r="L52" s="49" t="n">
        <v>1400</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H53" s="15" t="inlineStr">
        <is>
          <t>榉木 岩板餐桌180*85【备货</t>
        </is>
      </c>
      <c r="J53" s="15" t="n">
        <v>1</v>
      </c>
      <c r="L53" s="49" t="n">
        <v>1400</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t="inlineStr">
        <is>
          <t>P26990010428</t>
        </is>
      </c>
      <c r="H54" s="15" t="inlineStr">
        <is>
          <t>樱桃木 岛台140*74.5*100桌子180*67.5*75</t>
        </is>
      </c>
      <c r="I54" t="inlineStr">
        <is>
          <t>定制</t>
        </is>
      </c>
      <c r="J54" s="15" t="n">
        <v>1</v>
      </c>
      <c r="L54" s="49" t="n">
        <v>4800</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H55" s="15" t="inlineStr">
        <is>
          <t>樱桃木 下柜170*50*88【福建退回的下柜维修换材料】</t>
        </is>
      </c>
      <c r="J55" s="15" t="n">
        <v>1</v>
      </c>
      <c r="L55" s="49" t="n">
        <v>1700</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平台订单号在5-订单总表中未找到(请确认是否已录入订单总表，或为直销/未录单)</t>
        </is>
      </c>
    </row>
    <row r="56">
      <c r="A56" s="14" t="inlineStr">
        <is>
          <t>畔色0054</t>
        </is>
      </c>
      <c r="B56" s="14" t="inlineStr">
        <is>
          <t>4991585078567434638</t>
        </is>
      </c>
      <c r="C56" s="126" t="inlineStr">
        <is>
          <t>玉山县博冠家具有限公司</t>
        </is>
      </c>
      <c r="D56" s="158" t="n">
        <v>46028</v>
      </c>
      <c r="F56" s="158" t="n">
        <v>46057</v>
      </c>
      <c r="H56" s="15" t="inlineStr">
        <is>
          <t>樱桃木 组合柜3个＋地脚</t>
        </is>
      </c>
      <c r="J56" s="15" t="n">
        <v>1</v>
      </c>
      <c r="L56" s="49" t="n">
        <v>2300</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平台订单号在5-订单总表中未找到(请确认是否已录入订单总表，或为直销/未录单)</t>
        </is>
      </c>
    </row>
    <row r="57">
      <c r="A57" s="14" t="inlineStr">
        <is>
          <t>畔色0055</t>
        </is>
      </c>
      <c r="B57" s="14" t="inlineStr">
        <is>
          <t>4991917070620599318</t>
        </is>
      </c>
      <c r="C57" s="126" t="inlineStr">
        <is>
          <t>玉山县博冠家具有限公司</t>
        </is>
      </c>
      <c r="D57" s="158" t="n">
        <v>46028</v>
      </c>
      <c r="F57" s="15" t="n"/>
      <c r="H57" s="15" t="inlineStr">
        <is>
          <t>樱桃木 组合柜6个+2脚</t>
        </is>
      </c>
      <c r="J57" s="15" t="n">
        <v>1</v>
      </c>
      <c r="L57" s="49" t="n">
        <v>5000</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平台订单号在5-订单总表中未找到(请确认是否已录入订单总表，或为直销/未录单)</t>
        </is>
      </c>
    </row>
    <row r="58">
      <c r="A58" s="14" t="inlineStr">
        <is>
          <t>畔色0056</t>
        </is>
      </c>
      <c r="B58" s="14" t="inlineStr">
        <is>
          <t>3167716587976018674</t>
        </is>
      </c>
      <c r="C58" s="126" t="inlineStr">
        <is>
          <t>玉山县博冠家具有限公司</t>
        </is>
      </c>
      <c r="D58" s="158" t="n">
        <v>46030</v>
      </c>
      <c r="F58" s="158" t="n">
        <v>46050</v>
      </c>
      <c r="H58" s="15" t="inlineStr">
        <is>
          <t>樱桃木 旋转柜定制+双腿桌170*33/55*230桌180*75</t>
        </is>
      </c>
      <c r="J58" s="15" t="n">
        <v>1</v>
      </c>
      <c r="L58" s="49" t="n">
        <v>7000</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平台订单号在5-订单总表中未找到(请确认是否已录入订单总表，或为直销/未录单)</t>
        </is>
      </c>
    </row>
    <row r="59">
      <c r="A59" s="14" t="inlineStr">
        <is>
          <t>畔色0057</t>
        </is>
      </c>
      <c r="B59" s="14" t="inlineStr">
        <is>
          <t>3157620602485981799</t>
        </is>
      </c>
      <c r="C59" s="126" t="inlineStr">
        <is>
          <t>玉山县博冠家具有限公司</t>
        </is>
      </c>
      <c r="D59" s="158" t="n">
        <v>46030</v>
      </c>
      <c r="F59" s="15" t="n"/>
      <c r="H59" s="15" t="inlineStr">
        <is>
          <t>樱桃木 基础柜174*30.5/35*236</t>
        </is>
      </c>
      <c r="J59" s="15" t="n">
        <v>1</v>
      </c>
      <c r="L59" s="49" t="n">
        <v>4950</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平台订单号在5-订单总表中未找到(请确认是否已录入订单总表，或为直销/未录单)</t>
        </is>
      </c>
    </row>
    <row r="60">
      <c r="A60" s="14" t="inlineStr">
        <is>
          <t>畔色0058</t>
        </is>
      </c>
      <c r="B60" s="14" t="inlineStr">
        <is>
          <t>4995592202924677822</t>
        </is>
      </c>
      <c r="C60" s="126" t="inlineStr">
        <is>
          <t>玉山县博冠家具有限公司</t>
        </is>
      </c>
      <c r="D60" s="158" t="n">
        <v>46030</v>
      </c>
      <c r="F60" s="158" t="n">
        <v>46045</v>
      </c>
      <c r="G60" t="inlineStr">
        <is>
          <t>P25210080401</t>
        </is>
      </c>
      <c r="H60" s="15" t="inlineStr">
        <is>
          <t>樱桃木 洞石岩板餐桌200*85【单价1400</t>
        </is>
      </c>
      <c r="I60" t="inlineStr">
        <is>
          <t>洞石岩板-1.4米</t>
        </is>
      </c>
      <c r="J60" s="15" t="n">
        <v>1</v>
      </c>
      <c r="K60" t="n">
        <v>1716.9</v>
      </c>
      <c r="L60" s="49" t="n">
        <v>1400</v>
      </c>
      <c r="M60" t="n">
        <v>1716.9</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t="inlineStr">
        <is>
          <t>P24210070901</t>
        </is>
      </c>
      <c r="H61" s="15" t="inlineStr">
        <is>
          <t>榉木 岩板餐桌170*85</t>
        </is>
      </c>
      <c r="I61" t="inlineStr">
        <is>
          <t>榉木餐桌-1.2米</t>
        </is>
      </c>
      <c r="J61" s="15" t="n">
        <v>1</v>
      </c>
      <c r="K61" t="n">
        <v>1620</v>
      </c>
      <c r="L61" s="49" t="n">
        <v>1400</v>
      </c>
      <c r="M61" t="n">
        <v>1620</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t="inlineStr">
        <is>
          <t>P24210070901</t>
        </is>
      </c>
      <c r="H62" s="15" t="inlineStr">
        <is>
          <t>樱桃木 岩板餐桌150*75</t>
        </is>
      </c>
      <c r="I62" t="inlineStr">
        <is>
          <t>榉木餐桌-1.2米</t>
        </is>
      </c>
      <c r="J62" s="15" t="n">
        <v>1</v>
      </c>
      <c r="K62" t="n">
        <v>1620</v>
      </c>
      <c r="L62" s="49" t="n">
        <v>1400</v>
      </c>
      <c r="M62" t="n">
        <v>1620</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t="inlineStr">
        <is>
          <t>P25210100410</t>
        </is>
      </c>
      <c r="H63" s="15" t="inlineStr">
        <is>
          <t>黑胡桃 岩板餐桌160*85</t>
        </is>
      </c>
      <c r="I63" t="inlineStr">
        <is>
          <t>黑胡桃木岩板-1.4米</t>
        </is>
      </c>
      <c r="J63" s="15" t="n">
        <v>1</v>
      </c>
      <c r="K63" t="n">
        <v>2440.9</v>
      </c>
      <c r="L63" s="49" t="n">
        <v>2300</v>
      </c>
      <c r="M63" t="n">
        <v>2440.9</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t="inlineStr">
        <is>
          <t>P25250100405</t>
        </is>
      </c>
      <c r="H64" s="15" t="inlineStr">
        <is>
          <t>樱桃木 窄柜120【最低3400</t>
        </is>
      </c>
      <c r="I64" t="inlineStr">
        <is>
          <t>窄柜-整柜洞石背板-1.2米</t>
        </is>
      </c>
      <c r="J64" s="15" t="n">
        <v>1</v>
      </c>
      <c r="K64" t="n">
        <v>4191.83</v>
      </c>
      <c r="L64" s="49" t="n">
        <v>3400</v>
      </c>
      <c r="M64" t="n">
        <v>4191.83</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H65" s="15" t="inlineStr">
        <is>
          <t>樱桃木  售后【福建退回的上柜维修换材料】</t>
        </is>
      </c>
      <c r="J65" s="15" t="n">
        <v>1</v>
      </c>
      <c r="L65" s="49" t="n">
        <v>1660</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平台订单号在5-订单总表中未找到(请确认是否已录入订单总表，或为直销/未录单)</t>
        </is>
      </c>
    </row>
    <row r="66">
      <c r="A66" s="14" t="inlineStr">
        <is>
          <t>畔色0064</t>
        </is>
      </c>
      <c r="B66" s="14" t="inlineStr"/>
      <c r="C66" s="126" t="inlineStr">
        <is>
          <t>玉山县博冠家具有限公司</t>
        </is>
      </c>
      <c r="D66" s="15" t="n"/>
      <c r="F66" s="15" t="n"/>
      <c r="H66" s="15" t="inlineStr">
        <is>
          <t>2025/12/27采购的榉木材料费用</t>
        </is>
      </c>
      <c r="J66" s="15" t="n"/>
      <c r="L66" s="49" t="n">
        <v>-11121</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H67" s="15" t="inlineStr">
        <is>
          <t>樱桃木 升降桌130*75</t>
        </is>
      </c>
      <c r="J67" s="15" t="n">
        <v>1</v>
      </c>
      <c r="L67" s="49" t="n">
        <v>-1700</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H68" s="15" t="inlineStr">
        <is>
          <t>舟舟，11月结算了3600</t>
        </is>
      </c>
      <c r="J68" s="15" t="n"/>
      <c r="L68" s="49" t="n">
        <v>-3600</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H69" s="15" t="inlineStr">
        <is>
          <t>25年单子全部结清</t>
        </is>
      </c>
      <c r="J69" s="15" t="n"/>
      <c r="L69" s="49" t="n">
        <v>157129</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H70" s="15" t="inlineStr">
        <is>
          <t>樱桃木 餐边柜195  餐桌150*75</t>
        </is>
      </c>
      <c r="J70" s="15" t="n">
        <v>1</v>
      </c>
      <c r="L70" s="49" t="e">
        <v>#NAME?</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H71" s="15" t="inlineStr">
        <is>
          <t>樱桃木 升降桌130*75</t>
        </is>
      </c>
      <c r="J71" s="15" t="n">
        <v>1</v>
      </c>
      <c r="L71" s="49" t="inlineStr">
        <is>
          <t>没生产</t>
        </is>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H72" s="15" t="inlineStr">
        <is>
          <t>樱桃木 窄柜100（单价3600  完工没有安装</t>
        </is>
      </c>
      <c r="J72" s="15" t="n">
        <v>1</v>
      </c>
      <c r="L72" s="49" t="inlineStr">
        <is>
          <t>有备货可以发</t>
        </is>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H73" s="15" t="inlineStr">
        <is>
          <t>樱桃木 餐边柜210+160单腿桌（单价5700调价后</t>
        </is>
      </c>
      <c r="J73" s="15" t="n">
        <v>1</v>
      </c>
      <c r="L73" s="49" t="n"/>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H74" s="15" t="inlineStr">
        <is>
          <t>榉木 岩板餐桌160*85【山西  小米】</t>
        </is>
      </c>
      <c r="J74" s="15" t="n">
        <v>1</v>
      </c>
      <c r="L74" s="49" t="inlineStr">
        <is>
          <t>已经扣费，跟备货冲突</t>
        </is>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H75" s="15" t="inlineStr">
        <is>
          <t>樱桃木 窄柜100（新报价3300，轨道用工厂的</t>
        </is>
      </c>
      <c r="J75" s="15" t="n">
        <v>1</v>
      </c>
      <c r="L75" s="49" t="e">
        <v>#NAME?</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H76" s="15" t="inlineStr">
        <is>
          <t>黑胡桃 餐边柜197*40/48*109【层板多层板】</t>
        </is>
      </c>
      <c r="J76" s="15" t="n">
        <v>1</v>
      </c>
      <c r="L76" s="49" t="e">
        <v>#NAME?</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H77" s="15" t="inlineStr">
        <is>
          <t>榉木 岩板餐桌180*85【备货打包好在工厂】</t>
        </is>
      </c>
      <c r="J77" s="15" t="n"/>
      <c r="L77" s="49" t="n"/>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H78" s="15" t="inlineStr">
        <is>
          <t>樱桃木 窄柜120【最低3400</t>
        </is>
      </c>
      <c r="J78" s="15" t="n">
        <v>1</v>
      </c>
      <c r="L78" s="49" t="e">
        <v>#NAME?</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t="inlineStr">
        <is>
          <t>P24210070901</t>
        </is>
      </c>
      <c r="H79" s="15" t="inlineStr">
        <is>
          <t>榉木 岩板桌200*85【单价1450</t>
        </is>
      </c>
      <c r="I79" t="inlineStr">
        <is>
          <t>榉木餐桌-1.2米</t>
        </is>
      </c>
      <c r="J79" s="15" t="n">
        <v>1</v>
      </c>
      <c r="K79" t="n">
        <v>1620</v>
      </c>
      <c r="L79" s="49" t="n">
        <v>1450</v>
      </c>
      <c r="M79" t="n">
        <v>1620</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H80" s="15" t="inlineStr">
        <is>
          <t>榉木 岩板桌200*90【单价1450</t>
        </is>
      </c>
      <c r="J80" s="15" t="n">
        <v>1</v>
      </c>
      <c r="L80" s="49" t="n">
        <v>1450</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平台订单号在5-订单总表中未找到(请确认是否已录入订单总表，或为直销/未录单)</t>
        </is>
      </c>
    </row>
    <row r="81">
      <c r="A81" s="14" t="inlineStr">
        <is>
          <t>畔色0079</t>
        </is>
      </c>
      <c r="B81" s="14" t="inlineStr">
        <is>
          <t>3200411607023537598</t>
        </is>
      </c>
      <c r="C81" s="126" t="inlineStr">
        <is>
          <t>玉山县博冠家具有限公司</t>
        </is>
      </c>
      <c r="D81" s="158" t="n">
        <v>46080</v>
      </c>
      <c r="F81" s="15" t="n"/>
      <c r="G81" t="inlineStr">
        <is>
          <t>P24210070901</t>
        </is>
      </c>
      <c r="H81" s="15" t="inlineStr">
        <is>
          <t>榉木 岩板桌140*80【单价1300</t>
        </is>
      </c>
      <c r="I81" t="inlineStr">
        <is>
          <t>榉木餐桌-1.2米</t>
        </is>
      </c>
      <c r="J81" s="15" t="n">
        <v>1</v>
      </c>
      <c r="K81" t="n">
        <v>1620</v>
      </c>
      <c r="L81" s="49" t="n">
        <v>1300</v>
      </c>
      <c r="M81" t="n">
        <v>1620</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t="inlineStr">
        <is>
          <t>P24210070901</t>
        </is>
      </c>
      <c r="H82" s="15" t="inlineStr">
        <is>
          <t>榉木 岩板桌110*70【单价1260</t>
        </is>
      </c>
      <c r="I82" t="inlineStr">
        <is>
          <t>榉木餐桌-1.2米</t>
        </is>
      </c>
      <c r="J82" s="15" t="n">
        <v>1</v>
      </c>
      <c r="K82" t="n">
        <v>1620</v>
      </c>
      <c r="L82" s="49" t="n">
        <v>1260</v>
      </c>
      <c r="M82" t="n">
        <v>1620</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t="inlineStr">
        <is>
          <t>P24210070901</t>
        </is>
      </c>
      <c r="H83" s="15" t="inlineStr">
        <is>
          <t>榉木 岩板桌140*70【单价1300</t>
        </is>
      </c>
      <c r="I83" t="inlineStr">
        <is>
          <t>榉木餐桌-1.2米</t>
        </is>
      </c>
      <c r="J83" s="15" t="n">
        <v>1</v>
      </c>
      <c r="K83" t="n">
        <v>1620</v>
      </c>
      <c r="L83" s="49" t="n">
        <v>1300</v>
      </c>
      <c r="M83" t="n">
        <v>1620</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t="inlineStr">
        <is>
          <t>P24210070901</t>
        </is>
      </c>
      <c r="H84" s="15" t="inlineStr">
        <is>
          <t>榉木 岩板桌180*70【单价1400</t>
        </is>
      </c>
      <c r="I84" t="inlineStr">
        <is>
          <t>榉木餐桌-1.2米</t>
        </is>
      </c>
      <c r="J84" s="15" t="n">
        <v>1</v>
      </c>
      <c r="K84" t="n">
        <v>1620</v>
      </c>
      <c r="L84" s="49" t="n">
        <v>1400</v>
      </c>
      <c r="M84" t="n">
        <v>1620</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t="inlineStr">
        <is>
          <t>P25250100405</t>
        </is>
      </c>
      <c r="H85" s="15" t="inlineStr">
        <is>
          <t>黑胡桃 窄柜80*40/48*190</t>
        </is>
      </c>
      <c r="I85" t="inlineStr">
        <is>
          <t>窄柜-整柜洞石背板-1.2米</t>
        </is>
      </c>
      <c r="J85" s="15" t="n">
        <v>1</v>
      </c>
      <c r="K85" t="n">
        <v>4191.83</v>
      </c>
      <c r="L85" s="49" t="n">
        <v>4000</v>
      </c>
      <c r="M85" t="n">
        <v>4191.83</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t="inlineStr">
        <is>
          <t>P25250100405</t>
        </is>
      </c>
      <c r="H86" s="15" t="inlineStr">
        <is>
          <t>樱桃木 定制窄柜120*40/55*190【单价3300</t>
        </is>
      </c>
      <c r="I86" t="inlineStr">
        <is>
          <t>窄柜-整柜洞石背板-1.2米</t>
        </is>
      </c>
      <c r="J86" s="15" t="n">
        <v>1</v>
      </c>
      <c r="K86" t="n">
        <v>4191.83</v>
      </c>
      <c r="L86" s="49" t="n">
        <v>3300</v>
      </c>
      <c r="M86" t="n">
        <v>4191.83</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t="inlineStr">
        <is>
          <t>P24250080801</t>
        </is>
      </c>
      <c r="H87" s="15" t="inlineStr">
        <is>
          <t>榉木 洞石餐边柜180*42/50*210</t>
        </is>
      </c>
      <c r="I87" t="inlineStr">
        <is>
          <t>洞石餐边柜-洞石整柜2.1米（多抽组合）（分类抽屉+玻璃移门+开门）</t>
        </is>
      </c>
      <c r="J87" s="15" t="n">
        <v>1</v>
      </c>
      <c r="K87" t="n">
        <v>7641.046666666667</v>
      </c>
      <c r="L87" s="49" t="n">
        <v>5000</v>
      </c>
      <c r="M87" t="n">
        <v>7641.046666666667</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t="inlineStr">
        <is>
          <t>P24250080801</t>
        </is>
      </c>
      <c r="H88" s="15" t="inlineStr">
        <is>
          <t>樱桃木 洞石餐边柜240*42/50*235</t>
        </is>
      </c>
      <c r="I88" t="inlineStr">
        <is>
          <t>洞石餐边柜-洞石整柜2.1米（多抽组合）（分类抽屉+玻璃移门+开门）</t>
        </is>
      </c>
      <c r="J88" s="15" t="n">
        <v>1</v>
      </c>
      <c r="K88" t="n">
        <v>7641.046666666667</v>
      </c>
      <c r="L88" s="49" t="n">
        <v>8200</v>
      </c>
      <c r="M88" t="n">
        <v>7641.046666666667</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t="inlineStr">
        <is>
          <t>P25250100405</t>
        </is>
      </c>
      <c r="H89" s="15" t="inlineStr">
        <is>
          <t>樱桃木 窄柜110*40/48*180【单价3200</t>
        </is>
      </c>
      <c r="I89" t="inlineStr">
        <is>
          <t>窄柜-整柜洞石背板-1.2米</t>
        </is>
      </c>
      <c r="J89" s="15" t="n">
        <v>1</v>
      </c>
      <c r="K89" t="n">
        <v>4191.83</v>
      </c>
      <c r="L89" s="49" t="n">
        <v>3200</v>
      </c>
      <c r="M89" t="n">
        <v>4191.83</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H90" s="15" t="inlineStr">
        <is>
          <t>樱桃木 升降桌130*75</t>
        </is>
      </c>
      <c r="J90" s="15" t="n">
        <v>1</v>
      </c>
      <c r="L90" s="49" t="n">
        <v>1700</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平台订单号在5-订单总表中未找到(请确认是否已录入订单总表，或为直销/未录单)</t>
        </is>
      </c>
    </row>
    <row r="91">
      <c r="A91" s="14" t="inlineStr">
        <is>
          <t>畔色0089</t>
        </is>
      </c>
      <c r="B91" s="14" t="inlineStr">
        <is>
          <t>3197452513852358180</t>
        </is>
      </c>
      <c r="C91" s="126" t="inlineStr">
        <is>
          <t>玉山县博冠家具有限公司</t>
        </is>
      </c>
      <c r="D91" s="158" t="n">
        <v>46081</v>
      </c>
      <c r="F91" s="158" t="n">
        <v>46108</v>
      </c>
      <c r="G91" t="inlineStr">
        <is>
          <t>P25250100405</t>
        </is>
      </c>
      <c r="H91" s="15" t="inlineStr">
        <is>
          <t>樱桃木 窄柜120*40/48*190【单价3200</t>
        </is>
      </c>
      <c r="I91" t="inlineStr">
        <is>
          <t>窄柜-整柜洞石背板-1.2米</t>
        </is>
      </c>
      <c r="J91" s="15" t="n">
        <v>1</v>
      </c>
      <c r="K91" t="n">
        <v>4191.83</v>
      </c>
      <c r="L91" s="49" t="n">
        <v>3200</v>
      </c>
      <c r="M91" t="n">
        <v>4191.83</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t="inlineStr">
        <is>
          <t>P25250100405</t>
        </is>
      </c>
      <c r="H92" s="15" t="inlineStr">
        <is>
          <t>樱桃木 窄柜100*40/48*190【 用25年现货发</t>
        </is>
      </c>
      <c r="I92" t="inlineStr">
        <is>
          <t>窄柜-整柜洞石背板-1.2米</t>
        </is>
      </c>
      <c r="J92" s="15" t="n">
        <v>1</v>
      </c>
      <c r="K92" t="n">
        <v>4191.83</v>
      </c>
      <c r="L92" s="49" t="n">
        <v>0</v>
      </c>
      <c r="M92" t="n">
        <v>4191.83</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t="inlineStr">
        <is>
          <t>P24250070901</t>
        </is>
      </c>
      <c r="H93" s="15" t="inlineStr">
        <is>
          <t>榉木 餐边柜1500*312/450*1920【单价3800</t>
        </is>
      </c>
      <c r="I93" t="inlineStr">
        <is>
          <t>榉木餐边柜-下柜-2.1米</t>
        </is>
      </c>
      <c r="J93" s="15" t="n">
        <v>1</v>
      </c>
      <c r="K93" t="n">
        <v>20</v>
      </c>
      <c r="L93" s="49" t="n">
        <v>3800</v>
      </c>
      <c r="M93" t="n">
        <v>20</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t="inlineStr">
        <is>
          <t>P24210070901</t>
        </is>
      </c>
      <c r="H94" s="15" t="inlineStr">
        <is>
          <t>榉木 岩板桌180*80【单价1400</t>
        </is>
      </c>
      <c r="I94" t="inlineStr">
        <is>
          <t>榉木餐桌-1.2米</t>
        </is>
      </c>
      <c r="J94" s="15" t="n">
        <v>1</v>
      </c>
      <c r="K94" t="n">
        <v>1620</v>
      </c>
      <c r="L94" s="49" t="n">
        <v>1400</v>
      </c>
      <c r="M94" t="n">
        <v>1620</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t="inlineStr">
        <is>
          <t>P25250100405</t>
        </is>
      </c>
      <c r="H95" s="15" t="inlineStr">
        <is>
          <t>樱桃木 窄柜90*40/48*180</t>
        </is>
      </c>
      <c r="I95" t="inlineStr">
        <is>
          <t>窄柜-整柜洞石背板-1.2米</t>
        </is>
      </c>
      <c r="J95" s="15" t="n">
        <v>1</v>
      </c>
      <c r="K95" t="n">
        <v>4191.83</v>
      </c>
      <c r="L95" s="49" t="n">
        <v>3050</v>
      </c>
      <c r="M95" t="n">
        <v>4191.83</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t="inlineStr">
        <is>
          <t>P24210070901</t>
        </is>
      </c>
      <c r="H96" s="15" t="inlineStr">
        <is>
          <t>榉木 岩板桌160*85【用25年现货发</t>
        </is>
      </c>
      <c r="I96" t="inlineStr">
        <is>
          <t>榉木餐桌-1.2米</t>
        </is>
      </c>
      <c r="J96" s="15" t="n">
        <v>1</v>
      </c>
      <c r="K96" t="n">
        <v>1620</v>
      </c>
      <c r="L96" s="49" t="n">
        <v>0</v>
      </c>
      <c r="M96" t="n">
        <v>1620</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H97" s="15" t="inlineStr">
        <is>
          <t>樱桃木 窄柜120*40/55*190【单价3200</t>
        </is>
      </c>
      <c r="J97" s="15" t="n">
        <v>1</v>
      </c>
      <c r="L97" s="49" t="n">
        <v>3200</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平台订单号在5-订单总表中未找到(请确认是否已录入订单总表，或为直销/未录单)</t>
        </is>
      </c>
    </row>
    <row r="98">
      <c r="A98" s="14" t="inlineStr">
        <is>
          <t>畔色0096</t>
        </is>
      </c>
      <c r="B98" s="14" t="inlineStr">
        <is>
          <t>3274413278563132798</t>
        </is>
      </c>
      <c r="C98" s="126" t="inlineStr">
        <is>
          <t>玉山县博冠家具有限公司</t>
        </is>
      </c>
      <c r="D98" s="158" t="n">
        <v>46085</v>
      </c>
      <c r="F98" s="158" t="n">
        <v>46104</v>
      </c>
      <c r="G98" t="inlineStr">
        <is>
          <t>P24210070901</t>
        </is>
      </c>
      <c r="H98" s="15" t="inlineStr">
        <is>
          <t>榉木 岩板桌160*75【单价1350</t>
        </is>
      </c>
      <c r="I98" t="inlineStr">
        <is>
          <t>榉木餐桌-1.2米</t>
        </is>
      </c>
      <c r="J98" s="15" t="n">
        <v>1</v>
      </c>
      <c r="K98" t="n">
        <v>1620</v>
      </c>
      <c r="L98" s="49" t="n">
        <v>1350</v>
      </c>
      <c r="M98" t="n">
        <v>1620</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t="inlineStr">
        <is>
          <t>P24210070901</t>
        </is>
      </c>
      <c r="H99" s="15" t="inlineStr">
        <is>
          <t>榉木 岩板桌180*80【单价1400  25年现货发</t>
        </is>
      </c>
      <c r="I99" t="inlineStr">
        <is>
          <t>榉木餐桌-1.2米</t>
        </is>
      </c>
      <c r="J99" s="15" t="n">
        <v>1</v>
      </c>
      <c r="K99" t="n">
        <v>1620</v>
      </c>
      <c r="L99" s="49" t="n">
        <v>0</v>
      </c>
      <c r="M99" t="n">
        <v>1620</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t="inlineStr">
        <is>
          <t>P24210070901</t>
        </is>
      </c>
      <c r="H100" s="15" t="inlineStr">
        <is>
          <t>榉木 岩板桌200*85【单价1450</t>
        </is>
      </c>
      <c r="I100" t="inlineStr">
        <is>
          <t>榉木餐桌-1.2米</t>
        </is>
      </c>
      <c r="J100" s="15" t="n">
        <v>1</v>
      </c>
      <c r="K100" t="n">
        <v>1620</v>
      </c>
      <c r="L100" s="49" t="n">
        <v>1450</v>
      </c>
      <c r="M100" t="n">
        <v>1620</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t="inlineStr">
        <is>
          <t>P24210070901</t>
        </is>
      </c>
      <c r="H101" s="15" t="inlineStr">
        <is>
          <t>榉木 岩板桌160*85【用25年现货发</t>
        </is>
      </c>
      <c r="I101" t="inlineStr">
        <is>
          <t>榉木餐桌-1.2米</t>
        </is>
      </c>
      <c r="J101" s="15" t="n">
        <v>1</v>
      </c>
      <c r="K101" t="n">
        <v>1620</v>
      </c>
      <c r="L101" s="49" t="n">
        <v>0</v>
      </c>
      <c r="M101" t="n">
        <v>1620</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t="inlineStr">
        <is>
          <t>P25250100405</t>
        </is>
      </c>
      <c r="H102" s="15" t="inlineStr">
        <is>
          <t>樱桃木 窄柜120*40/48*190【单价3200</t>
        </is>
      </c>
      <c r="I102" t="inlineStr">
        <is>
          <t>窄柜-整柜洞石背板-1.2米</t>
        </is>
      </c>
      <c r="J102" s="15" t="n">
        <v>1</v>
      </c>
      <c r="K102" t="n">
        <v>4191.83</v>
      </c>
      <c r="L102" s="49" t="n">
        <v>3200</v>
      </c>
      <c r="M102" t="n">
        <v>4191.83</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t="inlineStr">
        <is>
          <t>P25250100405</t>
        </is>
      </c>
      <c r="H103" s="15" t="inlineStr">
        <is>
          <t>樱桃木 定制窄柜83*40/48*226</t>
        </is>
      </c>
      <c r="I103" t="inlineStr">
        <is>
          <t>窄柜-整柜洞石背板-1.2米</t>
        </is>
      </c>
      <c r="J103" s="15" t="n">
        <v>1</v>
      </c>
      <c r="K103" t="n">
        <v>4191.83</v>
      </c>
      <c r="L103" s="49" t="n">
        <v>3100</v>
      </c>
      <c r="M103" t="n">
        <v>4191.83</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t="inlineStr">
        <is>
          <t>P24250080801</t>
        </is>
      </c>
      <c r="H104" s="15" t="inlineStr">
        <is>
          <t>樱桃木 洞石餐边柜定制组合2.8米</t>
        </is>
      </c>
      <c r="I104" t="inlineStr">
        <is>
          <t>洞石餐边柜-洞石整柜2.1米（多抽组合）（分类抽屉+玻璃移门+开门）</t>
        </is>
      </c>
      <c r="J104" s="15" t="n">
        <v>1</v>
      </c>
      <c r="K104" t="n">
        <v>7641.046666666667</v>
      </c>
      <c r="L104" s="49" t="n">
        <v>9700</v>
      </c>
      <c r="M104" t="n">
        <v>7641.046666666667</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t="inlineStr">
        <is>
          <t>P25250100405</t>
        </is>
      </c>
      <c r="H105" s="15" t="inlineStr">
        <is>
          <t>樱桃木 窄柜100*38/43*190【定制尺寸】</t>
        </is>
      </c>
      <c r="I105" t="inlineStr">
        <is>
          <t>窄柜-整柜洞石背板-1.2米</t>
        </is>
      </c>
      <c r="J105" s="15" t="n">
        <v>1</v>
      </c>
      <c r="K105" t="n">
        <v>4191.83</v>
      </c>
      <c r="L105" s="49" t="n">
        <v>3100</v>
      </c>
      <c r="M105" t="n">
        <v>4191.83</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H106" s="15" t="inlineStr">
        <is>
          <t>榉木 岩板桌140*80【单价1300   黑色岩板</t>
        </is>
      </c>
      <c r="J106" s="15" t="n">
        <v>1</v>
      </c>
      <c r="L106" s="49" t="n">
        <v>1300</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平台订单号在5-订单总表中未找到(请确认是否已录入订单总表，或为直销/未录单)</t>
        </is>
      </c>
    </row>
    <row r="107">
      <c r="A107" s="14" t="inlineStr">
        <is>
          <t>畔色0105</t>
        </is>
      </c>
      <c r="B107" s="14" t="inlineStr">
        <is>
          <t>2701785327006003097</t>
        </is>
      </c>
      <c r="C107" s="126" t="inlineStr">
        <is>
          <t>玉山县博冠家具有限公司</t>
        </is>
      </c>
      <c r="D107" s="158" t="n">
        <v>46098</v>
      </c>
      <c r="F107" s="158" t="n">
        <v>46107</v>
      </c>
      <c r="G107" t="inlineStr">
        <is>
          <t>P25210100410</t>
        </is>
      </c>
      <c r="H107" s="15" t="inlineStr">
        <is>
          <t>黑胡桃 岩板桌140*80</t>
        </is>
      </c>
      <c r="I107" t="inlineStr">
        <is>
          <t>黑胡桃木岩板-1.4米</t>
        </is>
      </c>
      <c r="J107" s="15" t="n">
        <v>1</v>
      </c>
      <c r="K107" t="n">
        <v>2440.9</v>
      </c>
      <c r="L107" s="49" t="n">
        <v>2200</v>
      </c>
      <c r="M107" t="n">
        <v>2440.9</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t="inlineStr">
        <is>
          <t>P25250100405</t>
        </is>
      </c>
      <c r="H108" s="15" t="inlineStr">
        <is>
          <t>樱桃木 窄柜120*40/48*190【单价3200</t>
        </is>
      </c>
      <c r="I108" t="inlineStr">
        <is>
          <t>窄柜-整柜洞石背板-1.2米</t>
        </is>
      </c>
      <c r="J108" s="15" t="n">
        <v>1</v>
      </c>
      <c r="K108" t="n">
        <v>4191.83</v>
      </c>
      <c r="L108" s="49" t="n">
        <v>3200</v>
      </c>
      <c r="M108" t="n">
        <v>4191.83</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t="inlineStr">
        <is>
          <t>P24210070901</t>
        </is>
      </c>
      <c r="H109" s="15" t="inlineStr">
        <is>
          <t>榉木 岩板桌160*85【用25年现货发</t>
        </is>
      </c>
      <c r="I109" t="inlineStr">
        <is>
          <t>榉木餐桌-1.2米</t>
        </is>
      </c>
      <c r="J109" s="15" t="n">
        <v>1</v>
      </c>
      <c r="K109" t="n">
        <v>1620</v>
      </c>
      <c r="L109" s="49" t="n">
        <v>0</v>
      </c>
      <c r="M109" t="n">
        <v>1620</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t="inlineStr">
        <is>
          <t>P24210070901</t>
        </is>
      </c>
      <c r="H110" s="15" t="inlineStr">
        <is>
          <t>榉木 岩板桌200*85【单价1400】</t>
        </is>
      </c>
      <c r="I110" t="inlineStr">
        <is>
          <t>榉木餐桌-1.2米</t>
        </is>
      </c>
      <c r="J110" s="15" t="n">
        <v>1</v>
      </c>
      <c r="K110" t="n">
        <v>1620</v>
      </c>
      <c r="L110" s="49" t="n">
        <v>1400</v>
      </c>
      <c r="M110" t="n">
        <v>1620</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t="inlineStr">
        <is>
          <t>P24210070901</t>
        </is>
      </c>
      <c r="H111" s="15" t="inlineStr">
        <is>
          <t>榉木 实木桌160*75</t>
        </is>
      </c>
      <c r="I111" t="inlineStr">
        <is>
          <t>榉木餐桌-1.2米</t>
        </is>
      </c>
      <c r="J111" s="15" t="n">
        <v>1</v>
      </c>
      <c r="K111" t="n">
        <v>1620</v>
      </c>
      <c r="L111" s="49" t="n">
        <v>1700</v>
      </c>
      <c r="M111" t="n">
        <v>1620</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t="inlineStr">
        <is>
          <t>P24210070901</t>
        </is>
      </c>
      <c r="H112" s="15" t="inlineStr">
        <is>
          <t>榉木 岩板桌180*75【单价1350】</t>
        </is>
      </c>
      <c r="I112" t="inlineStr">
        <is>
          <t>榉木餐桌-1.2米</t>
        </is>
      </c>
      <c r="J112" s="15" t="n">
        <v>1</v>
      </c>
      <c r="K112" t="n">
        <v>1620</v>
      </c>
      <c r="L112" s="49" t="n">
        <v>1350</v>
      </c>
      <c r="M112" t="n">
        <v>1620</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t="inlineStr">
        <is>
          <t>P25250100405</t>
        </is>
      </c>
      <c r="H113" s="15" t="inlineStr">
        <is>
          <t>樱桃木 窄柜120*40/48*190【单价3000</t>
        </is>
      </c>
      <c r="I113" t="inlineStr">
        <is>
          <t>窄柜-整柜洞石背板-1.2米</t>
        </is>
      </c>
      <c r="J113" s="15" t="n">
        <v>1</v>
      </c>
      <c r="K113" t="n">
        <v>4191.83</v>
      </c>
      <c r="L113" s="49" t="n">
        <v>3000</v>
      </c>
      <c r="M113" t="n">
        <v>4191.83</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t="inlineStr">
        <is>
          <t>P24210070901</t>
        </is>
      </c>
      <c r="H114" s="15" t="inlineStr">
        <is>
          <t>榉木 岩板桌140*80【单价1250】</t>
        </is>
      </c>
      <c r="I114" t="inlineStr">
        <is>
          <t>榉木餐桌-1.2米</t>
        </is>
      </c>
      <c r="J114" s="15" t="n">
        <v>1</v>
      </c>
      <c r="K114" t="n">
        <v>1620</v>
      </c>
      <c r="L114" s="49" t="n">
        <v>1250</v>
      </c>
      <c r="M114" t="n">
        <v>1620</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t="inlineStr">
        <is>
          <t>P25250100405</t>
        </is>
      </c>
      <c r="H115" s="15" t="inlineStr">
        <is>
          <t>樱桃木 窄柜120*40/48*190【单价3000 门灰玻</t>
        </is>
      </c>
      <c r="I115" t="inlineStr">
        <is>
          <t>窄柜-整柜洞石背板-1.2米</t>
        </is>
      </c>
      <c r="J115" s="15" t="n">
        <v>1</v>
      </c>
      <c r="K115" t="n">
        <v>4191.83</v>
      </c>
      <c r="L115" s="49" t="n">
        <v>3000</v>
      </c>
      <c r="M115" t="n">
        <v>4191.83</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t="inlineStr">
        <is>
          <t>P25210080401</t>
        </is>
      </c>
      <c r="H116" s="15" t="inlineStr">
        <is>
          <t>榉木 岩板桌180*85*75</t>
        </is>
      </c>
      <c r="I116" t="inlineStr">
        <is>
          <t>洞石岩板-1.4米</t>
        </is>
      </c>
      <c r="J116" s="15" t="n">
        <v>1</v>
      </c>
      <c r="K116" t="n">
        <v>1716.9</v>
      </c>
      <c r="L116" s="49" t="n">
        <v>0</v>
      </c>
      <c r="M116" t="n">
        <v>1716.9</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t="inlineStr">
        <is>
          <t>P25250100405</t>
        </is>
      </c>
      <c r="H117" s="15" t="inlineStr">
        <is>
          <t>樱桃木 窄柜88*48*190 定制尺寸</t>
        </is>
      </c>
      <c r="I117" t="inlineStr">
        <is>
          <t>窄柜-整柜洞石背板-1.2米</t>
        </is>
      </c>
      <c r="J117" s="15" t="n">
        <v>1</v>
      </c>
      <c r="K117" t="n">
        <v>4191.83</v>
      </c>
      <c r="L117" s="49" t="n">
        <v>2850</v>
      </c>
      <c r="M117" t="n">
        <v>4191.83</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H118" s="15" t="inlineStr">
        <is>
          <t>樱桃木 组合柜72*38*36【730+680+680</t>
        </is>
      </c>
      <c r="J118" s="15" t="n">
        <v>1</v>
      </c>
      <c r="L118" s="49" t="n">
        <v>2090</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平台订单号在5-订单总表中未找到(请确认是否已录入订单总表，或为直销/未录单)</t>
        </is>
      </c>
    </row>
    <row r="119">
      <c r="A119" s="14" t="inlineStr">
        <is>
          <t>畔色0117</t>
        </is>
      </c>
      <c r="B119" s="14" t="inlineStr">
        <is>
          <t>4931308621633047840</t>
        </is>
      </c>
      <c r="C119" s="126" t="inlineStr">
        <is>
          <t>玉山县博冠家具有限公司</t>
        </is>
      </c>
      <c r="D119" s="158" t="n">
        <v>46108</v>
      </c>
      <c r="F119" s="15" t="n"/>
      <c r="H119" s="15" t="inlineStr">
        <is>
          <t>樱桃木 洞石餐边柜210*42/50*210</t>
        </is>
      </c>
      <c r="J119" s="15" t="n">
        <v>1</v>
      </c>
      <c r="L119" s="49" t="n">
        <v>5700</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平台订单号在5-订单总表中未找到(请确认是否已录入订单总表，或为直销/未录单)</t>
        </is>
      </c>
    </row>
    <row r="120">
      <c r="A120" s="14" t="inlineStr">
        <is>
          <t>畔色0118</t>
        </is>
      </c>
      <c r="B120" s="14" t="inlineStr">
        <is>
          <t>2701791878046047055</t>
        </is>
      </c>
      <c r="C120" s="126" t="inlineStr">
        <is>
          <t>玉山县博冠家具有限公司</t>
        </is>
      </c>
      <c r="D120" s="158" t="n">
        <v>46109</v>
      </c>
      <c r="F120" s="158" t="n">
        <v>46133</v>
      </c>
      <c r="G120" t="inlineStr">
        <is>
          <t>P24210070901</t>
        </is>
      </c>
      <c r="H120" s="15" t="inlineStr">
        <is>
          <t>榉木 大板桌210*80＋岩板桌160*80</t>
        </is>
      </c>
      <c r="I120" t="inlineStr">
        <is>
          <t>榉木餐桌-1.2米</t>
        </is>
      </c>
      <c r="J120" s="15" t="n">
        <v>1</v>
      </c>
      <c r="K120" t="n">
        <v>1620</v>
      </c>
      <c r="L120" s="49" t="n">
        <v>1300</v>
      </c>
      <c r="M120" t="n">
        <v>1620</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t="inlineStr">
        <is>
          <t>P23210030202</t>
        </is>
      </c>
      <c r="H121" s="15" t="inlineStr">
        <is>
          <t>榉木 大板桌210*80＋岩板桌160*80</t>
        </is>
      </c>
      <c r="I121" t="inlineStr">
        <is>
          <t>普塔餐桌-1.2米</t>
        </is>
      </c>
      <c r="J121" s="15" t="n">
        <v>1</v>
      </c>
      <c r="K121" t="n">
        <v>1400</v>
      </c>
      <c r="L121" s="49" t="n">
        <v>1300</v>
      </c>
      <c r="M121" t="n">
        <v>1400</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H122" s="15" t="inlineStr">
        <is>
          <t>榉木 餐边柜下柜＋双腿桌160</t>
        </is>
      </c>
      <c r="J122" s="15" t="n">
        <v>1</v>
      </c>
      <c r="L122" s="49" t="n">
        <v>4280</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平台订单号在5-订单总表中未找到(请确认是否已录入订单总表，或为直销/未录单)</t>
        </is>
      </c>
    </row>
    <row r="123">
      <c r="A123" s="14" t="inlineStr">
        <is>
          <t>畔色0121</t>
        </is>
      </c>
      <c r="B123" s="14" t="inlineStr">
        <is>
          <t>5111960006238027720</t>
        </is>
      </c>
      <c r="C123" s="126" t="inlineStr">
        <is>
          <t>玉山县博冠家具有限公司</t>
        </is>
      </c>
      <c r="D123" s="158" t="n">
        <v>46110</v>
      </c>
      <c r="F123" s="15" t="n"/>
      <c r="G123" t="inlineStr">
        <is>
          <t>P26330120327</t>
        </is>
      </c>
      <c r="H123" s="15" t="inlineStr">
        <is>
          <t>樱桃木 窄柜120*40/48*190【单价3000</t>
        </is>
      </c>
      <c r="I123" t="inlineStr">
        <is>
          <t>樱桃木箱体床-软包床头-1.5米-榉木铺板</t>
        </is>
      </c>
      <c r="J123" s="15" t="n">
        <v>1</v>
      </c>
      <c r="K123" t="n">
        <v>3630</v>
      </c>
      <c r="L123" s="49" t="n">
        <v>3000</v>
      </c>
      <c r="M123" t="n">
        <v>3630</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t="inlineStr">
        <is>
          <t>P24210070901</t>
        </is>
      </c>
      <c r="H124" s="15" t="inlineStr">
        <is>
          <t>榉木 岩板桌140*85【25年现货发】</t>
        </is>
      </c>
      <c r="I124" t="inlineStr">
        <is>
          <t>榉木餐桌-1.2米</t>
        </is>
      </c>
      <c r="J124" s="15" t="n">
        <v>1</v>
      </c>
      <c r="K124" t="n">
        <v>1620</v>
      </c>
      <c r="L124" s="49" t="n">
        <v>0</v>
      </c>
      <c r="M124" t="n">
        <v>1620</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t="inlineStr">
        <is>
          <t>P25250130420</t>
        </is>
      </c>
      <c r="H125" s="15" t="inlineStr">
        <is>
          <t>黑胡桃 餐边柜180*40/48*195</t>
        </is>
      </c>
      <c r="I125" t="inlineStr">
        <is>
          <t>曜黑柜-下柜-2.1米</t>
        </is>
      </c>
      <c r="J125" s="15" t="n">
        <v>1</v>
      </c>
      <c r="K125" t="n">
        <v>5573.333333333333</v>
      </c>
      <c r="L125" s="49" t="n">
        <v>8200</v>
      </c>
      <c r="M125" t="n">
        <v>5573.333333333333</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行数据，0 行存在问题。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f>G4*H4*0.006</f>
        <v/>
      </c>
      <c r="L4" s="28">
        <f>SUM(I4:K4)</f>
        <v/>
      </c>
      <c r="M4" s="28">
        <f>G4*H4+I4</f>
        <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f>G5*H5*0.006</f>
        <v/>
      </c>
      <c r="L5" s="28">
        <f>SUM(I5:K5)</f>
        <v/>
      </c>
      <c r="M5" s="28">
        <f>G5*H5+I5</f>
        <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f>G6*H6*0.006</f>
        <v/>
      </c>
      <c r="L6" s="28">
        <f>SUM(I6:K6)</f>
        <v/>
      </c>
      <c r="M6" s="28">
        <f>G6*H6+I6</f>
        <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f>G7*H7*0.006</f>
        <v/>
      </c>
      <c r="L7" s="28">
        <f>SUM(I7:K7)</f>
        <v/>
      </c>
      <c r="M7" s="28">
        <f>G7*H7+I7</f>
        <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f>G8*H8*0.006</f>
        <v/>
      </c>
      <c r="L8" s="28">
        <f>SUM(I8:K8)</f>
        <v/>
      </c>
      <c r="M8" s="28">
        <f>G8*H8+I8</f>
        <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f>G9*H9*0.006</f>
        <v/>
      </c>
      <c r="L9" s="28">
        <f>SUM(I9:K9)</f>
        <v/>
      </c>
      <c r="M9" s="28">
        <f>G9*H9+I9</f>
        <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f>G10*H10*0.006</f>
        <v/>
      </c>
      <c r="L10" s="28">
        <f>SUM(I10:K10)</f>
        <v/>
      </c>
      <c r="M10" s="28">
        <f>G10*H10+I10</f>
        <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f>G11*H11*0.006</f>
        <v/>
      </c>
      <c r="L11" s="28">
        <f>SUM(I11:K11)</f>
        <v/>
      </c>
      <c r="M11" s="28">
        <f>G11*H11+I11</f>
        <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f>G12*H12*0.006</f>
        <v/>
      </c>
      <c r="L12" s="28">
        <f>SUM(I12:K12)</f>
        <v/>
      </c>
      <c r="M12" s="28">
        <f>G12*H12+I12</f>
        <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f>G13*H13*0.006</f>
        <v/>
      </c>
      <c r="L13" s="28">
        <f>SUM(I13:K13)</f>
        <v/>
      </c>
      <c r="M13" s="28">
        <f>G13*H13+I13</f>
        <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f>G14*H14*0.006</f>
        <v/>
      </c>
      <c r="L14" s="28">
        <f>SUM(I14:K14)</f>
        <v/>
      </c>
      <c r="M14" s="28">
        <f>G14*H14+I14</f>
        <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f>G15*H15*0.006</f>
        <v/>
      </c>
      <c r="L15" s="28">
        <f>SUM(I15:K15)</f>
        <v/>
      </c>
      <c r="M15" s="28">
        <f>G15*H15+I15</f>
        <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f>G16*H16*0.006</f>
        <v/>
      </c>
      <c r="L16" s="28">
        <f>SUM(I16:K16)</f>
        <v/>
      </c>
      <c r="M16" s="28">
        <f>G16*H16+I16</f>
        <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f>G17*H17*0.006</f>
        <v/>
      </c>
      <c r="L17" s="28">
        <f>SUM(I17:K17)</f>
        <v/>
      </c>
      <c r="M17" s="28">
        <f>G17*H17+I17</f>
        <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f>G18*H18*0.006</f>
        <v/>
      </c>
      <c r="L18" s="28">
        <f>SUM(I18:K18)</f>
        <v/>
      </c>
      <c r="M18" s="28">
        <f>G18*H18+I18</f>
        <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f>G19*H19*0.006</f>
        <v/>
      </c>
      <c r="L19" s="28">
        <f>SUM(I19:K19)</f>
        <v/>
      </c>
      <c r="M19" s="28">
        <f>G19*H19+I19</f>
        <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f>G20*H20*0.006</f>
        <v/>
      </c>
      <c r="L20" s="28">
        <f>SUM(I20:K20)</f>
        <v/>
      </c>
      <c r="M20" s="28">
        <f>G20*H20+I20</f>
        <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f>G21*H21*0.006</f>
        <v/>
      </c>
      <c r="L21" s="28">
        <f>SUM(I21:K21)</f>
        <v/>
      </c>
      <c r="M21" s="28">
        <f>G21*H21+I21</f>
        <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f>G22*H22*0.006</f>
        <v/>
      </c>
      <c r="L22" s="28">
        <f>SUM(I22:K22)</f>
        <v/>
      </c>
      <c r="M22" s="28">
        <f>G22*H22+I22</f>
        <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f>G23*H23*0.006</f>
        <v/>
      </c>
      <c r="L23" s="28">
        <f>SUM(I23:K23)</f>
        <v/>
      </c>
      <c r="M23" s="28">
        <f>G23*H23+I23</f>
        <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f>G24*H24*0.006</f>
        <v/>
      </c>
      <c r="L24" s="28">
        <f>SUM(I24:K24)</f>
        <v/>
      </c>
      <c r="M24" s="28">
        <f>G24*H24+I24</f>
        <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f>G25*H25*0.006</f>
        <v/>
      </c>
      <c r="L25" s="28">
        <f>SUM(I25:K25)</f>
        <v/>
      </c>
      <c r="M25" s="28">
        <f>G25*H25+I25</f>
        <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f>G26*H26*0.006</f>
        <v/>
      </c>
      <c r="L26" s="28">
        <f>SUM(I26:K26)</f>
        <v/>
      </c>
      <c r="M26" s="28">
        <f>G26*H26+I26</f>
        <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f>G27*H27*0.006</f>
        <v/>
      </c>
      <c r="L27" s="28">
        <f>SUM(I27:K27)</f>
        <v/>
      </c>
      <c r="M27" s="28">
        <f>G27*H27+I27</f>
        <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f>G28*H28*0.006</f>
        <v/>
      </c>
      <c r="L28" s="28">
        <f>SUM(I28:K28)</f>
        <v/>
      </c>
      <c r="M28" s="28">
        <f>G28*H28+I28</f>
        <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f>G29*H29*0.006</f>
        <v/>
      </c>
      <c r="L29" s="28">
        <f>SUM(I29:K29)</f>
        <v/>
      </c>
      <c r="M29" s="28">
        <f>G29*H29+I29</f>
        <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f>G30*H30*0.006</f>
        <v/>
      </c>
      <c r="L30" s="28">
        <f>SUM(I30:K30)</f>
        <v/>
      </c>
      <c r="M30" s="28">
        <f>G30*H30+I30</f>
        <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f>G31*H31*0.006</f>
        <v/>
      </c>
      <c r="L31" s="28">
        <f>SUM(I31:K31)</f>
        <v/>
      </c>
      <c r="M31" s="28">
        <f>G31*H31+I31</f>
        <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f>G32*H32*0.006</f>
        <v/>
      </c>
      <c r="L32" s="28">
        <f>SUM(I32:K32)</f>
        <v/>
      </c>
      <c r="M32" s="28">
        <f>G32*H32+I32</f>
        <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f>G33*H33*0.006</f>
        <v/>
      </c>
      <c r="L33" s="28">
        <f>SUM(I33:K33)</f>
        <v/>
      </c>
      <c r="M33" s="28">
        <f>G33*H33+I33</f>
        <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f>G34*H34*0.006</f>
        <v/>
      </c>
      <c r="L34" s="28">
        <f>SUM(I34:K34)</f>
        <v/>
      </c>
      <c r="M34" s="28">
        <f>G34*H34+I34</f>
        <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f>G35*H35*0.006</f>
        <v/>
      </c>
      <c r="L35" s="28">
        <f>SUM(I35:K35)</f>
        <v/>
      </c>
      <c r="M35" s="28">
        <f>G35*H35+I35</f>
        <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f>G36*H36*0.006</f>
        <v/>
      </c>
      <c r="L36" s="28">
        <f>SUM(I36:K36)</f>
        <v/>
      </c>
      <c r="M36" s="28">
        <f>G36*H36+I36</f>
        <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f>G37*H37*0.006</f>
        <v/>
      </c>
      <c r="L37" s="28">
        <f>SUM(I37:K37)</f>
        <v/>
      </c>
      <c r="M37" s="28">
        <f>G37*H37+I37</f>
        <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f>G38*H38*0.006</f>
        <v/>
      </c>
      <c r="L38" s="28">
        <f>SUM(I38:K38)</f>
        <v/>
      </c>
      <c r="M38" s="28">
        <f>G38*H38+I38</f>
        <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f>G39*H39*0.006</f>
        <v/>
      </c>
      <c r="L39" s="28">
        <f>SUM(I39:K39)</f>
        <v/>
      </c>
      <c r="M39" s="28">
        <f>G39*H39+I39</f>
        <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f>G40*H40*0.006</f>
        <v/>
      </c>
      <c r="L40" s="28">
        <f>SUM(I40:K40)</f>
        <v/>
      </c>
      <c r="M40" s="28">
        <f>G40*H40+I40</f>
        <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f>G41*H41*0.006</f>
        <v/>
      </c>
      <c r="L41" s="28">
        <f>SUM(I41:K41)</f>
        <v/>
      </c>
      <c r="M41" s="28">
        <f>G41*H41+I41</f>
        <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f>G42*H42*0.006</f>
        <v/>
      </c>
      <c r="L42" s="28">
        <f>SUM(I42:K42)</f>
        <v/>
      </c>
      <c r="M42" s="28">
        <f>G42*H42+I42</f>
        <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f>G43*H43*0.006</f>
        <v/>
      </c>
      <c r="L43" s="28">
        <f>SUM(I43:K43)</f>
        <v/>
      </c>
      <c r="M43" s="28">
        <f>G43*H43+I43</f>
        <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f>G44*H44*0.006</f>
        <v/>
      </c>
      <c r="L44" s="28">
        <f>SUM(I44:K44)</f>
        <v/>
      </c>
      <c r="M44" s="28">
        <f>G44*H44+I44</f>
        <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f>G45*H45*0.006</f>
        <v/>
      </c>
      <c r="L45" s="28">
        <f>SUM(I45:K45)</f>
        <v/>
      </c>
      <c r="M45" s="28">
        <f>G45*H45+I45</f>
        <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f>G46*H46*0.006</f>
        <v/>
      </c>
      <c r="L46" s="28">
        <f>SUM(I46:K46)</f>
        <v/>
      </c>
      <c r="M46" s="28">
        <f>G46*H46+I46</f>
        <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f>G47*H47*0.006</f>
        <v/>
      </c>
      <c r="L47" s="28">
        <f>SUM(I47:K47)</f>
        <v/>
      </c>
      <c r="M47" s="28">
        <f>G47*H47+I47</f>
        <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f>G48*H48*0.006</f>
        <v/>
      </c>
      <c r="L48" s="28">
        <f>SUM(I48:K48)</f>
        <v/>
      </c>
      <c r="M48" s="28">
        <f>G48*H48+I48</f>
        <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f>G49*H49*0.006</f>
        <v/>
      </c>
      <c r="L49" s="28">
        <f>SUM(I49:K49)</f>
        <v/>
      </c>
      <c r="M49" s="28">
        <f>G49*H49+I49</f>
        <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f>G50*H50*0.006</f>
        <v/>
      </c>
      <c r="L50" s="28">
        <f>SUM(I50:K50)</f>
        <v/>
      </c>
      <c r="M50" s="28">
        <f>G50*H50+I50</f>
        <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f>G51*H51*0.006</f>
        <v/>
      </c>
      <c r="L51" s="28">
        <f>SUM(I51:K51)</f>
        <v/>
      </c>
      <c r="M51" s="28">
        <f>G51*H51+I51</f>
        <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f>G52*H52*0.006</f>
        <v/>
      </c>
      <c r="L52" s="28">
        <f>SUM(I52:K52)</f>
        <v/>
      </c>
      <c r="M52" s="28">
        <f>G52*H52+I52</f>
        <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f>G53*H53*0.006</f>
        <v/>
      </c>
      <c r="L53" s="28">
        <f>SUM(I53:K53)</f>
        <v/>
      </c>
      <c r="M53" s="28">
        <f>G53*H53+I53</f>
        <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f>G54*H54*0.006</f>
        <v/>
      </c>
      <c r="L54" s="28">
        <f>SUM(I54:K54)</f>
        <v/>
      </c>
      <c r="M54" s="28">
        <f>G54*H54+I54</f>
        <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f>G55*H55*0.006</f>
        <v/>
      </c>
      <c r="L55" s="28">
        <f>SUM(I55:K55)</f>
        <v/>
      </c>
      <c r="M55" s="28">
        <f>G55*H55+I55</f>
        <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f>G56*H56*0.006</f>
        <v/>
      </c>
      <c r="L56" s="28">
        <f>SUM(I56:K56)</f>
        <v/>
      </c>
      <c r="M56" s="28">
        <f>G56*H56+I56</f>
        <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f>G57*H57*0.006</f>
        <v/>
      </c>
      <c r="L57" s="28">
        <f>SUM(I57:K57)</f>
        <v/>
      </c>
      <c r="M57" s="28">
        <f>G57*H57+I57</f>
        <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f>G58*H58*0.006</f>
        <v/>
      </c>
      <c r="L58" s="28">
        <f>SUM(I58:K58)</f>
        <v/>
      </c>
      <c r="M58" s="28">
        <f>G58*H58+I58</f>
        <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f>G59*H59*0.006</f>
        <v/>
      </c>
      <c r="L59" s="28">
        <f>SUM(I59:K59)</f>
        <v/>
      </c>
      <c r="M59" s="28">
        <f>G59*H59+I59</f>
        <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f>G60*H60*0.006</f>
        <v/>
      </c>
      <c r="L60" s="28">
        <f>SUM(I60:K60)</f>
        <v/>
      </c>
      <c r="M60" s="28">
        <f>G60*H60+I60</f>
        <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f>G61*H61*0.006</f>
        <v/>
      </c>
      <c r="L61" s="28">
        <f>SUM(I61:K61)</f>
        <v/>
      </c>
      <c r="M61" s="28">
        <f>G61*H61+I61</f>
        <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f>G62*H62*0.006</f>
        <v/>
      </c>
      <c r="L62" s="28">
        <f>SUM(I62:K62)</f>
        <v/>
      </c>
      <c r="M62" s="28">
        <f>G62*H62+I62</f>
        <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f>G63*H63*0.006</f>
        <v/>
      </c>
      <c r="L63" s="28">
        <f>SUM(I63:K63)</f>
        <v/>
      </c>
      <c r="M63" s="28">
        <f>G63*H63+I63</f>
        <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f>G64*H64*0.006</f>
        <v/>
      </c>
      <c r="L64" s="28">
        <f>SUM(I64:K64)</f>
        <v/>
      </c>
      <c r="M64" s="28">
        <f>G64*H64+I64</f>
        <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f>G65*H65*0.006</f>
        <v/>
      </c>
      <c r="L65" s="28">
        <f>SUM(I65:K65)</f>
        <v/>
      </c>
      <c r="M65" s="28">
        <f>G65*H65+I65</f>
        <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f>G66*H66*0.006</f>
        <v/>
      </c>
      <c r="L66" s="28">
        <f>SUM(I66:K66)</f>
        <v/>
      </c>
      <c r="M66" s="28">
        <f>G66*H66+I66</f>
        <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f>G67*H67*0.006</f>
        <v/>
      </c>
      <c r="L67" s="28">
        <f>SUM(I67:K67)</f>
        <v/>
      </c>
      <c r="M67" s="28">
        <f>G67*H67+I67</f>
        <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f>G68*H68*0.006</f>
        <v/>
      </c>
      <c r="L68" s="28">
        <f>SUM(I68:K68)</f>
        <v/>
      </c>
      <c r="M68" s="28">
        <f>G68*H68+I68</f>
        <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f>G69*H69*0.006</f>
        <v/>
      </c>
      <c r="L69" s="28">
        <f>SUM(I69:K69)</f>
        <v/>
      </c>
      <c r="M69" s="28">
        <f>G69*H69+I69</f>
        <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f>G70*H70*0.006</f>
        <v/>
      </c>
      <c r="L70" s="28">
        <f>SUM(I70:K70)</f>
        <v/>
      </c>
      <c r="M70" s="28">
        <f>G70*H70+I70</f>
        <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f>G71*H71*0.006</f>
        <v/>
      </c>
      <c r="L71" s="28">
        <f>SUM(I71:K71)</f>
        <v/>
      </c>
      <c r="M71" s="28">
        <f>G71*H71+I71</f>
        <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f>G72*H72*0.006</f>
        <v/>
      </c>
      <c r="L72" s="28">
        <f>SUM(I72:K72)</f>
        <v/>
      </c>
      <c r="M72" s="28">
        <f>G72*H72+I72</f>
        <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f>G73*H73*0.006</f>
        <v/>
      </c>
      <c r="L73" s="28">
        <f>SUM(I73:K73)</f>
        <v/>
      </c>
      <c r="M73" s="28">
        <f>G73*H73+I73</f>
        <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f>G74*H74*0.006</f>
        <v/>
      </c>
      <c r="L74" s="28">
        <f>SUM(I74:K74)</f>
        <v/>
      </c>
      <c r="M74" s="28">
        <f>G74*H74+I74</f>
        <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f>G75*H75*0.006</f>
        <v/>
      </c>
      <c r="L75" s="28">
        <f>SUM(I75:K75)</f>
        <v/>
      </c>
      <c r="M75" s="28">
        <f>G75*H75+I75</f>
        <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f>G76*H76*0.006</f>
        <v/>
      </c>
      <c r="L76" s="28">
        <f>SUM(I76:K76)</f>
        <v/>
      </c>
      <c r="M76" s="28">
        <f>G76*H76+I76</f>
        <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f>G77*H77*0.006</f>
        <v/>
      </c>
      <c r="L77" s="28">
        <f>SUM(I77:K77)</f>
        <v/>
      </c>
      <c r="M77" s="28">
        <f>G77*H77+I77</f>
        <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f>G78*H78*0.006</f>
        <v/>
      </c>
      <c r="L78" s="28">
        <f>SUM(I78:K78)</f>
        <v/>
      </c>
      <c r="M78" s="28">
        <f>G78*H78+I78</f>
        <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f>G79*H79*0.006</f>
        <v/>
      </c>
      <c r="L79" s="28">
        <f>SUM(I79:K79)</f>
        <v/>
      </c>
      <c r="M79" s="28">
        <f>G79*H79+I79</f>
        <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f>G80*H80*0.006</f>
        <v/>
      </c>
      <c r="L80" s="28">
        <f>SUM(I80:K80)</f>
        <v/>
      </c>
      <c r="M80" s="28">
        <f>G80*H80+I80</f>
        <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f>G81*H81*0.006</f>
        <v/>
      </c>
      <c r="L81" s="28">
        <f>SUM(I81:K81)</f>
        <v/>
      </c>
      <c r="M81" s="28">
        <f>G81*H81+I81</f>
        <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f>G82*H82*0.006</f>
        <v/>
      </c>
      <c r="L82" s="28">
        <f>SUM(I82:K82)</f>
        <v/>
      </c>
      <c r="M82" s="28">
        <f>G82*H82+I82</f>
        <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f>G83*H83*0.006</f>
        <v/>
      </c>
      <c r="L83" s="28">
        <f>SUM(I83:K83)</f>
        <v/>
      </c>
      <c r="M83" s="28">
        <f>G83*H83+I83</f>
        <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f>G84*H84*0.006</f>
        <v/>
      </c>
      <c r="L84" s="28">
        <f>SUM(I84:K84)</f>
        <v/>
      </c>
      <c r="M84" s="28">
        <f>G84*H84+I84</f>
        <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f>G85*H85*0.006</f>
        <v/>
      </c>
      <c r="L85" s="28">
        <f>SUM(I85:K85)</f>
        <v/>
      </c>
      <c r="M85" s="28">
        <f>G85*H85+I85</f>
        <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f>G86*H86*0.006</f>
        <v/>
      </c>
      <c r="L86" s="28">
        <f>SUM(I86:K86)</f>
        <v/>
      </c>
      <c r="M86" s="28">
        <f>G86*H86+I86</f>
        <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f>G87*H87*0.006</f>
        <v/>
      </c>
      <c r="L87" s="28">
        <f>SUM(I87:K87)</f>
        <v/>
      </c>
      <c r="M87" s="28">
        <f>G87*H87+I87</f>
        <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f>G88*H88*0.006</f>
        <v/>
      </c>
      <c r="L88" s="28">
        <f>SUM(I88:K88)</f>
        <v/>
      </c>
      <c r="M88" s="28">
        <f>G88*H88+I88</f>
        <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f>G89*H89*0.006</f>
        <v/>
      </c>
      <c r="L89" s="28">
        <f>SUM(I89:K89)</f>
        <v/>
      </c>
      <c r="M89" s="28">
        <f>G89*H89+I89</f>
        <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f>G90*H90*0.006</f>
        <v/>
      </c>
      <c r="L90" s="28">
        <f>SUM(I90:K90)</f>
        <v/>
      </c>
      <c r="M90" s="28">
        <f>G90*H90+I90</f>
        <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f>G91*H91*0.006</f>
        <v/>
      </c>
      <c r="L91" s="28">
        <f>SUM(I91:K91)</f>
        <v/>
      </c>
      <c r="M91" s="28">
        <f>G91*H91+I91</f>
        <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f>G92*H92*0.006</f>
        <v/>
      </c>
      <c r="L92" s="28">
        <f>SUM(I92:K92)</f>
        <v/>
      </c>
      <c r="M92" s="28">
        <f>G92*H92+I92</f>
        <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f>G93*H93*0.006</f>
        <v/>
      </c>
      <c r="L93" s="28">
        <f>SUM(I93:K93)</f>
        <v/>
      </c>
      <c r="M93" s="28">
        <f>G93*H93+I93</f>
        <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f>G94*H94*0.006</f>
        <v/>
      </c>
      <c r="L94" s="28">
        <f>SUM(I94:K94)</f>
        <v/>
      </c>
      <c r="M94" s="28">
        <f>G94*H94+I94</f>
        <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f>G95*H95*0.006</f>
        <v/>
      </c>
      <c r="L95" s="28">
        <f>SUM(I95:K95)</f>
        <v/>
      </c>
      <c r="M95" s="28">
        <f>G95*H95+I95</f>
        <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f>G96*H96*0.006</f>
        <v/>
      </c>
      <c r="L96" s="28">
        <f>SUM(I96:K96)</f>
        <v/>
      </c>
      <c r="M96" s="28">
        <f>G96*H96+I96</f>
        <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f>G97*H97*0.006</f>
        <v/>
      </c>
      <c r="L97" s="28">
        <f>SUM(I97:K97)</f>
        <v/>
      </c>
      <c r="M97" s="28">
        <f>G97*H97+I97</f>
        <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f>G98*H98*0.006</f>
        <v/>
      </c>
      <c r="L98" s="28">
        <f>SUM(I98:K98)</f>
        <v/>
      </c>
      <c r="M98" s="28">
        <f>G98*H98+I98</f>
        <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f>G99*H99*0.006</f>
        <v/>
      </c>
      <c r="L99" s="28">
        <f>SUM(I99:K99)</f>
        <v/>
      </c>
      <c r="M99" s="28">
        <f>G99*H99+I99</f>
        <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f>G100*H100*0.006</f>
        <v/>
      </c>
      <c r="L100" s="28">
        <f>SUM(I100:K100)</f>
        <v/>
      </c>
      <c r="M100" s="28">
        <f>G100*H100+I100</f>
        <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f>G101*H101*0.006</f>
        <v/>
      </c>
      <c r="L101" s="28">
        <f>SUM(I101:K101)</f>
        <v/>
      </c>
      <c r="M101" s="28">
        <f>G101*H101+I101</f>
        <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f>G102*H102*0.006</f>
        <v/>
      </c>
      <c r="L102" s="28">
        <f>SUM(I102:K102)</f>
        <v/>
      </c>
      <c r="M102" s="28">
        <f>G102*H102+I102</f>
        <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f>G103*H103*0.006</f>
        <v/>
      </c>
      <c r="L103" s="28">
        <f>SUM(I103:K103)</f>
        <v/>
      </c>
      <c r="M103" s="28">
        <f>G103*H103+I103</f>
        <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f>G104*H104*0.006</f>
        <v/>
      </c>
      <c r="L104" s="28">
        <f>SUM(I104:K104)</f>
        <v/>
      </c>
      <c r="M104" s="28">
        <f>G104*H104+I104</f>
        <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f>G105*H105*0.006</f>
        <v/>
      </c>
      <c r="L105" s="28">
        <f>SUM(I105:K105)</f>
        <v/>
      </c>
      <c r="M105" s="28">
        <f>G105*H105+I105</f>
        <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f>G106*H106*0.006</f>
        <v/>
      </c>
      <c r="L106" s="28">
        <f>SUM(I106:K106)</f>
        <v/>
      </c>
      <c r="M106" s="28">
        <f>G106*H106+I106</f>
        <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f>G107*H107*0.006</f>
        <v/>
      </c>
      <c r="L107" s="28">
        <f>SUM(I107:K107)</f>
        <v/>
      </c>
      <c r="M107" s="28">
        <f>G107*H107+I107</f>
        <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f>G108*H108*0.006</f>
        <v/>
      </c>
      <c r="L108" s="28">
        <f>SUM(I108:K108)</f>
        <v/>
      </c>
      <c r="M108" s="28">
        <f>G108*H108+I108</f>
        <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f>G109*H109*0.006</f>
        <v/>
      </c>
      <c r="L109" s="28">
        <f>SUM(I109:K109)</f>
        <v/>
      </c>
      <c r="M109" s="28">
        <f>G109*H109+I109</f>
        <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f>G110*H110*0.006</f>
        <v/>
      </c>
      <c r="L110" s="28">
        <f>SUM(I110:K110)</f>
        <v/>
      </c>
      <c r="M110" s="28">
        <f>G110*H110+I110</f>
        <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f>G111*H111*0.006</f>
        <v/>
      </c>
      <c r="L111" s="28">
        <f>SUM(I111:K111)</f>
        <v/>
      </c>
      <c r="M111" s="28">
        <f>G111*H111+I111</f>
        <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f>G112*H112*0.006</f>
        <v/>
      </c>
      <c r="L112" s="28">
        <f>SUM(I112:K112)</f>
        <v/>
      </c>
      <c r="M112" s="28">
        <f>G112*H112+I112</f>
        <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f>G113*H113*0.006</f>
        <v/>
      </c>
      <c r="L113" s="28">
        <f>SUM(I113:K113)</f>
        <v/>
      </c>
      <c r="M113" s="28">
        <f>G113*H113+I113</f>
        <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f>G114*H114*0.006</f>
        <v/>
      </c>
      <c r="L114" s="28">
        <f>SUM(I114:K114)</f>
        <v/>
      </c>
      <c r="M114" s="28">
        <f>G114*H114+I114</f>
        <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f>G115*H115*0.006</f>
        <v/>
      </c>
      <c r="L115" s="28">
        <f>SUM(I115:K115)</f>
        <v/>
      </c>
      <c r="M115" s="28">
        <f>G115*H115+I115</f>
        <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f>G116*H116*0.006</f>
        <v/>
      </c>
      <c r="L116" s="28">
        <f>SUM(I116:K116)</f>
        <v/>
      </c>
      <c r="M116" s="28">
        <f>G116*H116+I116</f>
        <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f>G117*H117*0.006</f>
        <v/>
      </c>
      <c r="L117" s="28">
        <f>SUM(I117:K117)</f>
        <v/>
      </c>
      <c r="M117" s="28">
        <f>G117*H117+I117</f>
        <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f>G118*H118*0.006</f>
        <v/>
      </c>
      <c r="L118" s="28">
        <f>SUM(I118:K118)</f>
        <v/>
      </c>
      <c r="M118" s="28">
        <f>G118*H118+I118</f>
        <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f>G119*H119*0.006</f>
        <v/>
      </c>
      <c r="L119" s="28">
        <f>SUM(I119:K119)</f>
        <v/>
      </c>
      <c r="M119" s="28">
        <f>G119*H119+I119</f>
        <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f>G120*H120*0.006</f>
        <v/>
      </c>
      <c r="L120" s="28">
        <f>SUM(I120:K120)</f>
        <v/>
      </c>
      <c r="M120" s="28">
        <f>G120*H120+I120</f>
        <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f>G121*H121*0.006</f>
        <v/>
      </c>
      <c r="L121" s="28">
        <f>SUM(I121:K121)</f>
        <v/>
      </c>
      <c r="M121" s="28">
        <f>G121*H121+I121</f>
        <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f>G122*H122*0.006</f>
        <v/>
      </c>
      <c r="L122" s="28">
        <f>SUM(I122:K122)</f>
        <v/>
      </c>
      <c r="M122" s="28">
        <f>G122*H122+I122</f>
        <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f>G123*H123*0.006</f>
        <v/>
      </c>
      <c r="L123" s="28">
        <f>SUM(I123:K123)</f>
        <v/>
      </c>
      <c r="M123" s="28">
        <f>G123*H123+I123</f>
        <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f>G124*H124*0.006</f>
        <v/>
      </c>
      <c r="L124" s="28">
        <f>SUM(I124:K124)</f>
        <v/>
      </c>
      <c r="M124" s="28">
        <f>G124*H124+I124</f>
        <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f>G125*H125*0.006</f>
        <v/>
      </c>
      <c r="L125" s="28">
        <f>SUM(I125:K125)</f>
        <v/>
      </c>
      <c r="M125" s="28">
        <f>G125*H125+I125</f>
        <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f>G126*H126*0.006</f>
        <v/>
      </c>
      <c r="L126" s="28">
        <f>SUM(I126:K126)</f>
        <v/>
      </c>
      <c r="M126" s="28">
        <f>G126*H126+I126</f>
        <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f>G127*H127*0.006</f>
        <v/>
      </c>
      <c r="L127" s="28">
        <f>SUM(I127:K127)</f>
        <v/>
      </c>
      <c r="M127" s="28">
        <f>G127*H127+I127</f>
        <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f>G128*H128*0.006</f>
        <v/>
      </c>
      <c r="L128" s="28">
        <f>SUM(I128:K128)</f>
        <v/>
      </c>
      <c r="M128" s="28">
        <f>G128*H128+I128</f>
        <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f>G129*H129*0.006</f>
        <v/>
      </c>
      <c r="L129" s="28">
        <f>SUM(I129:K129)</f>
        <v/>
      </c>
      <c r="M129" s="28">
        <f>G129*H129+I129</f>
        <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f>G130*H130*0.006</f>
        <v/>
      </c>
      <c r="L130" s="28">
        <f>SUM(I130:K130)</f>
        <v/>
      </c>
      <c r="M130" s="28">
        <f>G130*H130+I130</f>
        <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f>G131*H131*0.006</f>
        <v/>
      </c>
      <c r="L131" s="28">
        <f>SUM(I131:K131)</f>
        <v/>
      </c>
      <c r="M131" s="28">
        <f>G131*H131+I131</f>
        <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f>G132*H132*0.006</f>
        <v/>
      </c>
      <c r="L132" s="28">
        <f>SUM(I132:K132)</f>
        <v/>
      </c>
      <c r="M132" s="28">
        <f>G132*H132+I132</f>
        <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f>G133*H133*0.006</f>
        <v/>
      </c>
      <c r="L133" s="28">
        <f>SUM(I133:K133)</f>
        <v/>
      </c>
      <c r="M133" s="28">
        <f>G133*H133+I133</f>
        <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f>G134*H134*0.006</f>
        <v/>
      </c>
      <c r="L134" s="28">
        <f>SUM(I134:K134)</f>
        <v/>
      </c>
      <c r="M134" s="28">
        <f>G134*H134+I134</f>
        <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f>G135*H135*0.006</f>
        <v/>
      </c>
      <c r="L135" s="28">
        <f>SUM(I135:K135)</f>
        <v/>
      </c>
      <c r="M135" s="28">
        <f>G135*H135+I135</f>
        <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f>G136*H136*0.006</f>
        <v/>
      </c>
      <c r="L136" s="28">
        <f>SUM(I136:K136)</f>
        <v/>
      </c>
      <c r="M136" s="28">
        <f>G136*H136+I136</f>
        <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f>G137*H137*0.006</f>
        <v/>
      </c>
      <c r="L137" s="28">
        <f>SUM(I137:K137)</f>
        <v/>
      </c>
      <c r="M137" s="28">
        <f>G137*H137+I137</f>
        <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f>G138*H138*0.006</f>
        <v/>
      </c>
      <c r="L138" s="28">
        <f>SUM(I138:K138)</f>
        <v/>
      </c>
      <c r="M138" s="28">
        <f>G138*H138+I138</f>
        <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f>G139*H139*0.006</f>
        <v/>
      </c>
      <c r="L139" s="28">
        <f>SUM(I139:K139)</f>
        <v/>
      </c>
      <c r="M139" s="28">
        <f>G139*H139+I139</f>
        <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f>G140*H140*0.006</f>
        <v/>
      </c>
      <c r="L140" s="28">
        <f>SUM(I140:K140)</f>
        <v/>
      </c>
      <c r="M140" s="28">
        <f>G140*H140+I140</f>
        <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f>G141*H141*0.006</f>
        <v/>
      </c>
      <c r="L141" s="28">
        <f>SUM(I141:K141)</f>
        <v/>
      </c>
      <c r="M141" s="28">
        <f>G141*H141+I141</f>
        <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f>G142*H142*0.006</f>
        <v/>
      </c>
      <c r="L142" s="28">
        <f>SUM(I142:K142)</f>
        <v/>
      </c>
      <c r="M142" s="28">
        <f>G142*H142+I142</f>
        <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f>G143*H143*0.006</f>
        <v/>
      </c>
      <c r="L143" s="28">
        <f>SUM(I143:K143)</f>
        <v/>
      </c>
      <c r="M143" s="28">
        <f>G143*H143+I143</f>
        <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f>G144*H144*0.006</f>
        <v/>
      </c>
      <c r="L144" s="28">
        <f>SUM(I144:K144)</f>
        <v/>
      </c>
      <c r="M144" s="28">
        <f>G144*H144+I144</f>
        <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f>G145*H145*0.006</f>
        <v/>
      </c>
      <c r="L145" s="28">
        <f>SUM(I145:K145)</f>
        <v/>
      </c>
      <c r="M145" s="28">
        <f>G145*H145+I145</f>
        <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f>G146*H146*0.006</f>
        <v/>
      </c>
      <c r="L146" s="28">
        <f>SUM(I146:K146)</f>
        <v/>
      </c>
      <c r="M146" s="28">
        <f>G146*H146+I146</f>
        <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f>G147*H147*0.006</f>
        <v/>
      </c>
      <c r="L147" s="28">
        <f>SUM(I147:K147)</f>
        <v/>
      </c>
      <c r="M147" s="28">
        <f>G147*H147+I147</f>
        <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f>G148*H148*0.006</f>
        <v/>
      </c>
      <c r="L148" s="28">
        <f>SUM(I148:K148)</f>
        <v/>
      </c>
      <c r="M148" s="28">
        <f>G148*H148+I148</f>
        <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f>G149*H149*0.006</f>
        <v/>
      </c>
      <c r="L149" s="28">
        <f>SUM(I149:K149)</f>
        <v/>
      </c>
      <c r="M149" s="28">
        <f>G149*H149+I149</f>
        <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f>G150*H150*0.006</f>
        <v/>
      </c>
      <c r="L150" s="28">
        <f>SUM(I150:K150)</f>
        <v/>
      </c>
      <c r="M150" s="28">
        <f>G150*H150+I150</f>
        <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f>G151*H151*0.006</f>
        <v/>
      </c>
      <c r="L151" s="28">
        <f>SUM(I151:K151)</f>
        <v/>
      </c>
      <c r="M151" s="28">
        <f>G151*H151+I151</f>
        <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f>G152*H152*0.006</f>
        <v/>
      </c>
      <c r="L152" s="28">
        <f>SUM(I152:K152)</f>
        <v/>
      </c>
      <c r="M152" s="28">
        <f>G152*H152+I152</f>
        <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f>G153*H153*0.006</f>
        <v/>
      </c>
      <c r="L153" s="28">
        <f>SUM(I153:K153)</f>
        <v/>
      </c>
      <c r="M153" s="28">
        <f>G153*H153+I153</f>
        <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f>G154*H154*0.006</f>
        <v/>
      </c>
      <c r="L154" s="28">
        <f>SUM(I154:K154)</f>
        <v/>
      </c>
      <c r="M154" s="28">
        <f>G154*H154+I154</f>
        <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f>G155*H155*0.006</f>
        <v/>
      </c>
      <c r="L155" s="28">
        <f>SUM(I155:K155)</f>
        <v/>
      </c>
      <c r="M155" s="28">
        <f>G155*H155+I155</f>
        <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f>G156*H156*0.006</f>
        <v/>
      </c>
      <c r="L156" s="28">
        <f>SUM(I156:K156)</f>
        <v/>
      </c>
      <c r="M156" s="28">
        <f>G156*H156+I156</f>
        <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f>G157*H157*0.006</f>
        <v/>
      </c>
      <c r="L157" s="28">
        <f>SUM(I157:K157)</f>
        <v/>
      </c>
      <c r="M157" s="28">
        <f>G157*H157+I157</f>
        <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f>G158*H158*0.006</f>
        <v/>
      </c>
      <c r="L158" s="28">
        <f>SUM(I158:K158)</f>
        <v/>
      </c>
      <c r="M158" s="28">
        <f>G158*H158+I158</f>
        <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f>G159*H159*0.006</f>
        <v/>
      </c>
      <c r="L159" s="28">
        <f>SUM(I159:K159)</f>
        <v/>
      </c>
      <c r="M159" s="28">
        <f>G159*H159+I159</f>
        <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f>G160*H160*0.006</f>
        <v/>
      </c>
      <c r="L160" s="28">
        <f>SUM(I160:K160)</f>
        <v/>
      </c>
      <c r="M160" s="28">
        <f>G160*H160+I160</f>
        <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f>G161*H161*0.006</f>
        <v/>
      </c>
      <c r="L161" s="28">
        <f>SUM(I161:K161)</f>
        <v/>
      </c>
      <c r="M161" s="28">
        <f>G161*H161+I161</f>
        <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f>G162*H162*0.006</f>
        <v/>
      </c>
      <c r="L162" s="28">
        <f>SUM(I162:K162)</f>
        <v/>
      </c>
      <c r="M162" s="28">
        <f>G162*H162+I162</f>
        <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f>G163*H163*0.006</f>
        <v/>
      </c>
      <c r="L163" s="28">
        <f>SUM(I163:K163)</f>
        <v/>
      </c>
      <c r="M163" s="28">
        <f>G163*H163+I163</f>
        <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f>G164*H164*0.006</f>
        <v/>
      </c>
      <c r="L164" s="28">
        <f>SUM(I164:K164)</f>
        <v/>
      </c>
      <c r="M164" s="28">
        <f>G164*H164+I164</f>
        <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f>G165*H165*0.006</f>
        <v/>
      </c>
      <c r="L165" s="28">
        <f>SUM(I165:K165)</f>
        <v/>
      </c>
      <c r="M165" s="28">
        <f>G165*H165+I165</f>
        <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f>G166*H166*0.006</f>
        <v/>
      </c>
      <c r="L166" s="28">
        <f>SUM(I166:K166)</f>
        <v/>
      </c>
      <c r="M166" s="28">
        <f>G166*H166+I166</f>
        <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f>G167*H167*0.006</f>
        <v/>
      </c>
      <c r="L167" s="28">
        <f>SUM(I167:K167)</f>
        <v/>
      </c>
      <c r="M167" s="28">
        <f>G167*H167+I167</f>
        <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f>G168*H168*0.006</f>
        <v/>
      </c>
      <c r="L168" s="28">
        <f>SUM(I168:K168)</f>
        <v/>
      </c>
      <c r="M168" s="28">
        <f>G168*H168+I168</f>
        <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f>G169*H169*0.006</f>
        <v/>
      </c>
      <c r="L169" s="28">
        <f>SUM(I169:K169)</f>
        <v/>
      </c>
      <c r="M169" s="28">
        <f>G169*H169+I169</f>
        <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f>G170*H170*0.006</f>
        <v/>
      </c>
      <c r="L170" s="28">
        <f>SUM(I170:K170)</f>
        <v/>
      </c>
      <c r="M170" s="28">
        <f>G170*H170+I170</f>
        <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f>G171*H171*0.006</f>
        <v/>
      </c>
      <c r="L171" s="28">
        <f>SUM(I171:K171)</f>
        <v/>
      </c>
      <c r="M171" s="28">
        <f>G171*H171+I171</f>
        <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f>G172*H172*0.006</f>
        <v/>
      </c>
      <c r="L172" s="28">
        <f>SUM(I172:K172)</f>
        <v/>
      </c>
      <c r="M172" s="28">
        <f>G172*H172+I172</f>
        <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f>G173*H173*0.006</f>
        <v/>
      </c>
      <c r="L173" s="28">
        <f>SUM(I173:K173)</f>
        <v/>
      </c>
      <c r="M173" s="28">
        <f>G173*H173+I173</f>
        <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f>G174*H174*0.006</f>
        <v/>
      </c>
      <c r="L174" s="28">
        <f>SUM(I174:K174)</f>
        <v/>
      </c>
      <c r="M174" s="28">
        <f>G174*H174+I174</f>
        <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f>G175*H175*0.006</f>
        <v/>
      </c>
      <c r="L175" s="28">
        <f>SUM(I175:K175)</f>
        <v/>
      </c>
      <c r="M175" s="28">
        <f>G175*H175+I175</f>
        <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f>G176*H176*0.006</f>
        <v/>
      </c>
      <c r="L176" s="28">
        <f>SUM(I176:K176)</f>
        <v/>
      </c>
      <c r="M176" s="28">
        <f>G176*H176+I176</f>
        <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f>G177*H177*0.006</f>
        <v/>
      </c>
      <c r="L177" s="28">
        <f>SUM(I177:K177)</f>
        <v/>
      </c>
      <c r="M177" s="28">
        <f>G177*H177+I177</f>
        <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f>G178*H178*0.006</f>
        <v/>
      </c>
      <c r="L178" s="28">
        <f>SUM(I178:K178)</f>
        <v/>
      </c>
      <c r="M178" s="28">
        <f>G178*H178+I178</f>
        <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f>G179*H179*0.006</f>
        <v/>
      </c>
      <c r="L179" s="28">
        <f>SUM(I179:K179)</f>
        <v/>
      </c>
      <c r="M179" s="28">
        <f>G179*H179+I179</f>
        <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f>G180*H180*0.006</f>
        <v/>
      </c>
      <c r="L180" s="28">
        <f>SUM(I180:K180)</f>
        <v/>
      </c>
      <c r="M180" s="28">
        <f>G180*H180+I180</f>
        <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f>G181*H181*0.006</f>
        <v/>
      </c>
      <c r="L181" s="28">
        <f>SUM(I181:K181)</f>
        <v/>
      </c>
      <c r="M181" s="28">
        <f>G181*H181+I181</f>
        <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f>G182*H182*0.006</f>
        <v/>
      </c>
      <c r="L182" s="28">
        <f>SUM(I182:K182)</f>
        <v/>
      </c>
      <c r="M182" s="28">
        <f>G182*H182+I182</f>
        <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f>G183*H183*0.006</f>
        <v/>
      </c>
      <c r="L183" s="28">
        <f>SUM(I183:K183)</f>
        <v/>
      </c>
      <c r="M183" s="28">
        <f>G183*H183+I183</f>
        <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f>G184*H184*0.006</f>
        <v/>
      </c>
      <c r="L184" s="28">
        <f>SUM(I184:K184)</f>
        <v/>
      </c>
      <c r="M184" s="28">
        <f>G184*H184+I184</f>
        <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f>G185*H185*0.006</f>
        <v/>
      </c>
      <c r="L185" s="28">
        <f>SUM(I185:K185)</f>
        <v/>
      </c>
      <c r="M185" s="28">
        <f>G185*H185+I185</f>
        <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f>G186*H186*0.006</f>
        <v/>
      </c>
      <c r="L186" s="28">
        <f>SUM(I186:K186)</f>
        <v/>
      </c>
      <c r="M186" s="28">
        <f>G186*H186+I186</f>
        <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f>G187*H187*0.006</f>
        <v/>
      </c>
      <c r="L187" s="28">
        <f>SUM(I187:K187)</f>
        <v/>
      </c>
      <c r="M187" s="28">
        <f>G187*H187+I187</f>
        <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f>G188*H188*0.006</f>
        <v/>
      </c>
      <c r="L188" s="28">
        <f>SUM(I188:K188)</f>
        <v/>
      </c>
      <c r="M188" s="28">
        <f>G188*H188+I188</f>
        <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f>G189*H189*0.006</f>
        <v/>
      </c>
      <c r="L189" s="28">
        <f>SUM(I189:K189)</f>
        <v/>
      </c>
      <c r="M189" s="28">
        <f>G189*H189+I189</f>
        <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f>G190*H190*0.006</f>
        <v/>
      </c>
      <c r="L190" s="28">
        <f>SUM(I190:K190)</f>
        <v/>
      </c>
      <c r="M190" s="28">
        <f>G190*H190+I190</f>
        <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f>G191*H191*0.006</f>
        <v/>
      </c>
      <c r="L191" s="28">
        <f>SUM(I191:K191)</f>
        <v/>
      </c>
      <c r="M191" s="28">
        <f>G191*H191+I191</f>
        <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f>G192*H192*0.006</f>
        <v/>
      </c>
      <c r="L192" s="28">
        <f>SUM(I192:K192)</f>
        <v/>
      </c>
      <c r="M192" s="28">
        <f>G192*H192+I192</f>
        <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f>G193*H193*0.006</f>
        <v/>
      </c>
      <c r="L193" s="28">
        <f>SUM(I193:K193)</f>
        <v/>
      </c>
      <c r="M193" s="28">
        <f>G193*H193+I193</f>
        <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f>G194*H194*0.006</f>
        <v/>
      </c>
      <c r="L194" s="28">
        <f>SUM(I194:K194)</f>
        <v/>
      </c>
      <c r="M194" s="28">
        <f>G194*H194+I194</f>
        <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f>G195*H195*0.006</f>
        <v/>
      </c>
      <c r="L195" s="28">
        <f>SUM(I195:K195)</f>
        <v/>
      </c>
      <c r="M195" s="28">
        <f>G195*H195+I195</f>
        <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f>G196*H196*0.006</f>
        <v/>
      </c>
      <c r="L196" s="28">
        <f>SUM(I196:K196)</f>
        <v/>
      </c>
      <c r="M196" s="28">
        <f>G196*H196+I196</f>
        <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f>G197*H197*0.006</f>
        <v/>
      </c>
      <c r="L197" s="28">
        <f>SUM(I197:K197)</f>
        <v/>
      </c>
      <c r="M197" s="28">
        <f>G197*H197+I197</f>
        <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f>G198*H198*0.006</f>
        <v/>
      </c>
      <c r="L198" s="28">
        <f>SUM(I198:K198)</f>
        <v/>
      </c>
      <c r="M198" s="28">
        <f>G198*H198+I198</f>
        <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f>G199*H199*0.006</f>
        <v/>
      </c>
      <c r="L199" s="28">
        <f>SUM(I199:K199)</f>
        <v/>
      </c>
      <c r="M199" s="28">
        <f>G199*H199+I199</f>
        <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f>G200*H200*0.006</f>
        <v/>
      </c>
      <c r="L200" s="28">
        <f>SUM(I200:K200)</f>
        <v/>
      </c>
      <c r="M200" s="28">
        <f>G200*H200+I200</f>
        <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f>G201*H201*0.006</f>
        <v/>
      </c>
      <c r="L201" s="28">
        <f>SUM(I201:K201)</f>
        <v/>
      </c>
      <c r="M201" s="28">
        <f>G201*H201+I201</f>
        <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f>G202*H202*0.006</f>
        <v/>
      </c>
      <c r="L202" s="28">
        <f>SUM(I202:K202)</f>
        <v/>
      </c>
      <c r="M202" s="28">
        <f>G202*H202+I202</f>
        <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f>G203*H203*0.006</f>
        <v/>
      </c>
      <c r="L203" s="28">
        <f>SUM(I203:K203)</f>
        <v/>
      </c>
      <c r="M203" s="28">
        <f>G203*H203+I203</f>
        <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f>G204*H204*0.006</f>
        <v/>
      </c>
      <c r="L204" s="28">
        <f>SUM(I204:K204)</f>
        <v/>
      </c>
      <c r="M204" s="28">
        <f>G204*H204+I204</f>
        <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f>G205*H205*0.006</f>
        <v/>
      </c>
      <c r="L205" s="28">
        <f>SUM(I205:K205)</f>
        <v/>
      </c>
      <c r="M205" s="28">
        <f>G205*H205+I205</f>
        <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f>G206*H206*0.006</f>
        <v/>
      </c>
      <c r="L206" s="28">
        <f>SUM(I206:K206)</f>
        <v/>
      </c>
      <c r="M206" s="28">
        <f>G206*H206+I206</f>
        <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f>G207*H207*0.006</f>
        <v/>
      </c>
      <c r="L207" s="28">
        <f>SUM(I207:K207)</f>
        <v/>
      </c>
      <c r="M207" s="28">
        <f>G207*H207+I207</f>
        <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f>G208*H208*0.006</f>
        <v/>
      </c>
      <c r="L208" s="28">
        <f>SUM(I208:K208)</f>
        <v/>
      </c>
      <c r="M208" s="28">
        <f>G208*H208+I208</f>
        <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f>G209*H209*0.006</f>
        <v/>
      </c>
      <c r="L209" s="28">
        <f>SUM(I209:K209)</f>
        <v/>
      </c>
      <c r="M209" s="28">
        <f>G209*H209+I209</f>
        <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f>G210*H210*0.006</f>
        <v/>
      </c>
      <c r="L210" s="28">
        <f>SUM(I210:K210)</f>
        <v/>
      </c>
      <c r="M210" s="28">
        <f>G210*H210+I210</f>
        <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f>G211*H211*0.006</f>
        <v/>
      </c>
      <c r="L211" s="28">
        <f>SUM(I211:K211)</f>
        <v/>
      </c>
      <c r="M211" s="28">
        <f>G211*H211+I211</f>
        <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f>G212*H212*0.006</f>
        <v/>
      </c>
      <c r="L212" s="28">
        <f>SUM(I212:K212)</f>
        <v/>
      </c>
      <c r="M212" s="28">
        <f>G212*H212+I212</f>
        <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f>G213*H213*0.006</f>
        <v/>
      </c>
      <c r="L213" s="28">
        <f>SUM(I213:K213)</f>
        <v/>
      </c>
      <c r="M213" s="28">
        <f>G213*H213+I213</f>
        <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f>G214*H214*0.006</f>
        <v/>
      </c>
      <c r="L214" s="28">
        <f>SUM(I214:K214)</f>
        <v/>
      </c>
      <c r="M214" s="28">
        <f>G214*H214+I214</f>
        <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f>G215*H215*0.006</f>
        <v/>
      </c>
      <c r="L215" s="28">
        <f>SUM(I215:K215)</f>
        <v/>
      </c>
      <c r="M215" s="28">
        <f>G215*H215+I215</f>
        <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f>G216*H216*0.006</f>
        <v/>
      </c>
      <c r="L216" s="28">
        <f>SUM(I216:K216)</f>
        <v/>
      </c>
      <c r="M216" s="28">
        <f>G216*H216+I216</f>
        <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f>G217*H217*0.006</f>
        <v/>
      </c>
      <c r="L217" s="28">
        <f>SUM(I217:K217)</f>
        <v/>
      </c>
      <c r="M217" s="28">
        <f>G217*H217+I217</f>
        <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f>G218*H218*0.006</f>
        <v/>
      </c>
      <c r="L218" s="28">
        <f>SUM(I218:K218)</f>
        <v/>
      </c>
      <c r="M218" s="28">
        <f>G218*H218+I218</f>
        <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f>G219*H219*0.006</f>
        <v/>
      </c>
      <c r="L219" s="28">
        <f>SUM(I219:K219)</f>
        <v/>
      </c>
      <c r="M219" s="28">
        <f>G219*H219+I219</f>
        <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f>G220*H220*0.006</f>
        <v/>
      </c>
      <c r="L220" s="28">
        <f>SUM(I220:K220)</f>
        <v/>
      </c>
      <c r="M220" s="28">
        <f>G220*H220+I220</f>
        <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f>G221*H221*0.006</f>
        <v/>
      </c>
      <c r="L221" s="28">
        <f>SUM(I221:K221)</f>
        <v/>
      </c>
      <c r="M221" s="28">
        <f>G221*H221+I221</f>
        <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f>G222*H222*0.006</f>
        <v/>
      </c>
      <c r="L222" s="28">
        <f>SUM(I222:K222)</f>
        <v/>
      </c>
      <c r="M222" s="28">
        <f>G222*H222+I222</f>
        <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f>G223*H223*0.006</f>
        <v/>
      </c>
      <c r="L223" s="28">
        <f>SUM(I223:K223)</f>
        <v/>
      </c>
      <c r="M223" s="28">
        <f>G223*H223+I223</f>
        <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f>G224*H224*0.006</f>
        <v/>
      </c>
      <c r="L224" s="28">
        <f>SUM(I224:K224)</f>
        <v/>
      </c>
      <c r="M224" s="28">
        <f>G224*H224+I224</f>
        <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f>G225*H225*0.006</f>
        <v/>
      </c>
      <c r="L225" s="28">
        <f>SUM(I225:K225)</f>
        <v/>
      </c>
      <c r="M225" s="28">
        <f>G225*H225+I225</f>
        <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f>G226*H226*0.006</f>
        <v/>
      </c>
      <c r="L226" s="28">
        <f>SUM(I226:K226)</f>
        <v/>
      </c>
      <c r="M226" s="28">
        <f>G226*H226+I226</f>
        <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f>G227*H227*0.006</f>
        <v/>
      </c>
      <c r="L227" s="28">
        <f>SUM(I227:K227)</f>
        <v/>
      </c>
      <c r="M227" s="28">
        <f>G227*H227+I227</f>
        <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f>G228*H228*0.006</f>
        <v/>
      </c>
      <c r="L228" s="28">
        <f>SUM(I228:K228)</f>
        <v/>
      </c>
      <c r="M228" s="28">
        <f>G228*H228+I228</f>
        <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f>G229*H229*0.006</f>
        <v/>
      </c>
      <c r="L229" s="28">
        <f>SUM(I229:K229)</f>
        <v/>
      </c>
      <c r="M229" s="28">
        <f>G229*H229+I229</f>
        <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f>G230*H230*0.006</f>
        <v/>
      </c>
      <c r="L230" s="28">
        <f>SUM(I230:K230)</f>
        <v/>
      </c>
      <c r="M230" s="28">
        <f>G230*H230+I230</f>
        <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f>G231*H231*0.006</f>
        <v/>
      </c>
      <c r="L231" s="28">
        <f>SUM(I231:K231)</f>
        <v/>
      </c>
      <c r="M231" s="28">
        <f>G231*H231+I231</f>
        <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f>G232*H232*0.006</f>
        <v/>
      </c>
      <c r="L232" s="28">
        <f>SUM(I232:K232)</f>
        <v/>
      </c>
      <c r="M232" s="28">
        <f>G232*H232+I232</f>
        <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f>G233*H233*0.006</f>
        <v/>
      </c>
      <c r="L233" s="28">
        <f>SUM(I233:K233)</f>
        <v/>
      </c>
      <c r="M233" s="28">
        <f>G233*H233+I233</f>
        <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f>G234*H234*0.006</f>
        <v/>
      </c>
      <c r="L234" s="28">
        <f>SUM(I234:K234)</f>
        <v/>
      </c>
      <c r="M234" s="28">
        <f>G234*H234+I234</f>
        <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f>G235*H235*0.006</f>
        <v/>
      </c>
      <c r="L235" s="28">
        <f>SUM(I235:K235)</f>
        <v/>
      </c>
      <c r="M235" s="28">
        <f>G235*H235+I235</f>
        <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f>G236*H236*0.006</f>
        <v/>
      </c>
      <c r="L236" s="28">
        <f>SUM(I236:K236)</f>
        <v/>
      </c>
      <c r="M236" s="28">
        <f>G236*H236+I236</f>
        <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f>G237*H237*0.006</f>
        <v/>
      </c>
      <c r="L237" s="28">
        <f>SUM(I237:K237)</f>
        <v/>
      </c>
      <c r="M237" s="28">
        <f>G237*H237+I237</f>
        <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f>G238*H238*0.006</f>
        <v/>
      </c>
      <c r="L238" s="28">
        <f>SUM(I238:K238)</f>
        <v/>
      </c>
      <c r="M238" s="28">
        <f>G238*H238+I238</f>
        <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f>G239*H239*0.006</f>
        <v/>
      </c>
      <c r="L239" s="28">
        <f>SUM(I239:K239)</f>
        <v/>
      </c>
      <c r="M239" s="28">
        <f>G239*H239+I239</f>
        <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f>G240*H240*0.006</f>
        <v/>
      </c>
      <c r="L240" s="28">
        <f>SUM(I240:K240)</f>
        <v/>
      </c>
      <c r="M240" s="28">
        <f>G240*H240+I240</f>
        <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f>G241*H241*0.006</f>
        <v/>
      </c>
      <c r="L241" s="28">
        <f>SUM(I241:K241)</f>
        <v/>
      </c>
      <c r="M241" s="28">
        <f>G241*H241+I241</f>
        <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f>G242*H242*0.006</f>
        <v/>
      </c>
      <c r="L242" s="28">
        <f>SUM(I242:K242)</f>
        <v/>
      </c>
      <c r="M242" s="28">
        <f>G242*H242+I242</f>
        <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f>G243*H243*0.006</f>
        <v/>
      </c>
      <c r="L243" s="28">
        <f>SUM(I243:K243)</f>
        <v/>
      </c>
      <c r="M243" s="28">
        <f>G243*H243+I243</f>
        <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f>G244*H244*0.006</f>
        <v/>
      </c>
      <c r="L244" s="28">
        <f>SUM(I244:K244)</f>
        <v/>
      </c>
      <c r="M244" s="28">
        <f>G244*H244+I244</f>
        <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f>G245*H245*0.006</f>
        <v/>
      </c>
      <c r="L245" s="28">
        <f>SUM(I245:K245)</f>
        <v/>
      </c>
      <c r="M245" s="28">
        <f>G245*H245+I245</f>
        <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f>G246*H246*0.006</f>
        <v/>
      </c>
      <c r="L246" s="28">
        <f>SUM(I246:K246)</f>
        <v/>
      </c>
      <c r="M246" s="28">
        <f>G246*H246+I246</f>
        <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f>G247*H247*0.006</f>
        <v/>
      </c>
      <c r="L247" s="28">
        <f>SUM(I247:K247)</f>
        <v/>
      </c>
      <c r="M247" s="28">
        <f>G247*H247+I247</f>
        <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f>G248*H248*0.006</f>
        <v/>
      </c>
      <c r="L248" s="28">
        <f>SUM(I248:K248)</f>
        <v/>
      </c>
      <c r="M248" s="28">
        <f>G248*H248+I248</f>
        <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f>G249*H249*0.006</f>
        <v/>
      </c>
      <c r="L249" s="28">
        <f>SUM(I249:K249)</f>
        <v/>
      </c>
      <c r="M249" s="28">
        <f>G249*H249+I249</f>
        <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f>G250*H250*0.006</f>
        <v/>
      </c>
      <c r="L250" s="28">
        <f>SUM(I250:K250)</f>
        <v/>
      </c>
      <c r="M250" s="28">
        <f>G250*H250+I250</f>
        <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f>G251*H251*0.006</f>
        <v/>
      </c>
      <c r="L251" s="28">
        <f>SUM(I251:K251)</f>
        <v/>
      </c>
      <c r="M251" s="28">
        <f>G251*H251+I251</f>
        <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f>G252*H252*0.006</f>
        <v/>
      </c>
      <c r="L252" s="28">
        <f>SUM(I252:K252)</f>
        <v/>
      </c>
      <c r="M252" s="28">
        <f>G252*H252+I252</f>
        <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f>G253*H253*0.006</f>
        <v/>
      </c>
      <c r="L253" s="28">
        <f>SUM(I253:K253)</f>
        <v/>
      </c>
      <c r="M253" s="28">
        <f>G253*H253+I253</f>
        <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f>G254*H254*0.006</f>
        <v/>
      </c>
      <c r="L254" s="28">
        <f>SUM(I254:K254)</f>
        <v/>
      </c>
      <c r="M254" s="28">
        <f>G254*H254+I254</f>
        <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f>G255*H255*0.006</f>
        <v/>
      </c>
      <c r="L255" s="28">
        <f>SUM(I255:K255)</f>
        <v/>
      </c>
      <c r="M255" s="28">
        <f>G255*H255+I255</f>
        <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f>G256*H256*0.006</f>
        <v/>
      </c>
      <c r="L256" s="28">
        <f>SUM(I256:K256)</f>
        <v/>
      </c>
      <c r="M256" s="28">
        <f>G256*H256+I256</f>
        <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f>G257*H257*0.006</f>
        <v/>
      </c>
      <c r="L257" s="28">
        <f>SUM(I257:K257)</f>
        <v/>
      </c>
      <c r="M257" s="28">
        <f>G257*H257+I257</f>
        <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f>G258*H258*0.006</f>
        <v/>
      </c>
      <c r="L258" s="28">
        <f>SUM(I258:K258)</f>
        <v/>
      </c>
      <c r="M258" s="28">
        <f>G258*H258+I258</f>
        <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f>G259*H259*0.006</f>
        <v/>
      </c>
      <c r="L259" s="28">
        <f>SUM(I259:K259)</f>
        <v/>
      </c>
      <c r="M259" s="28">
        <f>G259*H259+I259</f>
        <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f>G260*H260*0.006</f>
        <v/>
      </c>
      <c r="L260" s="28">
        <f>SUM(I260:K260)</f>
        <v/>
      </c>
      <c r="M260" s="28">
        <f>G260*H260+I260</f>
        <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f>G261*H261*0.006</f>
        <v/>
      </c>
      <c r="L261" s="28">
        <f>SUM(I261:K261)</f>
        <v/>
      </c>
      <c r="M261" s="28">
        <f>G261*H261+I261</f>
        <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f>G262*H262*0.006</f>
        <v/>
      </c>
      <c r="L262" s="28">
        <f>SUM(I262:K262)</f>
        <v/>
      </c>
      <c r="M262" s="28">
        <f>G262*H262+I262</f>
        <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f>G263*H263*0.006</f>
        <v/>
      </c>
      <c r="L263" s="28">
        <f>SUM(I263:K263)</f>
        <v/>
      </c>
      <c r="M263" s="28">
        <f>G263*H263+I263</f>
        <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f>G264*H264*0.006</f>
        <v/>
      </c>
      <c r="L264" s="28">
        <f>SUM(I264:K264)</f>
        <v/>
      </c>
      <c r="M264" s="28">
        <f>G264*H264+I264</f>
        <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f>G265*H265*0.006</f>
        <v/>
      </c>
      <c r="L265" s="28">
        <f>SUM(I265:K265)</f>
        <v/>
      </c>
      <c r="M265" s="28">
        <f>G265*H265+I265</f>
        <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f>G266*H266*0.006</f>
        <v/>
      </c>
      <c r="L266" s="28">
        <f>SUM(I266:K266)</f>
        <v/>
      </c>
      <c r="M266" s="28">
        <f>G266*H266+I266</f>
        <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f>G267*H267*0.006</f>
        <v/>
      </c>
      <c r="L267" s="28">
        <f>SUM(I267:K267)</f>
        <v/>
      </c>
      <c r="M267" s="28">
        <f>G267*H267+I267</f>
        <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f>G268*H268*0.006</f>
        <v/>
      </c>
      <c r="L268" s="28">
        <f>SUM(I268:K268)</f>
        <v/>
      </c>
      <c r="M268" s="28">
        <f>G268*H268+I268</f>
        <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f>G269*H269*0.006</f>
        <v/>
      </c>
      <c r="L269" s="28">
        <f>SUM(I269:K269)</f>
        <v/>
      </c>
      <c r="M269" s="28">
        <f>G269*H269+I269</f>
        <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f>G270*H270*0.006</f>
        <v/>
      </c>
      <c r="L270" s="28">
        <f>SUM(I270:K270)</f>
        <v/>
      </c>
      <c r="M270" s="28">
        <f>G270*H270+I270</f>
        <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f>G271*H271*0.006</f>
        <v/>
      </c>
      <c r="L271" s="28">
        <f>SUM(I271:K271)</f>
        <v/>
      </c>
      <c r="M271" s="28">
        <f>G271*H271+I271</f>
        <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f>G272*H272*0.006</f>
        <v/>
      </c>
      <c r="L272" s="28">
        <f>SUM(I272:K272)</f>
        <v/>
      </c>
      <c r="M272" s="28">
        <f>G272*H272+I272</f>
        <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f>G273*H273*0.006</f>
        <v/>
      </c>
      <c r="L273" s="28">
        <f>SUM(I273:K273)</f>
        <v/>
      </c>
      <c r="M273" s="28">
        <f>G273*H273+I273</f>
        <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f>G274*H274*0.006</f>
        <v/>
      </c>
      <c r="L274" s="28">
        <f>SUM(I274:K274)</f>
        <v/>
      </c>
      <c r="M274" s="28">
        <f>G274*H274+I274</f>
        <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f>G275*H275*0.006</f>
        <v/>
      </c>
      <c r="L275" s="28">
        <f>SUM(I275:K275)</f>
        <v/>
      </c>
      <c r="M275" s="28">
        <f>G275*H275+I275</f>
        <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f>G276*H276*0.006</f>
        <v/>
      </c>
      <c r="L276" s="28">
        <f>SUM(I276:K276)</f>
        <v/>
      </c>
      <c r="M276" s="28">
        <f>G276*H276+I276</f>
        <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f>G277*H277*0.006</f>
        <v/>
      </c>
      <c r="L277" s="28">
        <f>SUM(I277:K277)</f>
        <v/>
      </c>
      <c r="M277" s="28">
        <f>G277*H277+I277</f>
        <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f>G278*H278*0.006</f>
        <v/>
      </c>
      <c r="L278" s="28">
        <f>SUM(I278:K278)</f>
        <v/>
      </c>
      <c r="M278" s="28">
        <f>G278*H278+I278</f>
        <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f>G279*H279*0.006</f>
        <v/>
      </c>
      <c r="L279" s="28">
        <f>SUM(I279:K279)</f>
        <v/>
      </c>
      <c r="M279" s="28">
        <f>G279*H279+I279</f>
        <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f>G280*H280*0.006</f>
        <v/>
      </c>
      <c r="L280" s="28">
        <f>SUM(I280:K280)</f>
        <v/>
      </c>
      <c r="M280" s="28">
        <f>G280*H280+I280</f>
        <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f>G281*H281*0.006</f>
        <v/>
      </c>
      <c r="L281" s="28">
        <f>SUM(I281:K281)</f>
        <v/>
      </c>
      <c r="M281" s="28">
        <f>G281*H281+I281</f>
        <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f>G282*H282*0.006</f>
        <v/>
      </c>
      <c r="L282" s="28">
        <f>SUM(I282:K282)</f>
        <v/>
      </c>
      <c r="M282" s="28">
        <f>G282*H282+I282</f>
        <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f>G283*H283*0.006</f>
        <v/>
      </c>
      <c r="L283" s="28">
        <f>SUM(I283:K283)</f>
        <v/>
      </c>
      <c r="M283" s="28">
        <f>G283*H283+I283</f>
        <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f>G284*H284*0.006</f>
        <v/>
      </c>
      <c r="L284" s="28">
        <f>SUM(I284:K284)</f>
        <v/>
      </c>
      <c r="M284" s="28">
        <f>G284*H284+I284</f>
        <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f>G285*H285*0.006</f>
        <v/>
      </c>
      <c r="L285" s="28">
        <f>SUM(I285:K285)</f>
        <v/>
      </c>
      <c r="M285" s="28">
        <f>G285*H285+I285</f>
        <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f>G286*H286*0.006</f>
        <v/>
      </c>
      <c r="L286" s="28">
        <f>SUM(I286:K286)</f>
        <v/>
      </c>
      <c r="M286" s="28">
        <f>G286*H286+I286</f>
        <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f>G287*H287*0.006</f>
        <v/>
      </c>
      <c r="L287" s="28">
        <f>SUM(I287:K287)</f>
        <v/>
      </c>
      <c r="M287" s="28">
        <f>G287*H287+I287</f>
        <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f>G288*H288*0.006</f>
        <v/>
      </c>
      <c r="L288" s="28">
        <f>SUM(I288:K288)</f>
        <v/>
      </c>
      <c r="M288" s="28">
        <f>G288*H288+I288</f>
        <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f>G289*H289*0.006</f>
        <v/>
      </c>
      <c r="L289" s="28">
        <f>SUM(I289:K289)</f>
        <v/>
      </c>
      <c r="M289" s="28">
        <f>G289*H289+I289</f>
        <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f>G290*H290*0.006</f>
        <v/>
      </c>
      <c r="L290" s="28">
        <f>SUM(I290:K290)</f>
        <v/>
      </c>
      <c r="M290" s="28">
        <f>G290*H290+I290</f>
        <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f>G291*H291*0.006</f>
        <v/>
      </c>
      <c r="L291" s="28">
        <f>SUM(I291:K291)</f>
        <v/>
      </c>
      <c r="M291" s="28">
        <f>G291*H291+I291</f>
        <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f>G292*H292*0.006</f>
        <v/>
      </c>
      <c r="L292" s="28">
        <f>SUM(I292:K292)</f>
        <v/>
      </c>
      <c r="M292" s="28">
        <f>G292*H292+I292</f>
        <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f>G293*H293*0.006</f>
        <v/>
      </c>
      <c r="L293" s="28">
        <f>SUM(I293:K293)</f>
        <v/>
      </c>
      <c r="M293" s="28">
        <f>G293*H293+I293</f>
        <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f>G294*H294*0.006</f>
        <v/>
      </c>
      <c r="L294" s="28">
        <f>SUM(I294:K294)</f>
        <v/>
      </c>
      <c r="M294" s="28">
        <f>G294*H294+I294</f>
        <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f>G295*H295*0.006</f>
        <v/>
      </c>
      <c r="L295" s="28">
        <f>SUM(I295:K295)</f>
        <v/>
      </c>
      <c r="M295" s="28">
        <f>G295*H295+I295</f>
        <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f>G296*H296*0.006</f>
        <v/>
      </c>
      <c r="L296" s="28">
        <f>SUM(I296:K296)</f>
        <v/>
      </c>
      <c r="M296" s="28">
        <f>G296*H296+I296</f>
        <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f>G297*H297*0.006</f>
        <v/>
      </c>
      <c r="L297" s="28">
        <f>SUM(I297:K297)</f>
        <v/>
      </c>
      <c r="M297" s="28">
        <f>G297*H297+I297</f>
        <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f>G298*H298*0.006</f>
        <v/>
      </c>
      <c r="L298" s="28">
        <f>SUM(I298:K298)</f>
        <v/>
      </c>
      <c r="M298" s="28">
        <f>G298*H298+I298</f>
        <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f>G299*H299*0.006</f>
        <v/>
      </c>
      <c r="L299" s="28">
        <f>SUM(I299:K299)</f>
        <v/>
      </c>
      <c r="M299" s="28">
        <f>G299*H299+I299</f>
        <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f>G300*H300*0.006</f>
        <v/>
      </c>
      <c r="L300" s="28">
        <f>SUM(I300:K300)</f>
        <v/>
      </c>
      <c r="M300" s="28">
        <f>G300*H300+I300</f>
        <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f>G301*H301*0.006</f>
        <v/>
      </c>
      <c r="L301" s="28">
        <f>SUM(I301:K301)</f>
        <v/>
      </c>
      <c r="M301" s="28">
        <f>G301*H301+I301</f>
        <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f>G302*H302*0.006</f>
        <v/>
      </c>
      <c r="L302" s="28">
        <f>SUM(I302:K302)</f>
        <v/>
      </c>
      <c r="M302" s="28">
        <f>G302*H302+I302</f>
        <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f>G303*H303*0.006</f>
        <v/>
      </c>
      <c r="L303" s="28">
        <f>SUM(I303:K303)</f>
        <v/>
      </c>
      <c r="M303" s="28">
        <f>G303*H303+I303</f>
        <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f>G304*H304*0.006</f>
        <v/>
      </c>
      <c r="L304" s="28">
        <f>SUM(I304:K304)</f>
        <v/>
      </c>
      <c r="M304" s="28">
        <f>G304*H304+I304</f>
        <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f>G305*H305*0.006</f>
        <v/>
      </c>
      <c r="L305" s="28">
        <f>SUM(I305:K305)</f>
        <v/>
      </c>
      <c r="M305" s="28">
        <f>G305*H305+I305</f>
        <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f>G306*H306*0.006</f>
        <v/>
      </c>
      <c r="L306" s="28">
        <f>SUM(I306:K306)</f>
        <v/>
      </c>
      <c r="M306" s="28">
        <f>G306*H306+I306</f>
        <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f>G307*H307*0.006</f>
        <v/>
      </c>
      <c r="L307" s="28">
        <f>SUM(I307:K307)</f>
        <v/>
      </c>
      <c r="M307" s="28">
        <f>G307*H307+I307</f>
        <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f>G308*H308*0.006</f>
        <v/>
      </c>
      <c r="L308" s="28">
        <f>SUM(I308:K308)</f>
        <v/>
      </c>
      <c r="M308" s="28">
        <f>G308*H308+I308</f>
        <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f>G309*H309*0.006</f>
        <v/>
      </c>
      <c r="L309" s="28">
        <f>SUM(I309:K309)</f>
        <v/>
      </c>
      <c r="M309" s="28">
        <f>G309*H309+I309</f>
        <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f>G310*H310*0.006</f>
        <v/>
      </c>
      <c r="L310" s="28">
        <f>SUM(I310:K310)</f>
        <v/>
      </c>
      <c r="M310" s="28">
        <f>G310*H310+I310</f>
        <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f>G311*H311*0.006</f>
        <v/>
      </c>
      <c r="L311" s="28">
        <f>SUM(I311:K311)</f>
        <v/>
      </c>
      <c r="M311" s="28">
        <f>G311*H311+I311</f>
        <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f>G312*H312*0.006</f>
        <v/>
      </c>
      <c r="L312" s="28">
        <f>SUM(I312:K312)</f>
        <v/>
      </c>
      <c r="M312" s="28">
        <f>G312*H312+I312</f>
        <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f>G313*H313*0.006</f>
        <v/>
      </c>
      <c r="L313" s="28">
        <f>SUM(I313:K313)</f>
        <v/>
      </c>
      <c r="M313" s="28">
        <f>G313*H313+I313</f>
        <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f>G314*H314*0.006</f>
        <v/>
      </c>
      <c r="L314" s="28">
        <f>SUM(I314:K314)</f>
        <v/>
      </c>
      <c r="M314" s="28">
        <f>G314*H314+I314</f>
        <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f>G315*H315*0.006</f>
        <v/>
      </c>
      <c r="L315" s="28">
        <f>SUM(I315:K315)</f>
        <v/>
      </c>
      <c r="M315" s="28">
        <f>G315*H315+I315</f>
        <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f>G316*H316*0.006</f>
        <v/>
      </c>
      <c r="L316" s="28">
        <f>SUM(I316:K316)</f>
        <v/>
      </c>
      <c r="M316" s="28">
        <f>G316*H316+I316</f>
        <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f>G317*H317*0.006</f>
        <v/>
      </c>
      <c r="L317" s="28">
        <f>SUM(I317:K317)</f>
        <v/>
      </c>
      <c r="M317" s="28">
        <f>G317*H317+I317</f>
        <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f>G318*H318*0.006</f>
        <v/>
      </c>
      <c r="L318" s="28">
        <f>SUM(I318:K318)</f>
        <v/>
      </c>
      <c r="M318" s="28">
        <f>G318*H318+I318</f>
        <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f>G319*H319*0.006</f>
        <v/>
      </c>
      <c r="L319" s="28">
        <f>SUM(I319:K319)</f>
        <v/>
      </c>
      <c r="M319" s="28">
        <f>G319*H319+I319</f>
        <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f>G320*H320*0.006</f>
        <v/>
      </c>
      <c r="L320" s="28">
        <f>SUM(I320:K320)</f>
        <v/>
      </c>
      <c r="M320" s="28">
        <f>G320*H320+I320</f>
        <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f>G321*H321*0.006</f>
        <v/>
      </c>
      <c r="L321" s="28">
        <f>SUM(I321:K321)</f>
        <v/>
      </c>
      <c r="M321" s="28">
        <f>G321*H321+I321</f>
        <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f>G322*H322*0.006</f>
        <v/>
      </c>
      <c r="L322" s="28">
        <f>SUM(I322:K322)</f>
        <v/>
      </c>
      <c r="M322" s="28">
        <f>G322*H322+I322</f>
        <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f>G323*H323*0.006</f>
        <v/>
      </c>
      <c r="L323" s="28">
        <f>SUM(I323:K323)</f>
        <v/>
      </c>
      <c r="M323" s="28">
        <f>G323*H323+I323</f>
        <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f>G324*H324*0.006</f>
        <v/>
      </c>
      <c r="L324" s="28">
        <f>SUM(I324:K324)</f>
        <v/>
      </c>
      <c r="M324" s="28">
        <f>G324*H324+I324</f>
        <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f>G325*H325*0.006</f>
        <v/>
      </c>
      <c r="L325" s="28">
        <f>SUM(I325:K325)</f>
        <v/>
      </c>
      <c r="M325" s="28">
        <f>G325*H325+I325</f>
        <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f>G326*H326*0.006</f>
        <v/>
      </c>
      <c r="L326" s="28">
        <f>SUM(I326:K326)</f>
        <v/>
      </c>
      <c r="M326" s="28">
        <f>G326*H326+I326</f>
        <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f>G327*H327*0.006</f>
        <v/>
      </c>
      <c r="L327" s="28">
        <f>SUM(I327:K327)</f>
        <v/>
      </c>
      <c r="M327" s="28">
        <f>G327*H327+I327</f>
        <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f>G328*H328*0.006</f>
        <v/>
      </c>
      <c r="L328" s="28">
        <f>SUM(I328:K328)</f>
        <v/>
      </c>
      <c r="M328" s="28">
        <f>G328*H328+I328</f>
        <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f>G329*H329*0.006</f>
        <v/>
      </c>
      <c r="L329" s="28">
        <f>SUM(I329:K329)</f>
        <v/>
      </c>
      <c r="M329" s="28">
        <f>G329*H329+I329</f>
        <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f>G330*H330*0.006</f>
        <v/>
      </c>
      <c r="L330" s="28">
        <f>SUM(I330:K330)</f>
        <v/>
      </c>
      <c r="M330" s="28">
        <f>G330*H330+I330</f>
        <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f>G331*H331*0.006</f>
        <v/>
      </c>
      <c r="L331" s="28">
        <f>SUM(I331:K331)</f>
        <v/>
      </c>
      <c r="M331" s="28">
        <f>G331*H331+I331</f>
        <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f>G332*H332*0.006</f>
        <v/>
      </c>
      <c r="L332" s="28">
        <f>SUM(I332:K332)</f>
        <v/>
      </c>
      <c r="M332" s="28">
        <f>G332*H332+I332</f>
        <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f>G333*H333*0.006</f>
        <v/>
      </c>
      <c r="L333" s="28">
        <f>SUM(I333:K333)</f>
        <v/>
      </c>
      <c r="M333" s="28">
        <f>G333*H333+I333</f>
        <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f>G334*H334*0.006</f>
        <v/>
      </c>
      <c r="L334" s="28">
        <f>SUM(I334:K334)</f>
        <v/>
      </c>
      <c r="M334" s="28">
        <f>G334*H334+I334</f>
        <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f>G335*H335*0.006</f>
        <v/>
      </c>
      <c r="L335" s="28">
        <f>SUM(I335:K335)</f>
        <v/>
      </c>
      <c r="M335" s="28">
        <f>G335*H335+I335</f>
        <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f>G336*H336*0.006</f>
        <v/>
      </c>
      <c r="L336" s="28">
        <f>SUM(I336:K336)</f>
        <v/>
      </c>
      <c r="M336" s="28">
        <f>G336*H336+I336</f>
        <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f>G337*H337*0.006</f>
        <v/>
      </c>
      <c r="L337" s="28">
        <f>SUM(I337:K337)</f>
        <v/>
      </c>
      <c r="M337" s="28">
        <f>G337*H337+I337</f>
        <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f>G338*H338*0.006</f>
        <v/>
      </c>
      <c r="L338" s="28">
        <f>SUM(I338:K338)</f>
        <v/>
      </c>
      <c r="M338" s="28">
        <f>G338*H338+I338</f>
        <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f>G339*H339*0.006</f>
        <v/>
      </c>
      <c r="L339" s="28">
        <f>SUM(I339:K339)</f>
        <v/>
      </c>
      <c r="M339" s="28">
        <f>G339*H339+I339</f>
        <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f>G340*H340*0.006</f>
        <v/>
      </c>
      <c r="L340" s="28">
        <f>SUM(I340:K340)</f>
        <v/>
      </c>
      <c r="M340" s="28">
        <f>G340*H340+I340</f>
        <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f>G341*H341*0.006</f>
        <v/>
      </c>
      <c r="L341" s="28">
        <f>SUM(I341:K341)</f>
        <v/>
      </c>
      <c r="M341" s="28">
        <f>G341*H341+I341</f>
        <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f>G342*H342*0.006</f>
        <v/>
      </c>
      <c r="L342" s="28">
        <f>SUM(I342:K342)</f>
        <v/>
      </c>
      <c r="M342" s="28">
        <f>G342*H342+I342</f>
        <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f>G343*H343*0.006</f>
        <v/>
      </c>
      <c r="L343" s="28">
        <f>SUM(I343:K343)</f>
        <v/>
      </c>
      <c r="M343" s="28">
        <f>G343*H343+I343</f>
        <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f>G344*H344*0.006</f>
        <v/>
      </c>
      <c r="L344" s="28">
        <f>SUM(I344:K344)</f>
        <v/>
      </c>
      <c r="M344" s="28">
        <f>G344*H344+I344</f>
        <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f>G345*H345*0.006</f>
        <v/>
      </c>
      <c r="L345" s="28">
        <f>SUM(I345:K345)</f>
        <v/>
      </c>
      <c r="M345" s="28">
        <f>G345*H345+I345</f>
        <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f>G346*H346*0.006</f>
        <v/>
      </c>
      <c r="L346" s="28">
        <f>SUM(I346:K346)</f>
        <v/>
      </c>
      <c r="M346" s="28">
        <f>G346*H346+I346</f>
        <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f>G347*H347*0.006</f>
        <v/>
      </c>
      <c r="L347" s="28">
        <f>SUM(I347:K347)</f>
        <v/>
      </c>
      <c r="M347" s="28">
        <f>G347*H347+I347</f>
        <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f>G348*H348*0.006</f>
        <v/>
      </c>
      <c r="L348" s="28">
        <f>SUM(I348:K348)</f>
        <v/>
      </c>
      <c r="M348" s="28">
        <f>G348*H348+I348</f>
        <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f>G349*H349*0.006</f>
        <v/>
      </c>
      <c r="L349" s="28">
        <f>SUM(I349:K349)</f>
        <v/>
      </c>
      <c r="M349" s="28">
        <f>G349*H349+I349</f>
        <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f>G350*H350*0.006</f>
        <v/>
      </c>
      <c r="L350" s="28">
        <f>SUM(I350:K350)</f>
        <v/>
      </c>
      <c r="M350" s="28">
        <f>G350*H350+I350</f>
        <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f>G351*H351*0.006</f>
        <v/>
      </c>
      <c r="L351" s="28">
        <f>SUM(I351:K351)</f>
        <v/>
      </c>
      <c r="M351" s="28">
        <f>G351*H351+I351</f>
        <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f>G352*H352*0.006</f>
        <v/>
      </c>
      <c r="L352" s="28">
        <f>SUM(I352:K352)</f>
        <v/>
      </c>
      <c r="M352" s="28">
        <f>G352*H352+I352</f>
        <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f>G353*H353*0.006</f>
        <v/>
      </c>
      <c r="L353" s="28">
        <f>SUM(I353:K353)</f>
        <v/>
      </c>
      <c r="M353" s="28">
        <f>G353*H353+I353</f>
        <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f>G354*H354*0.006</f>
        <v/>
      </c>
      <c r="L354" s="28">
        <f>SUM(I354:K354)</f>
        <v/>
      </c>
      <c r="M354" s="28">
        <f>G354*H354+I354</f>
        <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f>G355*H355*0.006</f>
        <v/>
      </c>
      <c r="L355" s="28">
        <f>SUM(I355:K355)</f>
        <v/>
      </c>
      <c r="M355" s="28">
        <f>G355*H355+I355</f>
        <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f>G356*H356*0.006</f>
        <v/>
      </c>
      <c r="L356" s="28">
        <f>SUM(I356:K356)</f>
        <v/>
      </c>
      <c r="M356" s="28">
        <f>G356*H356+I356</f>
        <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f>G357*H357*0.006</f>
        <v/>
      </c>
      <c r="L357" s="28">
        <f>SUM(I357:K357)</f>
        <v/>
      </c>
      <c r="M357" s="28">
        <f>G357*H357+I357</f>
        <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f>G358*H358*0.006</f>
        <v/>
      </c>
      <c r="L358" s="28">
        <f>SUM(I358:K358)</f>
        <v/>
      </c>
      <c r="M358" s="28">
        <f>G358*H358+I358</f>
        <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f>G359*H359*0.006</f>
        <v/>
      </c>
      <c r="L359" s="28">
        <f>SUM(I359:K359)</f>
        <v/>
      </c>
      <c r="M359" s="28">
        <f>G359*H359+I359</f>
        <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f>G360*H360*0.006</f>
        <v/>
      </c>
      <c r="L360" s="28">
        <f>SUM(I360:K360)</f>
        <v/>
      </c>
      <c r="M360" s="28">
        <f>G360*H360+I360</f>
        <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f>G361*H361*0.006</f>
        <v/>
      </c>
      <c r="L361" s="28">
        <f>SUM(I361:K361)</f>
        <v/>
      </c>
      <c r="M361" s="28">
        <f>G361*H361+I361</f>
        <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f>G362*H362*0.006</f>
        <v/>
      </c>
      <c r="L362" s="28">
        <f>SUM(I362:K362)</f>
        <v/>
      </c>
      <c r="M362" s="28">
        <f>G362*H362+I362</f>
        <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f>G363*H363*0.006</f>
        <v/>
      </c>
      <c r="L363" s="28">
        <f>SUM(I363:K363)</f>
        <v/>
      </c>
      <c r="M363" s="28">
        <f>G363*H363+I363</f>
        <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f>G364*H364*0.006</f>
        <v/>
      </c>
      <c r="L364" s="28">
        <f>SUM(I364:K364)</f>
        <v/>
      </c>
      <c r="M364" s="28">
        <f>G364*H364+I364</f>
        <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f>G365*H365*0.006</f>
        <v/>
      </c>
      <c r="L365" s="28">
        <f>SUM(I365:K365)</f>
        <v/>
      </c>
      <c r="M365" s="28">
        <f>G365*H365+I365</f>
        <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f>G366*H366*0.006</f>
        <v/>
      </c>
      <c r="L366" s="28">
        <f>SUM(I366:K366)</f>
        <v/>
      </c>
      <c r="M366" s="28">
        <f>G366*H366+I366</f>
        <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f>G367*H367*0.006</f>
        <v/>
      </c>
      <c r="L367" s="28">
        <f>SUM(I367:K367)</f>
        <v/>
      </c>
      <c r="M367" s="28">
        <f>G367*H367+I367</f>
        <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f>G368*H368*0.006</f>
        <v/>
      </c>
      <c r="L368" s="28">
        <f>SUM(I368:K368)</f>
        <v/>
      </c>
      <c r="M368" s="28">
        <f>G368*H368+I368</f>
        <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f>G369*H369*0.006</f>
        <v/>
      </c>
      <c r="L369" s="28">
        <f>SUM(I369:K369)</f>
        <v/>
      </c>
      <c r="M369" s="28">
        <f>G369*H369+I369</f>
        <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f>G370*H370*0.006</f>
        <v/>
      </c>
      <c r="L370" s="28">
        <f>SUM(I370:K370)</f>
        <v/>
      </c>
      <c r="M370" s="28">
        <f>G370*H370+I370</f>
        <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f>G371*H371*0.006</f>
        <v/>
      </c>
      <c r="L371" s="28">
        <f>SUM(I371:K371)</f>
        <v/>
      </c>
      <c r="M371" s="28">
        <f>G371*H371+I371</f>
        <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f>G372*H372*0.006</f>
        <v/>
      </c>
      <c r="L372" s="28">
        <f>SUM(I372:K372)</f>
        <v/>
      </c>
      <c r="M372" s="28">
        <f>G372*H372+I372</f>
        <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f>G373*H373*0.006</f>
        <v/>
      </c>
      <c r="L373" s="28">
        <f>SUM(I373:K373)</f>
        <v/>
      </c>
      <c r="M373" s="28">
        <f>G373*H373+I373</f>
        <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f>G374*H374*0.006</f>
        <v/>
      </c>
      <c r="L374" s="28">
        <f>SUM(I374:K374)</f>
        <v/>
      </c>
      <c r="M374" s="28">
        <f>G374*H374+I374</f>
        <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f>G375*H375*0.006</f>
        <v/>
      </c>
      <c r="L375" s="28">
        <f>SUM(I375:K375)</f>
        <v/>
      </c>
      <c r="M375" s="28">
        <f>G375*H375+I375</f>
        <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f>G376*H376*0.006</f>
        <v/>
      </c>
      <c r="L376" s="28">
        <f>SUM(I376:K376)</f>
        <v/>
      </c>
      <c r="M376" s="28">
        <f>G376*H376+I376</f>
        <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f>G377*H377*0.006</f>
        <v/>
      </c>
      <c r="L377" s="28">
        <f>SUM(I377:K377)</f>
        <v/>
      </c>
      <c r="M377" s="28">
        <f>G377*H377+I377</f>
        <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f>G378*H378*0.006</f>
        <v/>
      </c>
      <c r="L378" s="28">
        <f>SUM(I378:K378)</f>
        <v/>
      </c>
      <c r="M378" s="28">
        <f>G378*H378+I378</f>
        <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f>G379*H379*0.006</f>
        <v/>
      </c>
      <c r="L379" s="28">
        <f>SUM(I379:K379)</f>
        <v/>
      </c>
      <c r="M379" s="28">
        <f>G379*H379+I379</f>
        <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f>G380*H380*0.006</f>
        <v/>
      </c>
      <c r="L380" s="28">
        <f>SUM(I380:K380)</f>
        <v/>
      </c>
      <c r="M380" s="28">
        <f>G380*H380+I380</f>
        <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f>G381*H381*0.006</f>
        <v/>
      </c>
      <c r="L381" s="28">
        <f>SUM(I381:K381)</f>
        <v/>
      </c>
      <c r="M381" s="28">
        <f>G381*H381+I381</f>
        <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f>G382*H382*0.006</f>
        <v/>
      </c>
      <c r="L382" s="28">
        <f>SUM(I382:K382)</f>
        <v/>
      </c>
      <c r="M382" s="28">
        <f>G382*H382+I382</f>
        <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f>G383*H383*0.006</f>
        <v/>
      </c>
      <c r="L383" s="28">
        <f>SUM(I383:K383)</f>
        <v/>
      </c>
      <c r="M383" s="28">
        <f>G383*H383+I383</f>
        <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f>G384*H384*0.006</f>
        <v/>
      </c>
      <c r="L384" s="28">
        <f>SUM(I384:K384)</f>
        <v/>
      </c>
      <c r="M384" s="28">
        <f>G384*H384+I384</f>
        <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f>G385*H385*0.006</f>
        <v/>
      </c>
      <c r="L385" s="28">
        <f>SUM(I385:K385)</f>
        <v/>
      </c>
      <c r="M385" s="28">
        <f>G385*H385+I385</f>
        <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f>G386*H386*0.006</f>
        <v/>
      </c>
      <c r="L386" s="28">
        <f>SUM(I386:K386)</f>
        <v/>
      </c>
      <c r="M386" s="28">
        <f>G386*H386+I386</f>
        <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f>G387*H387*0.006</f>
        <v/>
      </c>
      <c r="L387" s="28">
        <f>SUM(I387:K387)</f>
        <v/>
      </c>
      <c r="M387" s="28">
        <f>G387*H387+I387</f>
        <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f>G388*H388*0.006</f>
        <v/>
      </c>
      <c r="L388" s="28">
        <f>SUM(I388:K388)</f>
        <v/>
      </c>
      <c r="M388" s="28">
        <f>G388*H388+I388</f>
        <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f>G389*H389*0.006</f>
        <v/>
      </c>
      <c r="L389" s="28">
        <f>SUM(I389:K389)</f>
        <v/>
      </c>
      <c r="M389" s="28">
        <f>G389*H389+I389</f>
        <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f>G390*H390*0.006</f>
        <v/>
      </c>
      <c r="L390" s="28">
        <f>SUM(I390:K390)</f>
        <v/>
      </c>
      <c r="M390" s="28">
        <f>G390*H390+I390</f>
        <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f>G391*H391*0.006</f>
        <v/>
      </c>
      <c r="L391" s="28">
        <f>SUM(I391:K391)</f>
        <v/>
      </c>
      <c r="M391" s="28">
        <f>G391*H391+I391</f>
        <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f>G392*H392*0.006</f>
        <v/>
      </c>
      <c r="L392" s="28">
        <f>SUM(I392:K392)</f>
        <v/>
      </c>
      <c r="M392" s="28">
        <f>G392*H392+I392</f>
        <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f>G393*H393*0.006</f>
        <v/>
      </c>
      <c r="L393" s="28">
        <f>SUM(I393:K393)</f>
        <v/>
      </c>
      <c r="M393" s="28">
        <f>G393*H393+I393</f>
        <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f>G394*H394*0.006</f>
        <v/>
      </c>
      <c r="L394" s="28">
        <f>SUM(I394:K394)</f>
        <v/>
      </c>
      <c r="M394" s="28">
        <f>G394*H394+I394</f>
        <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f>G395*H395*0.006</f>
        <v/>
      </c>
      <c r="L395" s="28">
        <f>SUM(I395:K395)</f>
        <v/>
      </c>
      <c r="M395" s="28">
        <f>G395*H395+I395</f>
        <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f>G396*H396*0.006</f>
        <v/>
      </c>
      <c r="L396" s="28">
        <f>SUM(I396:K396)</f>
        <v/>
      </c>
      <c r="M396" s="28">
        <f>G396*H396+I396</f>
        <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f>G397*H397*0.006</f>
        <v/>
      </c>
      <c r="L397" s="28">
        <f>SUM(I397:K397)</f>
        <v/>
      </c>
      <c r="M397" s="28">
        <f>G397*H397+I397</f>
        <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f>G398*H398*0.006</f>
        <v/>
      </c>
      <c r="L398" s="28">
        <f>SUM(I398:K398)</f>
        <v/>
      </c>
      <c r="M398" s="28">
        <f>G398*H398+I398</f>
        <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f>G399*H399*0.006</f>
        <v/>
      </c>
      <c r="L399" s="28">
        <f>SUM(I399:K399)</f>
        <v/>
      </c>
      <c r="M399" s="28">
        <f>G399*H399+I399</f>
        <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f>G400*H400*0.006</f>
        <v/>
      </c>
      <c r="L400" s="28">
        <f>SUM(I400:K400)</f>
        <v/>
      </c>
      <c r="M400" s="28">
        <f>G400*H400+I400</f>
        <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f>G401*H401*0.006</f>
        <v/>
      </c>
      <c r="L401" s="28">
        <f>SUM(I401:K401)</f>
        <v/>
      </c>
      <c r="M401" s="28">
        <f>G401*H401+I401</f>
        <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f>G402*H402*0.006</f>
        <v/>
      </c>
      <c r="L402" s="28">
        <f>SUM(I402:K402)</f>
        <v/>
      </c>
      <c r="M402" s="28">
        <f>G402*H402+I402</f>
        <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f>G403*H403*0.006</f>
        <v/>
      </c>
      <c r="L403" s="28">
        <f>SUM(I403:K403)</f>
        <v/>
      </c>
      <c r="M403" s="28">
        <f>G403*H403+I403</f>
        <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f>G404*H404*0.006</f>
        <v/>
      </c>
      <c r="L404" s="28">
        <f>SUM(I404:K404)</f>
        <v/>
      </c>
      <c r="M404" s="28">
        <f>G404*H404+I404</f>
        <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f>G405*H405*0.006</f>
        <v/>
      </c>
      <c r="L405" s="28">
        <f>SUM(I405:K405)</f>
        <v/>
      </c>
      <c r="M405" s="28">
        <f>G405*H405+I405</f>
        <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f>G406*H406*0.006</f>
        <v/>
      </c>
      <c r="L406" s="28">
        <f>SUM(I406:K406)</f>
        <v/>
      </c>
      <c r="M406" s="28">
        <f>G406*H406+I406</f>
        <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f>G407*H407*0.006</f>
        <v/>
      </c>
      <c r="L407" s="28">
        <f>SUM(I407:K407)</f>
        <v/>
      </c>
      <c r="M407" s="28">
        <f>G407*H407+I407</f>
        <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f>G408*H408*0.006</f>
        <v/>
      </c>
      <c r="L408" s="28">
        <f>SUM(I408:K408)</f>
        <v/>
      </c>
      <c r="M408" s="28">
        <f>G408*H408+I408</f>
        <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f>G409*H409*0.006</f>
        <v/>
      </c>
      <c r="L409" s="28">
        <f>SUM(I409:K409)</f>
        <v/>
      </c>
      <c r="M409" s="28">
        <f>G409*H409+I409</f>
        <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f>G410*H410*0.006</f>
        <v/>
      </c>
      <c r="L410" s="28">
        <f>SUM(I410:K410)</f>
        <v/>
      </c>
      <c r="M410" s="28">
        <f>G410*H410+I410</f>
        <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f>G411*H411*0.006</f>
        <v/>
      </c>
      <c r="L411" s="28">
        <f>SUM(I411:K411)</f>
        <v/>
      </c>
      <c r="M411" s="28">
        <f>G411*H411+I411</f>
        <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f>G412*H412*0.006</f>
        <v/>
      </c>
      <c r="L412" s="28">
        <f>SUM(I412:K412)</f>
        <v/>
      </c>
      <c r="M412" s="28">
        <f>G412*H412+I412</f>
        <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f>G413*H413*0.006</f>
        <v/>
      </c>
      <c r="L413" s="28">
        <f>SUM(I413:K413)</f>
        <v/>
      </c>
      <c r="M413" s="28">
        <f>G413*H413+I413</f>
        <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f>G414*H414*0.006</f>
        <v/>
      </c>
      <c r="L414" s="28">
        <f>SUM(I414:K414)</f>
        <v/>
      </c>
      <c r="M414" s="28">
        <f>G414*H414+I414</f>
        <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f>G415*H415*0.006</f>
        <v/>
      </c>
      <c r="L415" s="28">
        <f>SUM(I415:K415)</f>
        <v/>
      </c>
      <c r="M415" s="28">
        <f>G415*H415+I415</f>
        <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f>G416*H416*0.006</f>
        <v/>
      </c>
      <c r="L416" s="28">
        <f>SUM(I416:K416)</f>
        <v/>
      </c>
      <c r="M416" s="28">
        <f>G416*H416+I416</f>
        <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f>G417*H417*0.006</f>
        <v/>
      </c>
      <c r="L417" s="28">
        <f>SUM(I417:K417)</f>
        <v/>
      </c>
      <c r="M417" s="28">
        <f>G417*H417+I417</f>
        <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f>G418*H418*0.006</f>
        <v/>
      </c>
      <c r="L418" s="28">
        <f>SUM(I418:K418)</f>
        <v/>
      </c>
      <c r="M418" s="28">
        <f>G418*H418+I418</f>
        <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f>G419*H419*0.006</f>
        <v/>
      </c>
      <c r="L419" s="28">
        <f>SUM(I419:K419)</f>
        <v/>
      </c>
      <c r="M419" s="28">
        <f>G419*H419+I419</f>
        <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f>G420*H420*0.006</f>
        <v/>
      </c>
      <c r="L420" s="28">
        <f>SUM(I420:K420)</f>
        <v/>
      </c>
      <c r="M420" s="28">
        <f>G420*H420+I420</f>
        <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f>G421*H421*0.006</f>
        <v/>
      </c>
      <c r="L421" s="28">
        <f>SUM(I421:K421)</f>
        <v/>
      </c>
      <c r="M421" s="28">
        <f>G421*H421+I421</f>
        <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f>G422*H422*0.006</f>
        <v/>
      </c>
      <c r="L422" s="28">
        <f>SUM(I422:K422)</f>
        <v/>
      </c>
      <c r="M422" s="28">
        <f>G422*H422+I422</f>
        <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f>G423*H423*0.006</f>
        <v/>
      </c>
      <c r="L423" s="28">
        <f>SUM(I423:K423)</f>
        <v/>
      </c>
      <c r="M423" s="28">
        <f>G423*H423+I423</f>
        <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f>G424*H424*0.006</f>
        <v/>
      </c>
      <c r="L424" s="28">
        <f>SUM(I424:K424)</f>
        <v/>
      </c>
      <c r="M424" s="28">
        <f>G424*H424+I424</f>
        <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f>G425*H425*0.006</f>
        <v/>
      </c>
      <c r="L425" s="28">
        <f>SUM(I425:K425)</f>
        <v/>
      </c>
      <c r="M425" s="28">
        <f>G425*H425+I425</f>
        <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f>G426*H426*0.006</f>
        <v/>
      </c>
      <c r="L426" s="28">
        <f>SUM(I426:K426)</f>
        <v/>
      </c>
      <c r="M426" s="28">
        <f>G426*H426+I426</f>
        <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f>G427*H427*0.006</f>
        <v/>
      </c>
      <c r="L427" s="28">
        <f>SUM(I427:K427)</f>
        <v/>
      </c>
      <c r="M427" s="28">
        <f>G427*H427+I427</f>
        <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f>G428*H428*0.006</f>
        <v/>
      </c>
      <c r="L428" s="28">
        <f>SUM(I428:K428)</f>
        <v/>
      </c>
      <c r="M428" s="28">
        <f>G428*H428+I428</f>
        <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f>G429*H429*0.006</f>
        <v/>
      </c>
      <c r="L429" s="28">
        <f>SUM(I429:K429)</f>
        <v/>
      </c>
      <c r="M429" s="28">
        <f>G429*H429+I429</f>
        <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f>G430*H430*0.006</f>
        <v/>
      </c>
      <c r="L430" s="28">
        <f>SUM(I430:K430)</f>
        <v/>
      </c>
      <c r="M430" s="28">
        <f>G430*H430+I430</f>
        <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f>G431*H431*0.006</f>
        <v/>
      </c>
      <c r="L431" s="28">
        <f>SUM(I431:K431)</f>
        <v/>
      </c>
      <c r="M431" s="28">
        <f>G431*H431+I431</f>
        <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f>G432*H432*0.006</f>
        <v/>
      </c>
      <c r="L432" s="28">
        <f>SUM(I432:K432)</f>
        <v/>
      </c>
      <c r="M432" s="28">
        <f>G432*H432+I432</f>
        <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f>G433*H433*0.006</f>
        <v/>
      </c>
      <c r="L433" s="28">
        <f>SUM(I433:K433)</f>
        <v/>
      </c>
      <c r="M433" s="28">
        <f>G433*H433+I433</f>
        <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f>G434*H434*0.006</f>
        <v/>
      </c>
      <c r="L434" s="28">
        <f>SUM(I434:K434)</f>
        <v/>
      </c>
      <c r="M434" s="28">
        <f>G434*H434+I434</f>
        <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f>G435*H435*0.006</f>
        <v/>
      </c>
      <c r="L435" s="28">
        <f>SUM(I435:K435)</f>
        <v/>
      </c>
      <c r="M435" s="28">
        <f>G435*H435+I435</f>
        <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f>G436*H436*0.006</f>
        <v/>
      </c>
      <c r="L436" s="28">
        <f>SUM(I436:K436)</f>
        <v/>
      </c>
      <c r="M436" s="28">
        <f>G436*H436+I436</f>
        <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f>G437*H437*0.006</f>
        <v/>
      </c>
      <c r="L437" s="28">
        <f>SUM(I437:K437)</f>
        <v/>
      </c>
      <c r="M437" s="28">
        <f>G437*H437+I437</f>
        <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f>G438*H438*0.006</f>
        <v/>
      </c>
      <c r="L438" s="28">
        <f>SUM(I438:K438)</f>
        <v/>
      </c>
      <c r="M438" s="28">
        <f>G438*H438+I438</f>
        <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f>G439*H439*0.006</f>
        <v/>
      </c>
      <c r="L439" s="28">
        <f>SUM(I439:K439)</f>
        <v/>
      </c>
      <c r="M439" s="28">
        <f>G439*H439+I439</f>
        <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f>G440*H440*0.006</f>
        <v/>
      </c>
      <c r="L440" s="28">
        <f>SUM(I440:K440)</f>
        <v/>
      </c>
      <c r="M440" s="28">
        <f>G440*H440+I440</f>
        <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f>G441*H441*0.006</f>
        <v/>
      </c>
      <c r="L441" s="28">
        <f>SUM(I441:K441)</f>
        <v/>
      </c>
      <c r="M441" s="28">
        <f>G441*H441+I441</f>
        <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f>G442*H442*0.006</f>
        <v/>
      </c>
      <c r="L442" s="28">
        <f>SUM(I442:K442)</f>
        <v/>
      </c>
      <c r="M442" s="28">
        <f>G442*H442+I442</f>
        <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f>G443*H443*0.006</f>
        <v/>
      </c>
      <c r="L443" s="28">
        <f>SUM(I443:K443)</f>
        <v/>
      </c>
      <c r="M443" s="28">
        <f>G443*H443+I443</f>
        <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f>G444*H444*0.006</f>
        <v/>
      </c>
      <c r="L444" s="28">
        <f>SUM(I444:K444)</f>
        <v/>
      </c>
      <c r="M444" s="28">
        <f>G444*H444+I444</f>
        <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f>G445*H445*0.006</f>
        <v/>
      </c>
      <c r="L445" s="28">
        <f>SUM(I445:K445)</f>
        <v/>
      </c>
      <c r="M445" s="28">
        <f>G445*H445+I445</f>
        <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f>G446*H446*0.006</f>
        <v/>
      </c>
      <c r="L446" s="28">
        <f>SUM(I446:K446)</f>
        <v/>
      </c>
      <c r="M446" s="28">
        <f>G446*H446+I446</f>
        <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f>G447*H447*0.006</f>
        <v/>
      </c>
      <c r="L447" s="28">
        <f>SUM(I447:K447)</f>
        <v/>
      </c>
      <c r="M447" s="28">
        <f>G447*H447+I447</f>
        <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f>G448*H448*0.006</f>
        <v/>
      </c>
      <c r="L448" s="28">
        <f>SUM(I448:K448)</f>
        <v/>
      </c>
      <c r="M448" s="28">
        <f>G448*H448+I448</f>
        <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f>G449*H449*0.006</f>
        <v/>
      </c>
      <c r="L449" s="28">
        <f>SUM(I449:K449)</f>
        <v/>
      </c>
      <c r="M449" s="28">
        <f>G449*H449+I449</f>
        <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f>G450*H450*0.006</f>
        <v/>
      </c>
      <c r="L450" s="28">
        <f>SUM(I450:K450)</f>
        <v/>
      </c>
      <c r="M450" s="28">
        <f>G450*H450+I450</f>
        <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f>G451*H451*0.006</f>
        <v/>
      </c>
      <c r="L451" s="28">
        <f>SUM(I451:K451)</f>
        <v/>
      </c>
      <c r="M451" s="28">
        <f>G451*H451+I451</f>
        <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f>G452*H452*0.006</f>
        <v/>
      </c>
      <c r="L452" s="28">
        <f>SUM(I452:K452)</f>
        <v/>
      </c>
      <c r="M452" s="28">
        <f>G452*H452+I452</f>
        <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f>G453*H453*0.006</f>
        <v/>
      </c>
      <c r="L453" s="28">
        <f>SUM(I453:K453)</f>
        <v/>
      </c>
      <c r="M453" s="28">
        <f>G453*H453+I453</f>
        <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f>G454*H454*0.006</f>
        <v/>
      </c>
      <c r="L454" s="28">
        <f>SUM(I454:K454)</f>
        <v/>
      </c>
      <c r="M454" s="28">
        <f>G454*H454+I454</f>
        <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f>G455*H455*0.006</f>
        <v/>
      </c>
      <c r="L455" s="28">
        <f>SUM(I455:K455)</f>
        <v/>
      </c>
      <c r="M455" s="28">
        <f>G455*H455+I455</f>
        <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f>G456*H456*0.006</f>
        <v/>
      </c>
      <c r="L456" s="28">
        <f>SUM(I456:K456)</f>
        <v/>
      </c>
      <c r="M456" s="28">
        <f>G456*H456+I456</f>
        <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f>G457*H457*0.006</f>
        <v/>
      </c>
      <c r="L457" s="28">
        <f>SUM(I457:K457)</f>
        <v/>
      </c>
      <c r="M457" s="28">
        <f>G457*H457+I457</f>
        <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f>G458*H458*0.006</f>
        <v/>
      </c>
      <c r="L458" s="28">
        <f>SUM(I458:K458)</f>
        <v/>
      </c>
      <c r="M458" s="28">
        <f>G458*H458+I458</f>
        <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f>G459*H459*0.006</f>
        <v/>
      </c>
      <c r="L459" s="28">
        <f>SUM(I459:K459)</f>
        <v/>
      </c>
      <c r="M459" s="28">
        <f>G459*H459+I459</f>
        <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f>G460*H460*0.006</f>
        <v/>
      </c>
      <c r="L460" s="28">
        <f>SUM(I460:K460)</f>
        <v/>
      </c>
      <c r="M460" s="28">
        <f>G460*H460+I460</f>
        <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f>G461*H461*0.006</f>
        <v/>
      </c>
      <c r="L461" s="28">
        <f>SUM(I461:K461)</f>
        <v/>
      </c>
      <c r="M461" s="28">
        <f>G461*H461+I461</f>
        <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f>G462*H462*0.006</f>
        <v/>
      </c>
      <c r="L462" s="28">
        <f>SUM(I462:K462)</f>
        <v/>
      </c>
      <c r="M462" s="28">
        <f>G462*H462+I462</f>
        <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f>G463*H463*0.006</f>
        <v/>
      </c>
      <c r="L463" s="28">
        <f>SUM(I463:K463)</f>
        <v/>
      </c>
      <c r="M463" s="28">
        <f>G463*H463+I463</f>
        <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f>G464*H464*0.006</f>
        <v/>
      </c>
      <c r="L464" s="28">
        <f>SUM(I464:K464)</f>
        <v/>
      </c>
      <c r="M464" s="28">
        <f>G464*H464+I464</f>
        <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f>G465*H465*0.006</f>
        <v/>
      </c>
      <c r="L465" s="28">
        <f>SUM(I465:K465)</f>
        <v/>
      </c>
      <c r="M465" s="28">
        <f>G465*H465+I465</f>
        <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f>G466*H466*0.006</f>
        <v/>
      </c>
      <c r="L466" s="28">
        <f>SUM(I466:K466)</f>
        <v/>
      </c>
      <c r="M466" s="28">
        <f>G466*H466+I466</f>
        <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f>G467*H467*0.006</f>
        <v/>
      </c>
      <c r="L467" s="28">
        <f>SUM(I467:K467)</f>
        <v/>
      </c>
      <c r="M467" s="28">
        <f>G467*H467+I467</f>
        <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f>G468*H468*0.006</f>
        <v/>
      </c>
      <c r="L468" s="28">
        <f>SUM(I468:K468)</f>
        <v/>
      </c>
      <c r="M468" s="28">
        <f>G468*H468+I468</f>
        <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f>G469*H469*0.006</f>
        <v/>
      </c>
      <c r="L469" s="28">
        <f>SUM(I469:K469)</f>
        <v/>
      </c>
      <c r="M469" s="28">
        <f>G469*H469+I469</f>
        <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f>G470*H470*0.006</f>
        <v/>
      </c>
      <c r="L470" s="28">
        <f>SUM(I470:K470)</f>
        <v/>
      </c>
      <c r="M470" s="28">
        <f>G470*H470+I470</f>
        <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f>G471*H471*0.006</f>
        <v/>
      </c>
      <c r="L471" s="28">
        <f>SUM(I471:K471)</f>
        <v/>
      </c>
      <c r="M471" s="28">
        <f>G471*H471+I471</f>
        <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f>G472*H472*0.006</f>
        <v/>
      </c>
      <c r="L472" s="28">
        <f>SUM(I472:K472)</f>
        <v/>
      </c>
      <c r="M472" s="28">
        <f>G472*H472+I472</f>
        <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f>G473*H473*0.006</f>
        <v/>
      </c>
      <c r="L473" s="28">
        <f>SUM(I473:K473)</f>
        <v/>
      </c>
      <c r="M473" s="28">
        <f>G473*H473+I473</f>
        <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f>G474*H474*0.006</f>
        <v/>
      </c>
      <c r="L474" s="28">
        <f>SUM(I474:K474)</f>
        <v/>
      </c>
      <c r="M474" s="28">
        <f>G474*H474+I474</f>
        <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f>G475*H475*0.006</f>
        <v/>
      </c>
      <c r="L475" s="28">
        <f>SUM(I475:K475)</f>
        <v/>
      </c>
      <c r="M475" s="28">
        <f>G475*H475+I475</f>
        <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f>G476*H476*0.006</f>
        <v/>
      </c>
      <c r="L476" s="28">
        <f>SUM(I476:K476)</f>
        <v/>
      </c>
      <c r="M476" s="28">
        <f>G476*H476+I476</f>
        <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f>G477*H477*0.006</f>
        <v/>
      </c>
      <c r="L477" s="28">
        <f>SUM(I477:K477)</f>
        <v/>
      </c>
      <c r="M477" s="28">
        <f>G477*H477+I477</f>
        <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f>G478*H478*0.006</f>
        <v/>
      </c>
      <c r="L478" s="28">
        <f>SUM(I478:K478)</f>
        <v/>
      </c>
      <c r="M478" s="28">
        <f>G478*H478+I478</f>
        <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f>G479*H479*0.006</f>
        <v/>
      </c>
      <c r="L479" s="28">
        <f>SUM(I479:K479)</f>
        <v/>
      </c>
      <c r="M479" s="28">
        <f>G479*H479+I479</f>
        <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f>G480*H480*0.006</f>
        <v/>
      </c>
      <c r="L480" s="28">
        <f>SUM(I480:K480)</f>
        <v/>
      </c>
      <c r="M480" s="28">
        <f>G480*H480+I480</f>
        <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f>G481*H481*0.006</f>
        <v/>
      </c>
      <c r="L481" s="28">
        <f>SUM(I481:K481)</f>
        <v/>
      </c>
      <c r="M481" s="28">
        <f>G481*H481+I481</f>
        <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f>G482*H482*0.006</f>
        <v/>
      </c>
      <c r="L482" s="28">
        <f>SUM(I482:K482)</f>
        <v/>
      </c>
      <c r="M482" s="28">
        <f>G482*H482+I482</f>
        <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f>G483*H483*0.006</f>
        <v/>
      </c>
      <c r="L483" s="28">
        <f>SUM(I483:K483)</f>
        <v/>
      </c>
      <c r="M483" s="28">
        <f>G483*H483+I483</f>
        <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f>G484*H484*0.006</f>
        <v/>
      </c>
      <c r="L484" s="28">
        <f>SUM(I484:K484)</f>
        <v/>
      </c>
      <c r="M484" s="28">
        <f>G484*H484+I484</f>
        <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f>G485*H485*0.006</f>
        <v/>
      </c>
      <c r="L485" s="28">
        <f>SUM(I485:K485)</f>
        <v/>
      </c>
      <c r="M485" s="28">
        <f>G485*H485+I485</f>
        <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f>G486*H486*0.006</f>
        <v/>
      </c>
      <c r="L486" s="28">
        <f>SUM(I486:K486)</f>
        <v/>
      </c>
      <c r="M486" s="28">
        <f>G486*H486+I486</f>
        <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f>G487*H487*0.006</f>
        <v/>
      </c>
      <c r="L487" s="28">
        <f>SUM(I487:K487)</f>
        <v/>
      </c>
      <c r="M487" s="28">
        <f>G487*H487+I487</f>
        <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f>G488*H488*0.006</f>
        <v/>
      </c>
      <c r="L488" s="28">
        <f>SUM(I488:K488)</f>
        <v/>
      </c>
      <c r="M488" s="28">
        <f>G488*H488+I488</f>
        <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f>G489*H489*0.006</f>
        <v/>
      </c>
      <c r="L489" s="28">
        <f>SUM(I489:K489)</f>
        <v/>
      </c>
      <c r="M489" s="28">
        <f>G489*H489+I489</f>
        <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f>G490*H490*0.006</f>
        <v/>
      </c>
      <c r="L490" s="28">
        <f>SUM(I490:K490)</f>
        <v/>
      </c>
      <c r="M490" s="28">
        <f>G490*H490+I490</f>
        <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f>G491*H491*0.006</f>
        <v/>
      </c>
      <c r="L491" s="28">
        <f>SUM(I491:K491)</f>
        <v/>
      </c>
      <c r="M491" s="28">
        <f>G491*H491+I491</f>
        <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f>G492*H492*0.006</f>
        <v/>
      </c>
      <c r="L492" s="28">
        <f>SUM(I492:K492)</f>
        <v/>
      </c>
      <c r="M492" s="28">
        <f>G492*H492+I492</f>
        <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f>G493*H493*0.006</f>
        <v/>
      </c>
      <c r="L493" s="28">
        <f>SUM(I493:K493)</f>
        <v/>
      </c>
      <c r="M493" s="28">
        <f>G493*H493+I493</f>
        <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f>G494*H494*0.006</f>
        <v/>
      </c>
      <c r="L494" s="28">
        <f>SUM(I494:K494)</f>
        <v/>
      </c>
      <c r="M494" s="28">
        <f>G494*H494+I494</f>
        <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f>G495*H495*0.006</f>
        <v/>
      </c>
      <c r="L495" s="28">
        <f>SUM(I495:K495)</f>
        <v/>
      </c>
      <c r="M495" s="28">
        <f>G495*H495+I495</f>
        <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f>G496*H496*0.006</f>
        <v/>
      </c>
      <c r="L496" s="28">
        <f>SUM(I496:K496)</f>
        <v/>
      </c>
      <c r="M496" s="28">
        <f>G496*H496+I496</f>
        <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f>G497*H497*0.006</f>
        <v/>
      </c>
      <c r="L497" s="28">
        <f>SUM(I497:K497)</f>
        <v/>
      </c>
      <c r="M497" s="28">
        <f>G497*H497+I497</f>
        <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f>G498*H498*0.006</f>
        <v/>
      </c>
      <c r="L498" s="28">
        <f>SUM(I498:K498)</f>
        <v/>
      </c>
      <c r="M498" s="28">
        <f>G498*H498+I498</f>
        <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f>G499*H499*0.006</f>
        <v/>
      </c>
      <c r="L499" s="28">
        <f>SUM(I499:K499)</f>
        <v/>
      </c>
      <c r="M499" s="28">
        <f>G499*H499+I499</f>
        <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f>G500*H500*0.006</f>
        <v/>
      </c>
      <c r="L500" s="28">
        <f>SUM(I500:K500)</f>
        <v/>
      </c>
      <c r="M500" s="28">
        <f>G500*H500+I500</f>
        <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f>G501*H501*0.006</f>
        <v/>
      </c>
      <c r="L501" s="28">
        <f>SUM(I501:K501)</f>
        <v/>
      </c>
      <c r="M501" s="28">
        <f>G501*H501+I501</f>
        <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f>G502*H502*0.006</f>
        <v/>
      </c>
      <c r="L502" s="28">
        <f>SUM(I502:K502)</f>
        <v/>
      </c>
      <c r="M502" s="28">
        <f>G502*H502+I502</f>
        <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f>G503*H503*0.006</f>
        <v/>
      </c>
      <c r="L503" s="28">
        <f>SUM(I503:K503)</f>
        <v/>
      </c>
      <c r="M503" s="28">
        <f>G503*H503+I503</f>
        <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f>G504*H504*0.006</f>
        <v/>
      </c>
      <c r="L504" s="28">
        <f>SUM(I504:K504)</f>
        <v/>
      </c>
      <c r="M504" s="28">
        <f>G504*H504+I504</f>
        <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f>G505*H505*0.006</f>
        <v/>
      </c>
      <c r="L505" s="28">
        <f>SUM(I505:K505)</f>
        <v/>
      </c>
      <c r="M505" s="28">
        <f>G505*H505+I505</f>
        <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f>G506*H506*0.006</f>
        <v/>
      </c>
      <c r="L506" s="28">
        <f>SUM(I506:K506)</f>
        <v/>
      </c>
      <c r="M506" s="28">
        <f>G506*H506+I506</f>
        <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f>G507*H507*0.006</f>
        <v/>
      </c>
      <c r="L507" s="28">
        <f>SUM(I507:K507)</f>
        <v/>
      </c>
      <c r="M507" s="28">
        <f>G507*H507+I507</f>
        <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f>G508*H508*0.006</f>
        <v/>
      </c>
      <c r="L508" s="28">
        <f>SUM(I508:K508)</f>
        <v/>
      </c>
      <c r="M508" s="28">
        <f>G508*H508+I508</f>
        <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f>G509*H509*0.006</f>
        <v/>
      </c>
      <c r="L509" s="28">
        <f>SUM(I509:K509)</f>
        <v/>
      </c>
      <c r="M509" s="28">
        <f>G509*H509+I509</f>
        <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f>G510*H510*0.006</f>
        <v/>
      </c>
      <c r="L510" s="28">
        <f>SUM(I510:K510)</f>
        <v/>
      </c>
      <c r="M510" s="28">
        <f>G510*H510+I510</f>
        <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f>G511*H511*0.006</f>
        <v/>
      </c>
      <c r="L511" s="28">
        <f>SUM(I511:K511)</f>
        <v/>
      </c>
      <c r="M511" s="28">
        <f>G511*H511+I511</f>
        <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f>G512*H512*0.006</f>
        <v/>
      </c>
      <c r="L512" s="28">
        <f>SUM(I512:K512)</f>
        <v/>
      </c>
      <c r="M512" s="28">
        <f>G512*H512+I512</f>
        <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f>G513*H513*0.006</f>
        <v/>
      </c>
      <c r="L513" s="28">
        <f>SUM(I513:K513)</f>
        <v/>
      </c>
      <c r="M513" s="28">
        <f>G513*H513+I513</f>
        <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f>G514*H514*0.006</f>
        <v/>
      </c>
      <c r="L514" s="28">
        <f>SUM(I514:K514)</f>
        <v/>
      </c>
      <c r="M514" s="28">
        <f>G514*H514+I514</f>
        <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f>G515*H515*0.006</f>
        <v/>
      </c>
      <c r="L515" s="28">
        <f>SUM(I515:K515)</f>
        <v/>
      </c>
      <c r="M515" s="28">
        <f>G515*H515+I515</f>
        <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f>G516*H516*0.006</f>
        <v/>
      </c>
      <c r="L516" s="28">
        <f>SUM(I516:K516)</f>
        <v/>
      </c>
      <c r="M516" s="28">
        <f>G516*H516+I516</f>
        <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f>G517*H517*0.006</f>
        <v/>
      </c>
      <c r="L517" s="28">
        <f>SUM(I517:K517)</f>
        <v/>
      </c>
      <c r="M517" s="28">
        <f>G517*H517+I517</f>
        <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f>G518*H518*0.006</f>
        <v/>
      </c>
      <c r="L518" s="28">
        <f>SUM(I518:K518)</f>
        <v/>
      </c>
      <c r="M518" s="28">
        <f>G518*H518+I518</f>
        <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f>G519*H519*0.006</f>
        <v/>
      </c>
      <c r="L519" s="28">
        <f>SUM(I519:K519)</f>
        <v/>
      </c>
      <c r="M519" s="28">
        <f>G519*H519+I519</f>
        <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f>G520*H520*0.006</f>
        <v/>
      </c>
      <c r="L520" s="28">
        <f>SUM(I520:K520)</f>
        <v/>
      </c>
      <c r="M520" s="28">
        <f>G520*H520+I520</f>
        <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f>G521*H521*0.006</f>
        <v/>
      </c>
      <c r="L521" s="28">
        <f>SUM(I521:K521)</f>
        <v/>
      </c>
      <c r="M521" s="28">
        <f>G521*H521+I521</f>
        <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f>G522*H522*0.006</f>
        <v/>
      </c>
      <c r="L522" s="28">
        <f>SUM(I522:K522)</f>
        <v/>
      </c>
      <c r="M522" s="28">
        <f>G522*H522+I522</f>
        <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f>G523*H523*0.006</f>
        <v/>
      </c>
      <c r="L523" s="28">
        <f>SUM(I523:K523)</f>
        <v/>
      </c>
      <c r="M523" s="28">
        <f>G523*H523+I523</f>
        <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f>G524*H524*0.006</f>
        <v/>
      </c>
      <c r="L524" s="28">
        <f>SUM(I524:K524)</f>
        <v/>
      </c>
      <c r="M524" s="28">
        <f>G524*H524+I524</f>
        <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f>G525*H525*0.006</f>
        <v/>
      </c>
      <c r="L525" s="28">
        <f>SUM(I525:K525)</f>
        <v/>
      </c>
      <c r="M525" s="28">
        <f>G525*H525+I525</f>
        <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f>G526*H526*0.006</f>
        <v/>
      </c>
      <c r="L526" s="28">
        <f>SUM(I526:K526)</f>
        <v/>
      </c>
      <c r="M526" s="28">
        <f>G526*H526+I526</f>
        <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f>G527*H527*0.006</f>
        <v/>
      </c>
      <c r="L527" s="28">
        <f>SUM(I527:K527)</f>
        <v/>
      </c>
      <c r="M527" s="28">
        <f>G527*H527+I527</f>
        <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f>G528*H528*0.006</f>
        <v/>
      </c>
      <c r="L528" s="28">
        <f>SUM(I528:K528)</f>
        <v/>
      </c>
      <c r="M528" s="28">
        <f>G528*H528+I528</f>
        <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f>G529*H529*0.006</f>
        <v/>
      </c>
      <c r="L529" s="28">
        <f>SUM(I529:K529)</f>
        <v/>
      </c>
      <c r="M529" s="28">
        <f>G529*H529+I529</f>
        <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f>G530*H530*0.006</f>
        <v/>
      </c>
      <c r="L530" s="28">
        <f>SUM(I530:K530)</f>
        <v/>
      </c>
      <c r="M530" s="28">
        <f>G530*H530+I530</f>
        <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f>G531*H531*0.006</f>
        <v/>
      </c>
      <c r="L531" s="28">
        <f>SUM(I531:K531)</f>
        <v/>
      </c>
      <c r="M531" s="28">
        <f>G531*H531+I531</f>
        <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f>G532*H532*0.006</f>
        <v/>
      </c>
      <c r="L532" s="28">
        <f>SUM(I532:K532)</f>
        <v/>
      </c>
      <c r="M532" s="28">
        <f>G532*H532+I532</f>
        <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f>G533*H533*0.006</f>
        <v/>
      </c>
      <c r="L533" s="28">
        <f>SUM(I533:K533)</f>
        <v/>
      </c>
      <c r="M533" s="28">
        <f>G533*H533+I533</f>
        <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f>G534*H534*0.006</f>
        <v/>
      </c>
      <c r="L534" s="28">
        <f>SUM(I534:K534)</f>
        <v/>
      </c>
      <c r="M534" s="28">
        <f>G534*H534+I534</f>
        <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f>G535*H535*0.006</f>
        <v/>
      </c>
      <c r="L535" s="28">
        <f>SUM(I535:K535)</f>
        <v/>
      </c>
      <c r="M535" s="28">
        <f>G535*H535+I535</f>
        <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f>G536*H536*0.006</f>
        <v/>
      </c>
      <c r="L536" s="28">
        <f>SUM(I536:K536)</f>
        <v/>
      </c>
      <c r="M536" s="28">
        <f>G536*H536+I536</f>
        <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f>G537*H537*0.006</f>
        <v/>
      </c>
      <c r="L537" s="28">
        <f>SUM(I537:K537)</f>
        <v/>
      </c>
      <c r="M537" s="28">
        <f>G537*H537+I537</f>
        <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f>G538*H538*0.006</f>
        <v/>
      </c>
      <c r="L538" s="28">
        <f>SUM(I538:K538)</f>
        <v/>
      </c>
      <c r="M538" s="28">
        <f>G538*H538+I538</f>
        <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f>G539*H539*0.006</f>
        <v/>
      </c>
      <c r="L539" s="28">
        <f>SUM(I539:K539)</f>
        <v/>
      </c>
      <c r="M539" s="28">
        <f>G539*H539+I539</f>
        <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f>G540*H540*0.006</f>
        <v/>
      </c>
      <c r="L540" s="28">
        <f>SUM(I540:K540)</f>
        <v/>
      </c>
      <c r="M540" s="28">
        <f>G540*H540+I540</f>
        <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f>G541*H541*0.006</f>
        <v/>
      </c>
      <c r="L541" s="28">
        <f>SUM(I541:K541)</f>
        <v/>
      </c>
      <c r="M541" s="28">
        <f>G541*H541+I541</f>
        <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f>G542*H542*0.006</f>
        <v/>
      </c>
      <c r="L542" s="28">
        <f>SUM(I542:K542)</f>
        <v/>
      </c>
      <c r="M542" s="28">
        <f>G542*H542+I542</f>
        <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f>G543*H543*0.006</f>
        <v/>
      </c>
      <c r="L543" s="28">
        <f>SUM(I543:K543)</f>
        <v/>
      </c>
      <c r="M543" s="28">
        <f>G543*H543+I543</f>
        <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f>G544*H544*0.006</f>
        <v/>
      </c>
      <c r="L544" s="28">
        <f>SUM(I544:K544)</f>
        <v/>
      </c>
      <c r="M544" s="28">
        <f>G544*H544+I544</f>
        <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f>G545*H545*0.006</f>
        <v/>
      </c>
      <c r="L545" s="28">
        <f>SUM(I545:K545)</f>
        <v/>
      </c>
      <c r="M545" s="28">
        <f>G545*H545+I545</f>
        <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f>G546*H546*0.006</f>
        <v/>
      </c>
      <c r="L546" s="28">
        <f>SUM(I546:K546)</f>
        <v/>
      </c>
      <c r="M546" s="28">
        <f>G546*H546+I546</f>
        <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f>G547*H547*0.006</f>
        <v/>
      </c>
      <c r="L547" s="28">
        <f>SUM(I547:K547)</f>
        <v/>
      </c>
      <c r="M547" s="28">
        <f>G547*H547+I547</f>
        <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f>G548*H548*0.006</f>
        <v/>
      </c>
      <c r="L548" s="28">
        <f>SUM(I548:K548)</f>
        <v/>
      </c>
      <c r="M548" s="28">
        <f>G548*H548+I548</f>
        <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f>G549*H549*0.006</f>
        <v/>
      </c>
      <c r="L549" s="28">
        <f>SUM(I549:K549)</f>
        <v/>
      </c>
      <c r="M549" s="28">
        <f>G549*H549+I549</f>
        <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f>G550*H550*0.006</f>
        <v/>
      </c>
      <c r="L550" s="28">
        <f>SUM(I550:K550)</f>
        <v/>
      </c>
      <c r="M550" s="28">
        <f>G550*H550+I550</f>
        <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f>G551*H551*0.006</f>
        <v/>
      </c>
      <c r="L551" s="28">
        <f>SUM(I551:K551)</f>
        <v/>
      </c>
      <c r="M551" s="28">
        <f>G551*H551+I551</f>
        <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f>G552*H552*0.006</f>
        <v/>
      </c>
      <c r="L552" s="28">
        <f>SUM(I552:K552)</f>
        <v/>
      </c>
      <c r="M552" s="28">
        <f>G552*H552+I552</f>
        <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f>G553*H553*0.006</f>
        <v/>
      </c>
      <c r="L553" s="28">
        <f>SUM(I553:K553)</f>
        <v/>
      </c>
      <c r="M553" s="28">
        <f>G553*H553+I553</f>
        <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f>G554*H554*0.006</f>
        <v/>
      </c>
      <c r="L554" s="28">
        <f>SUM(I554:K554)</f>
        <v/>
      </c>
      <c r="M554" s="28">
        <f>G554*H554+I554</f>
        <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f>G555*H555*0.006</f>
        <v/>
      </c>
      <c r="L555" s="28">
        <f>SUM(I555:K555)</f>
        <v/>
      </c>
      <c r="M555" s="28">
        <f>G555*H555+I555</f>
        <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f>G556*H556*0.006</f>
        <v/>
      </c>
      <c r="L556" s="28">
        <f>SUM(I556:K556)</f>
        <v/>
      </c>
      <c r="M556" s="28">
        <f>G556*H556+I556</f>
        <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f>G557*H557*0.006</f>
        <v/>
      </c>
      <c r="L557" s="28">
        <f>SUM(I557:K557)</f>
        <v/>
      </c>
      <c r="M557" s="28">
        <f>G557*H557+I557</f>
        <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f>G558*H558*0.006</f>
        <v/>
      </c>
      <c r="L558" s="28">
        <f>SUM(I558:K558)</f>
        <v/>
      </c>
      <c r="M558" s="28">
        <f>G558*H558+I558</f>
        <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f>G559*H559*0.006</f>
        <v/>
      </c>
      <c r="L559" s="28">
        <f>SUM(I559:K559)</f>
        <v/>
      </c>
      <c r="M559" s="28">
        <f>G559*H559+I559</f>
        <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f>G560*H560*0.006</f>
        <v/>
      </c>
      <c r="L560" s="28">
        <f>SUM(I560:K560)</f>
        <v/>
      </c>
      <c r="M560" s="28">
        <f>G560*H560+I560</f>
        <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f>G561*H561*0.006</f>
        <v/>
      </c>
      <c r="L561" s="28">
        <f>SUM(I561:K561)</f>
        <v/>
      </c>
      <c r="M561" s="28">
        <f>G561*H561+I561</f>
        <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f>G562*H562*0.006</f>
        <v/>
      </c>
      <c r="L562" s="28">
        <f>SUM(I562:K562)</f>
        <v/>
      </c>
      <c r="M562" s="28">
        <f>G562*H562+I562</f>
        <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f>G563*H563*0.006</f>
        <v/>
      </c>
      <c r="L563" s="28">
        <f>SUM(I563:K563)</f>
        <v/>
      </c>
      <c r="M563" s="28">
        <f>G563*H563+I563</f>
        <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f>G564*H564*0.006</f>
        <v/>
      </c>
      <c r="L564" s="28">
        <f>SUM(I564:K564)</f>
        <v/>
      </c>
      <c r="M564" s="28">
        <f>G564*H564+I564</f>
        <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f>G565*H565*0.006</f>
        <v/>
      </c>
      <c r="L565" s="28">
        <f>SUM(I565:K565)</f>
        <v/>
      </c>
      <c r="M565" s="28">
        <f>G565*H565+I565</f>
        <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f>G566*H566*0.006</f>
        <v/>
      </c>
      <c r="L566" s="28">
        <f>SUM(I566:K566)</f>
        <v/>
      </c>
      <c r="M566" s="28">
        <f>G566*H566+I566</f>
        <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f>G567*H567*0.006</f>
        <v/>
      </c>
      <c r="L567" s="28">
        <f>SUM(I567:K567)</f>
        <v/>
      </c>
      <c r="M567" s="28">
        <f>G567*H567+I567</f>
        <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f>G568*H568*0.006</f>
        <v/>
      </c>
      <c r="L568" s="28">
        <f>SUM(I568:K568)</f>
        <v/>
      </c>
      <c r="M568" s="28">
        <f>G568*H568+I568</f>
        <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f>G569*H569*0.006</f>
        <v/>
      </c>
      <c r="L569" s="28">
        <f>SUM(I569:K569)</f>
        <v/>
      </c>
      <c r="M569" s="28">
        <f>G569*H569+I569</f>
        <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f>G570*H570*0.006</f>
        <v/>
      </c>
      <c r="L570" s="28">
        <f>SUM(I570:K570)</f>
        <v/>
      </c>
      <c r="M570" s="28">
        <f>G570*H570+I570</f>
        <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f>G571*H571*0.006</f>
        <v/>
      </c>
      <c r="L571" s="28">
        <f>SUM(I571:K571)</f>
        <v/>
      </c>
      <c r="M571" s="28">
        <f>G571*H571+I571</f>
        <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f>G572*H572*0.006</f>
        <v/>
      </c>
      <c r="L572" s="28">
        <f>SUM(I572:K572)</f>
        <v/>
      </c>
      <c r="M572" s="28">
        <f>G572*H572+I572</f>
        <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f>G573*H573*0.006</f>
        <v/>
      </c>
      <c r="L573" s="28">
        <f>SUM(I573:K573)</f>
        <v/>
      </c>
      <c r="M573" s="28">
        <f>G573*H573+I573</f>
        <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f>G574*H574*0.006</f>
        <v/>
      </c>
      <c r="L574" s="28">
        <f>SUM(I574:K574)</f>
        <v/>
      </c>
      <c r="M574" s="28">
        <f>G574*H574+I574</f>
        <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f>G575*H575*0.006</f>
        <v/>
      </c>
      <c r="L575" s="28">
        <f>SUM(I575:K575)</f>
        <v/>
      </c>
      <c r="M575" s="28">
        <f>G575*H575+I575</f>
        <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f>G576*H576*0.006</f>
        <v/>
      </c>
      <c r="L576" s="28">
        <f>SUM(I576:K576)</f>
        <v/>
      </c>
      <c r="M576" s="28">
        <f>G576*H576+I576</f>
        <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f>G577*H577*0.006</f>
        <v/>
      </c>
      <c r="L577" s="28">
        <f>SUM(I577:K577)</f>
        <v/>
      </c>
      <c r="M577" s="28">
        <f>G577*H577+I577</f>
        <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f>G578*H578*0.006</f>
        <v/>
      </c>
      <c r="L578" s="28">
        <f>SUM(I578:K578)</f>
        <v/>
      </c>
      <c r="M578" s="28">
        <f>G578*H578+I578</f>
        <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f>G579*H579*0.006</f>
        <v/>
      </c>
      <c r="L579" s="28">
        <f>SUM(I579:K579)</f>
        <v/>
      </c>
      <c r="M579" s="28">
        <f>G579*H579+I579</f>
        <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f>G580*H580*0.006</f>
        <v/>
      </c>
      <c r="L580" s="28">
        <f>SUM(I580:K580)</f>
        <v/>
      </c>
      <c r="M580" s="28">
        <f>G580*H580+I580</f>
        <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f>G581*H581*0.006</f>
        <v/>
      </c>
      <c r="L581" s="28">
        <f>SUM(I581:K581)</f>
        <v/>
      </c>
      <c r="M581" s="28">
        <f>G581*H581+I581</f>
        <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f>G582*H582*0.006</f>
        <v/>
      </c>
      <c r="L582" s="28">
        <f>SUM(I582:K582)</f>
        <v/>
      </c>
      <c r="M582" s="28">
        <f>G582*H582+I582</f>
        <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f>G583*H583*0.006</f>
        <v/>
      </c>
      <c r="L583" s="28">
        <f>SUM(I583:K583)</f>
        <v/>
      </c>
      <c r="M583" s="28">
        <f>G583*H583+I583</f>
        <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f>G584*H584*0.006</f>
        <v/>
      </c>
      <c r="L584" s="28">
        <f>SUM(I584:K584)</f>
        <v/>
      </c>
      <c r="M584" s="28">
        <f>G584*H584+I584</f>
        <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f>G585*H585*0.006</f>
        <v/>
      </c>
      <c r="L585" s="28">
        <f>SUM(I585:K585)</f>
        <v/>
      </c>
      <c r="M585" s="28">
        <f>G585*H585+I585</f>
        <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f>G586*H586*0.006</f>
        <v/>
      </c>
      <c r="L586" s="28">
        <f>SUM(I586:K586)</f>
        <v/>
      </c>
      <c r="M586" s="28">
        <f>G586*H586+I586</f>
        <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f>G587*H587*0.006</f>
        <v/>
      </c>
      <c r="L587" s="28">
        <f>SUM(I587:K587)</f>
        <v/>
      </c>
      <c r="M587" s="28">
        <f>G587*H587+I587</f>
        <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f>G588*H588*0.006</f>
        <v/>
      </c>
      <c r="L588" s="28">
        <f>SUM(I588:K588)</f>
        <v/>
      </c>
      <c r="M588" s="28">
        <f>G588*H588+I588</f>
        <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f>G589*H589*0.006</f>
        <v/>
      </c>
      <c r="L589" s="28">
        <f>SUM(I589:K589)</f>
        <v/>
      </c>
      <c r="M589" s="28">
        <f>G589*H589+I589</f>
        <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f>G590*H590*0.006</f>
        <v/>
      </c>
      <c r="L590" s="28">
        <f>SUM(I590:K590)</f>
        <v/>
      </c>
      <c r="M590" s="28">
        <f>G590*H590+I590</f>
        <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f>G591*H591*0.006</f>
        <v/>
      </c>
      <c r="L591" s="28">
        <f>SUM(I591:K591)</f>
        <v/>
      </c>
      <c r="M591" s="28">
        <f>G591*H591+I591</f>
        <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f>G592*H592*0.006</f>
        <v/>
      </c>
      <c r="L592" s="28">
        <f>SUM(I592:K592)</f>
        <v/>
      </c>
      <c r="M592" s="28">
        <f>G592*H592+I592</f>
        <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f>G593*H593*0.006</f>
        <v/>
      </c>
      <c r="L593" s="28">
        <f>SUM(I593:K593)</f>
        <v/>
      </c>
      <c r="M593" s="28">
        <f>G593*H593+I593</f>
        <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f>G594*H594*0.006</f>
        <v/>
      </c>
      <c r="L594" s="28">
        <f>SUM(I594:K594)</f>
        <v/>
      </c>
      <c r="M594" s="28">
        <f>G594*H594+I594</f>
        <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f>G595*H595*0.006</f>
        <v/>
      </c>
      <c r="L595" s="28">
        <f>SUM(I595:K595)</f>
        <v/>
      </c>
      <c r="M595" s="28">
        <f>G595*H595+I595</f>
        <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f>G596*H596*0.006</f>
        <v/>
      </c>
      <c r="L596" s="28">
        <f>SUM(I596:K596)</f>
        <v/>
      </c>
      <c r="M596" s="28">
        <f>G596*H596+I596</f>
        <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f>G597*H597*0.006</f>
        <v/>
      </c>
      <c r="L597" s="28">
        <f>SUM(I597:K597)</f>
        <v/>
      </c>
      <c r="M597" s="28">
        <f>G597*H597+I597</f>
        <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f>G598*H598*0.006</f>
        <v/>
      </c>
      <c r="L598" s="28">
        <f>SUM(I598:K598)</f>
        <v/>
      </c>
      <c r="M598" s="28">
        <f>G598*H598+I598</f>
        <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f>G599*H599*0.006</f>
        <v/>
      </c>
      <c r="L599" s="28">
        <f>SUM(I599:K599)</f>
        <v/>
      </c>
      <c r="M599" s="28">
        <f>G599*H599+I599</f>
        <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f>G600*H600*0.006</f>
        <v/>
      </c>
      <c r="L600" s="28">
        <f>SUM(I600:K600)</f>
        <v/>
      </c>
      <c r="M600" s="28">
        <f>G600*H600+I600</f>
        <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f>G601*H601*0.006</f>
        <v/>
      </c>
      <c r="L601" s="28">
        <f>SUM(I601:K601)</f>
        <v/>
      </c>
      <c r="M601" s="28">
        <f>G601*H601+I601</f>
        <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f>G602*H602*0.006</f>
        <v/>
      </c>
      <c r="L602" s="28">
        <f>SUM(I602:K602)</f>
        <v/>
      </c>
      <c r="M602" s="28">
        <f>G602*H602+I602</f>
        <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f>G603*H603*0.006</f>
        <v/>
      </c>
      <c r="L603" s="28">
        <f>SUM(I603:K603)</f>
        <v/>
      </c>
      <c r="M603" s="28">
        <f>G603*H603+I603</f>
        <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f>G604*H604*0.006</f>
        <v/>
      </c>
      <c r="L604" s="28">
        <f>SUM(I604:K604)</f>
        <v/>
      </c>
      <c r="M604" s="28">
        <f>G604*H604+I604</f>
        <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f>G605*H605*0.006</f>
        <v/>
      </c>
      <c r="L605" s="28">
        <f>SUM(I605:K605)</f>
        <v/>
      </c>
      <c r="M605" s="28">
        <f>G605*H605+I605</f>
        <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f>G606*H606*0.006</f>
        <v/>
      </c>
      <c r="L606" s="28">
        <f>SUM(I606:K606)</f>
        <v/>
      </c>
      <c r="M606" s="28">
        <f>G606*H606+I606</f>
        <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f>G607*H607*0.006</f>
        <v/>
      </c>
      <c r="L607" s="28">
        <f>SUM(I607:K607)</f>
        <v/>
      </c>
      <c r="M607" s="28">
        <f>G607*H607+I607</f>
        <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f>G608*H608*0.006</f>
        <v/>
      </c>
      <c r="L608" s="28">
        <f>SUM(I608:K608)</f>
        <v/>
      </c>
      <c r="M608" s="28">
        <f>G608*H608+I608</f>
        <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f>G609*H609*0.006</f>
        <v/>
      </c>
      <c r="L609" s="28">
        <f>SUM(I609:K609)</f>
        <v/>
      </c>
      <c r="M609" s="28">
        <f>G609*H609+I609</f>
        <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f>G610*H610*0.006</f>
        <v/>
      </c>
      <c r="L610" s="28">
        <f>SUM(I610:K610)</f>
        <v/>
      </c>
      <c r="M610" s="28">
        <f>G610*H610+I610</f>
        <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f>G611*H611*0.006</f>
        <v/>
      </c>
      <c r="L611" s="28">
        <f>SUM(I611:K611)</f>
        <v/>
      </c>
      <c r="M611" s="28">
        <f>G611*H611+I611</f>
        <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f>G612*H612*0.006</f>
        <v/>
      </c>
      <c r="L612" s="28">
        <f>SUM(I612:K612)</f>
        <v/>
      </c>
      <c r="M612" s="28">
        <f>G612*H612+I612</f>
        <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f>G613*H613*0.006</f>
        <v/>
      </c>
      <c r="L613" s="28">
        <f>SUM(I613:K613)</f>
        <v/>
      </c>
      <c r="M613" s="28">
        <f>G613*H613+I613</f>
        <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f>G614*H614*0.006</f>
        <v/>
      </c>
      <c r="L614" s="28">
        <f>SUM(I614:K614)</f>
        <v/>
      </c>
      <c r="M614" s="28">
        <f>G614*H614+I614</f>
        <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f>G615*H615*0.006</f>
        <v/>
      </c>
      <c r="L615" s="28">
        <f>SUM(I615:K615)</f>
        <v/>
      </c>
      <c r="M615" s="28">
        <f>G615*H615+I615</f>
        <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f>G616*H616*0.006</f>
        <v/>
      </c>
      <c r="L616" s="28">
        <f>SUM(I616:K616)</f>
        <v/>
      </c>
      <c r="M616" s="28">
        <f>G616*H616+I616</f>
        <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f>G617*H617*0.006</f>
        <v/>
      </c>
      <c r="L617" s="28">
        <f>SUM(I617:K617)</f>
        <v/>
      </c>
      <c r="M617" s="28">
        <f>G617*H617+I617</f>
        <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f>G618*H618*0.006</f>
        <v/>
      </c>
      <c r="L618" s="28">
        <f>SUM(I618:K618)</f>
        <v/>
      </c>
      <c r="M618" s="28">
        <f>G618*H618+I618</f>
        <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f>G619*H619*0.006</f>
        <v/>
      </c>
      <c r="L619" s="28">
        <f>SUM(I619:K619)</f>
        <v/>
      </c>
      <c r="M619" s="28">
        <f>G619*H619+I619</f>
        <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f>G620*H620*0.006</f>
        <v/>
      </c>
      <c r="L620" s="28">
        <f>SUM(I620:K620)</f>
        <v/>
      </c>
      <c r="M620" s="28">
        <f>G620*H620+I620</f>
        <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f>G621*H621*0.006</f>
        <v/>
      </c>
      <c r="L621" s="28">
        <f>SUM(I621:K621)</f>
        <v/>
      </c>
      <c r="M621" s="28">
        <f>G621*H621+I621</f>
        <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f>G622*H622*0.006</f>
        <v/>
      </c>
      <c r="L622" s="28">
        <f>SUM(I622:K622)</f>
        <v/>
      </c>
      <c r="M622" s="28">
        <f>G622*H622+I622</f>
        <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f>G623*H623*0.006</f>
        <v/>
      </c>
      <c r="L623" s="28">
        <f>SUM(I623:K623)</f>
        <v/>
      </c>
      <c r="M623" s="28">
        <f>G623*H623+I623</f>
        <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f>G624*H624*0.006</f>
        <v/>
      </c>
      <c r="L624" s="28">
        <f>SUM(I624:K624)</f>
        <v/>
      </c>
      <c r="M624" s="28">
        <f>G624*H624+I624</f>
        <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f>G625*H625*0.006</f>
        <v/>
      </c>
      <c r="L625" s="28">
        <f>SUM(I625:K625)</f>
        <v/>
      </c>
      <c r="M625" s="28">
        <f>G625*H625+I625</f>
        <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f>G626*H626*0.006</f>
        <v/>
      </c>
      <c r="L626" s="28">
        <f>SUM(I626:K626)</f>
        <v/>
      </c>
      <c r="M626" s="28">
        <f>G626*H626+I626</f>
        <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f>G627*H627*0.006</f>
        <v/>
      </c>
      <c r="L627" s="28">
        <f>SUM(I627:K627)</f>
        <v/>
      </c>
      <c r="M627" s="28">
        <f>G627*H627+I627</f>
        <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f>G628*H628*0.006</f>
        <v/>
      </c>
      <c r="L628" s="28">
        <f>SUM(I628:K628)</f>
        <v/>
      </c>
      <c r="M628" s="28">
        <f>G628*H628+I628</f>
        <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f>G629*H629*0.006</f>
        <v/>
      </c>
      <c r="L629" s="28">
        <f>SUM(I629:K629)</f>
        <v/>
      </c>
      <c r="M629" s="28">
        <f>G629*H629+I629</f>
        <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f>G630*H630*0.006</f>
        <v/>
      </c>
      <c r="L630" s="28">
        <f>SUM(I630:K630)</f>
        <v/>
      </c>
      <c r="M630" s="28">
        <f>G630*H630+I630</f>
        <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f>G631*H631*0.006</f>
        <v/>
      </c>
      <c r="L631" s="28">
        <f>SUM(I631:K631)</f>
        <v/>
      </c>
      <c r="M631" s="28">
        <f>G631*H631+I631</f>
        <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f>G632*H632*0.006</f>
        <v/>
      </c>
      <c r="L632" s="28">
        <f>SUM(I632:K632)</f>
        <v/>
      </c>
      <c r="M632" s="28">
        <f>G632*H632+I632</f>
        <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f>G633*H633*0.006</f>
        <v/>
      </c>
      <c r="L633" s="28">
        <f>SUM(I633:K633)</f>
        <v/>
      </c>
      <c r="M633" s="28">
        <f>G633*H633+I633</f>
        <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f>G634*H634*0.006</f>
        <v/>
      </c>
      <c r="L634" s="28">
        <f>SUM(I634:K634)</f>
        <v/>
      </c>
      <c r="M634" s="28">
        <f>G634*H634+I634</f>
        <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f>G635*H635*0.006</f>
        <v/>
      </c>
      <c r="L635" s="28">
        <f>SUM(I635:K635)</f>
        <v/>
      </c>
      <c r="M635" s="28">
        <f>G635*H635+I635</f>
        <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f>G636*H636*0.006</f>
        <v/>
      </c>
      <c r="L636" s="28">
        <f>SUM(I636:K636)</f>
        <v/>
      </c>
      <c r="M636" s="28">
        <f>G636*H636+I636</f>
        <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f>G637*H637*0.006</f>
        <v/>
      </c>
      <c r="L637" s="28">
        <f>SUM(I637:K637)</f>
        <v/>
      </c>
      <c r="M637" s="28">
        <f>G637*H637+I637</f>
        <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f>G638*H638*0.006</f>
        <v/>
      </c>
      <c r="L638" s="28">
        <f>SUM(I638:K638)</f>
        <v/>
      </c>
      <c r="M638" s="28">
        <f>G638*H638+I638</f>
        <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f>G639*H639*0.006</f>
        <v/>
      </c>
      <c r="L639" s="28">
        <f>SUM(I639:K639)</f>
        <v/>
      </c>
      <c r="M639" s="28">
        <f>G639*H639+I639</f>
        <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f>G640*H640*0.006</f>
        <v/>
      </c>
      <c r="L640" s="28">
        <f>SUM(I640:K640)</f>
        <v/>
      </c>
      <c r="M640" s="28">
        <f>G640*H640+I640</f>
        <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f>G641*H641*0.006</f>
        <v/>
      </c>
      <c r="L641" s="28">
        <f>SUM(I641:K641)</f>
        <v/>
      </c>
      <c r="M641" s="28">
        <f>G641*H641+I641</f>
        <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f>G642*H642*0.006</f>
        <v/>
      </c>
      <c r="L642" s="28">
        <f>SUM(I642:K642)</f>
        <v/>
      </c>
      <c r="M642" s="28">
        <f>G642*H642+I642</f>
        <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f>G643*H643*0.006</f>
        <v/>
      </c>
      <c r="L643" s="28">
        <f>SUM(I643:K643)</f>
        <v/>
      </c>
      <c r="M643" s="28">
        <f>G643*H643+I643</f>
        <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f>G644*H644*0.006</f>
        <v/>
      </c>
      <c r="L644" s="28">
        <f>SUM(I644:K644)</f>
        <v/>
      </c>
      <c r="M644" s="28">
        <f>G644*H644+I644</f>
        <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f>G645*H645*0.006</f>
        <v/>
      </c>
      <c r="L645" s="28">
        <f>SUM(I645:K645)</f>
        <v/>
      </c>
      <c r="M645" s="28">
        <f>G645*H645+I645</f>
        <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f>G646*H646*0.006</f>
        <v/>
      </c>
      <c r="L646" s="28">
        <f>SUM(I646:K646)</f>
        <v/>
      </c>
      <c r="M646" s="28">
        <f>G646*H646+I646</f>
        <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f>G647*H647*0.006</f>
        <v/>
      </c>
      <c r="L647" s="28">
        <f>SUM(I647:K647)</f>
        <v/>
      </c>
      <c r="M647" s="28">
        <f>G647*H647+I647</f>
        <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f>G648*H648*0.006</f>
        <v/>
      </c>
      <c r="L648" s="28">
        <f>SUM(I648:K648)</f>
        <v/>
      </c>
      <c r="M648" s="28">
        <f>G648*H648+I648</f>
        <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f>G649*H649*0.006</f>
        <v/>
      </c>
      <c r="L649" s="28">
        <f>SUM(I649:K649)</f>
        <v/>
      </c>
      <c r="M649" s="28">
        <f>G649*H649+I649</f>
        <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f>G650*H650*0.006</f>
        <v/>
      </c>
      <c r="L650" s="28">
        <f>SUM(I650:K650)</f>
        <v/>
      </c>
      <c r="M650" s="28">
        <f>G650*H650+I650</f>
        <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f>G651*H651*0.006</f>
        <v/>
      </c>
      <c r="L651" s="28">
        <f>SUM(I651:K651)</f>
        <v/>
      </c>
      <c r="M651" s="28">
        <f>G651*H651+I651</f>
        <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f>G652*H652*0.006</f>
        <v/>
      </c>
      <c r="L652" s="28">
        <f>SUM(I652:K652)</f>
        <v/>
      </c>
      <c r="M652" s="28">
        <f>G652*H652+I652</f>
        <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f>G653*H653*0.006</f>
        <v/>
      </c>
      <c r="L653" s="28">
        <f>SUM(I653:K653)</f>
        <v/>
      </c>
      <c r="M653" s="28">
        <f>G653*H653+I653</f>
        <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f>G654*H654*0.006</f>
        <v/>
      </c>
      <c r="L654" s="28">
        <f>SUM(I654:K654)</f>
        <v/>
      </c>
      <c r="M654" s="28">
        <f>G654*H654+I654</f>
        <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f>G655*H655*0.006</f>
        <v/>
      </c>
      <c r="L655" s="28">
        <f>SUM(I655:K655)</f>
        <v/>
      </c>
      <c r="M655" s="28">
        <f>G655*H655+I655</f>
        <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f>G656*H656*0.006</f>
        <v/>
      </c>
      <c r="L656" s="28">
        <f>SUM(I656:K656)</f>
        <v/>
      </c>
      <c r="M656" s="28">
        <f>G656*H656+I656</f>
        <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f>G657*H657*0.006</f>
        <v/>
      </c>
      <c r="L657" s="28">
        <f>SUM(I657:K657)</f>
        <v/>
      </c>
      <c r="M657" s="28">
        <f>G657*H657+I657</f>
        <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f>G658*H658*0.006</f>
        <v/>
      </c>
      <c r="L658" s="28">
        <f>SUM(I658:K658)</f>
        <v/>
      </c>
      <c r="M658" s="28">
        <f>G658*H658+I658</f>
        <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f>G659*H659*0.006</f>
        <v/>
      </c>
      <c r="L659" s="28">
        <f>SUM(I659:K659)</f>
        <v/>
      </c>
      <c r="M659" s="28">
        <f>G659*H659+I659</f>
        <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f>G660*H660*0.006</f>
        <v/>
      </c>
      <c r="L660" s="28">
        <f>SUM(I660:K660)</f>
        <v/>
      </c>
      <c r="M660" s="28">
        <f>G660*H660+I660</f>
        <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f>G661*H661*0.006</f>
        <v/>
      </c>
      <c r="L661" s="28">
        <f>SUM(I661:K661)</f>
        <v/>
      </c>
      <c r="M661" s="28">
        <f>G661*H661+I661</f>
        <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f>G662*H662*0.006</f>
        <v/>
      </c>
      <c r="L662" s="28">
        <f>SUM(I662:K662)</f>
        <v/>
      </c>
      <c r="M662" s="28">
        <f>G662*H662+I662</f>
        <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f>G663*H663*0.006</f>
        <v/>
      </c>
      <c r="L663" s="28">
        <f>SUM(I663:K663)</f>
        <v/>
      </c>
      <c r="M663" s="28">
        <f>G663*H663+I663</f>
        <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f>G664*H664*0.006</f>
        <v/>
      </c>
      <c r="L664" s="28">
        <f>SUM(I664:K664)</f>
        <v/>
      </c>
      <c r="M664" s="28">
        <f>G664*H664+I664</f>
        <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f>G665*H665*0.006</f>
        <v/>
      </c>
      <c r="L665" s="28">
        <f>SUM(I665:K665)</f>
        <v/>
      </c>
      <c r="M665" s="28">
        <f>G665*H665+I665</f>
        <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f>G666*H666*0.006</f>
        <v/>
      </c>
      <c r="L666" s="28">
        <f>SUM(I666:K666)</f>
        <v/>
      </c>
      <c r="M666" s="28">
        <f>G666*H666+I666</f>
        <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f>G667*H667*0.006</f>
        <v/>
      </c>
      <c r="L667" s="28">
        <f>SUM(I667:K667)</f>
        <v/>
      </c>
      <c r="M667" s="28">
        <f>G667*H667+I667</f>
        <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f>G668*H668*0.006</f>
        <v/>
      </c>
      <c r="L668" s="28">
        <f>SUM(I668:K668)</f>
        <v/>
      </c>
      <c r="M668" s="28">
        <f>G668*H668+I668</f>
        <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f>G669*H669*0.006</f>
        <v/>
      </c>
      <c r="L669" s="28">
        <f>SUM(I669:K669)</f>
        <v/>
      </c>
      <c r="M669" s="28">
        <f>G669*H669+I669</f>
        <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f>G670*H670*0.006</f>
        <v/>
      </c>
      <c r="L670" s="28">
        <f>SUM(I670:K670)</f>
        <v/>
      </c>
      <c r="M670" s="28">
        <f>G670*H670+I670</f>
        <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f>G671*H671*0.006</f>
        <v/>
      </c>
      <c r="L671" s="28">
        <f>SUM(I671:K671)</f>
        <v/>
      </c>
      <c r="M671" s="28">
        <f>G671*H671+I671</f>
        <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f>G672*H672*0.006</f>
        <v/>
      </c>
      <c r="L672" s="28">
        <f>SUM(I672:K672)</f>
        <v/>
      </c>
      <c r="M672" s="28">
        <f>G672*H672+I672</f>
        <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f>G673*H673*0.006</f>
        <v/>
      </c>
      <c r="L673" s="28">
        <f>SUM(I673:K673)</f>
        <v/>
      </c>
      <c r="M673" s="28">
        <f>G673*H673+I673</f>
        <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f>G674*H674*0.006</f>
        <v/>
      </c>
      <c r="L674" s="28">
        <f>SUM(I674:K674)</f>
        <v/>
      </c>
      <c r="M674" s="28">
        <f>G674*H674+I674</f>
        <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f>G675*H675*0.006</f>
        <v/>
      </c>
      <c r="L675" s="28">
        <f>SUM(I675:K675)</f>
        <v/>
      </c>
      <c r="M675" s="28">
        <f>G675*H675+I675</f>
        <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f>G676*H676*0.006</f>
        <v/>
      </c>
      <c r="L676" s="28">
        <f>SUM(I676:K676)</f>
        <v/>
      </c>
      <c r="M676" s="28">
        <f>G676*H676+I676</f>
        <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f>G677*H677*0.006</f>
        <v/>
      </c>
      <c r="L677" s="28">
        <f>SUM(I677:K677)</f>
        <v/>
      </c>
      <c r="M677" s="28">
        <f>G677*H677+I677</f>
        <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f>G678*H678*0.006</f>
        <v/>
      </c>
      <c r="L678" s="28">
        <f>SUM(I678:K678)</f>
        <v/>
      </c>
      <c r="M678" s="28">
        <f>G678*H678+I678</f>
        <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f>G679*H679*0.006</f>
        <v/>
      </c>
      <c r="L679" s="28">
        <f>SUM(I679:K679)</f>
        <v/>
      </c>
      <c r="M679" s="28">
        <f>G679*H679+I679</f>
        <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f>G680*H680*0.006</f>
        <v/>
      </c>
      <c r="L680" s="28">
        <f>SUM(I680:K680)</f>
        <v/>
      </c>
      <c r="M680" s="28">
        <f>G680*H680+I680</f>
        <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f>G681*H681*0.006</f>
        <v/>
      </c>
      <c r="L681" s="28">
        <f>SUM(I681:K681)</f>
        <v/>
      </c>
      <c r="M681" s="28">
        <f>G681*H681+I681</f>
        <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f>G682*H682*0.006</f>
        <v/>
      </c>
      <c r="L682" s="28">
        <f>SUM(I682:K682)</f>
        <v/>
      </c>
      <c r="M682" s="28">
        <f>G682*H682+I682</f>
        <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f>G683*H683*0.006</f>
        <v/>
      </c>
      <c r="L683" s="28">
        <f>SUM(I683:K683)</f>
        <v/>
      </c>
      <c r="M683" s="28">
        <f>G683*H683+I683</f>
        <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f>G684*H684*0.006</f>
        <v/>
      </c>
      <c r="L684" s="28">
        <f>SUM(I684:K684)</f>
        <v/>
      </c>
      <c r="M684" s="28">
        <f>G684*H684+I684</f>
        <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f>G685*H685*0.006</f>
        <v/>
      </c>
      <c r="L685" s="28">
        <f>SUM(I685:K685)</f>
        <v/>
      </c>
      <c r="M685" s="28">
        <f>G685*H685+I685</f>
        <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f>G686*H686*0.006</f>
        <v/>
      </c>
      <c r="L686" s="28">
        <f>SUM(I686:K686)</f>
        <v/>
      </c>
      <c r="M686" s="28">
        <f>G686*H686+I686</f>
        <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f>G687*H687*0.006</f>
        <v/>
      </c>
      <c r="L687" s="28">
        <f>SUM(I687:K687)</f>
        <v/>
      </c>
      <c r="M687" s="28">
        <f>G687*H687+I687</f>
        <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f>G688*H688*0.006</f>
        <v/>
      </c>
      <c r="L688" s="28">
        <f>SUM(I688:K688)</f>
        <v/>
      </c>
      <c r="M688" s="28">
        <f>G688*H688+I688</f>
        <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f>G689*H689*0.006</f>
        <v/>
      </c>
      <c r="L689" s="28">
        <f>SUM(I689:K689)</f>
        <v/>
      </c>
      <c r="M689" s="28">
        <f>G689*H689+I689</f>
        <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f>G690*H690*0.006</f>
        <v/>
      </c>
      <c r="L690" s="28">
        <f>SUM(I690:K690)</f>
        <v/>
      </c>
      <c r="M690" s="28">
        <f>G690*H690+I690</f>
        <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f>G691*H691*0.006</f>
        <v/>
      </c>
      <c r="L691" s="28">
        <f>SUM(I691:K691)</f>
        <v/>
      </c>
      <c r="M691" s="28">
        <f>G691*H691+I691</f>
        <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f>G692*H692*0.006</f>
        <v/>
      </c>
      <c r="L692" s="28">
        <f>SUM(I692:K692)</f>
        <v/>
      </c>
      <c r="M692" s="28">
        <f>G692*H692+I692</f>
        <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f>G693*H693*0.006</f>
        <v/>
      </c>
      <c r="L693" s="28">
        <f>SUM(I693:K693)</f>
        <v/>
      </c>
      <c r="M693" s="28">
        <f>G693*H693+I693</f>
        <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f>G694*H694*0.006</f>
        <v/>
      </c>
      <c r="L694" s="28">
        <f>SUM(I694:K694)</f>
        <v/>
      </c>
      <c r="M694" s="28">
        <f>G694*H694+I694</f>
        <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f>G695*H695*0.006</f>
        <v/>
      </c>
      <c r="L695" s="28">
        <f>SUM(I695:K695)</f>
        <v/>
      </c>
      <c r="M695" s="28">
        <f>G695*H695+I695</f>
        <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f>G696*H696*0.006</f>
        <v/>
      </c>
      <c r="L696" s="28">
        <f>SUM(I696:K696)</f>
        <v/>
      </c>
      <c r="M696" s="28">
        <f>G696*H696+I696</f>
        <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f>G697*H697*0.006</f>
        <v/>
      </c>
      <c r="L697" s="28">
        <f>SUM(I697:K697)</f>
        <v/>
      </c>
      <c r="M697" s="28">
        <f>G697*H697+I697</f>
        <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f>G698*H698*0.006</f>
        <v/>
      </c>
      <c r="L698" s="28">
        <f>SUM(I698:K698)</f>
        <v/>
      </c>
      <c r="M698" s="28">
        <f>G698*H698+I698</f>
        <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f>G699*H699*0.006</f>
        <v/>
      </c>
      <c r="L699" s="28">
        <f>SUM(I699:K699)</f>
        <v/>
      </c>
      <c r="M699" s="28">
        <f>G699*H699+I699</f>
        <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f>G700*H700*0.006</f>
        <v/>
      </c>
      <c r="L700" s="28">
        <f>SUM(I700:K700)</f>
        <v/>
      </c>
      <c r="M700" s="28">
        <f>G700*H700+I700</f>
        <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f>G701*H701*0.006</f>
        <v/>
      </c>
      <c r="L701" s="28">
        <f>SUM(I701:K701)</f>
        <v/>
      </c>
      <c r="M701" s="28">
        <f>G701*H701+I701</f>
        <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f>G702*H702*0.006</f>
        <v/>
      </c>
      <c r="L702" s="28">
        <f>SUM(I702:K702)</f>
        <v/>
      </c>
      <c r="M702" s="28">
        <f>G702*H702+I702</f>
        <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f>G703*H703*0.006</f>
        <v/>
      </c>
      <c r="L703" s="28">
        <f>SUM(I703:K703)</f>
        <v/>
      </c>
      <c r="M703" s="28">
        <f>G703*H703+I703</f>
        <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f>G704*H704*0.006</f>
        <v/>
      </c>
      <c r="L704" s="28">
        <f>SUM(I704:K704)</f>
        <v/>
      </c>
      <c r="M704" s="28">
        <f>G704*H704+I704</f>
        <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f>G705*H705*0.006</f>
        <v/>
      </c>
      <c r="L705" s="28">
        <f>SUM(I705:K705)</f>
        <v/>
      </c>
      <c r="M705" s="28">
        <f>G705*H705+I705</f>
        <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f>G706*H706*0.006</f>
        <v/>
      </c>
      <c r="L706" s="28">
        <f>SUM(I706:K706)</f>
        <v/>
      </c>
      <c r="M706" s="28">
        <f>G706*H706+I706</f>
        <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f>G707*H707*0.006</f>
        <v/>
      </c>
      <c r="L707" s="28">
        <f>SUM(I707:K707)</f>
        <v/>
      </c>
      <c r="M707" s="28">
        <f>G707*H707+I707</f>
        <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f>G708*H708*0.006</f>
        <v/>
      </c>
      <c r="L708" s="28">
        <f>SUM(I708:K708)</f>
        <v/>
      </c>
      <c r="M708" s="28">
        <f>G708*H708+I708</f>
        <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f>G709*H709*0.006</f>
        <v/>
      </c>
      <c r="L709" s="28">
        <f>SUM(I709:K709)</f>
        <v/>
      </c>
      <c r="M709" s="28">
        <f>G709*H709+I709</f>
        <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f>G710*H710*0.006</f>
        <v/>
      </c>
      <c r="L710" s="28">
        <f>SUM(I710:K710)</f>
        <v/>
      </c>
      <c r="M710" s="28">
        <f>G710*H710+I710</f>
        <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f>G711*H711*0.006</f>
        <v/>
      </c>
      <c r="L711" s="28">
        <f>SUM(I711:K711)</f>
        <v/>
      </c>
      <c r="M711" s="28">
        <f>G711*H711+I711</f>
        <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f>G712*H712*0.006</f>
        <v/>
      </c>
      <c r="L712" s="28">
        <f>SUM(I712:K712)</f>
        <v/>
      </c>
      <c r="M712" s="28">
        <f>G712*H712+I712</f>
        <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f>G713*H713*0.006</f>
        <v/>
      </c>
      <c r="L713" s="28">
        <f>SUM(I713:K713)</f>
        <v/>
      </c>
      <c r="M713" s="28">
        <f>G713*H713+I713</f>
        <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f>G714*H714*0.006</f>
        <v/>
      </c>
      <c r="L714" s="28">
        <f>SUM(I714:K714)</f>
        <v/>
      </c>
      <c r="M714" s="28">
        <f>G714*H714+I714</f>
        <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f>G715*H715*0.006</f>
        <v/>
      </c>
      <c r="L715" s="28">
        <f>SUM(I715:K715)</f>
        <v/>
      </c>
      <c r="M715" s="28">
        <f>G715*H715+I715</f>
        <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f>G716*H716*0.006</f>
        <v/>
      </c>
      <c r="L716" s="28">
        <f>SUM(I716:K716)</f>
        <v/>
      </c>
      <c r="M716" s="28">
        <f>G716*H716+I716</f>
        <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f>G717*H717*0.006</f>
        <v/>
      </c>
      <c r="L717" s="28">
        <f>SUM(I717:K717)</f>
        <v/>
      </c>
      <c r="M717" s="28">
        <f>G717*H717+I717</f>
        <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f>G718*H718*0.006</f>
        <v/>
      </c>
      <c r="L718" s="28">
        <f>SUM(I718:K718)</f>
        <v/>
      </c>
      <c r="M718" s="28">
        <f>G718*H718+I718</f>
        <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f>G719*H719*0.006</f>
        <v/>
      </c>
      <c r="L719" s="28">
        <f>SUM(I719:K719)</f>
        <v/>
      </c>
      <c r="M719" s="28">
        <f>G719*H719+I719</f>
        <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f>G720*H720*0.006</f>
        <v/>
      </c>
      <c r="L720" s="28">
        <f>SUM(I720:K720)</f>
        <v/>
      </c>
      <c r="M720" s="28">
        <f>G720*H720+I720</f>
        <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f>G721*H721*0.006</f>
        <v/>
      </c>
      <c r="L721" s="28">
        <f>SUM(I721:K721)</f>
        <v/>
      </c>
      <c r="M721" s="28">
        <f>G721*H721+I721</f>
        <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f>G722*H722*0.006</f>
        <v/>
      </c>
      <c r="L722" s="28">
        <f>SUM(I722:K722)</f>
        <v/>
      </c>
      <c r="M722" s="28">
        <f>G722*H722+I722</f>
        <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f>G723*H723*0.006</f>
        <v/>
      </c>
      <c r="L723" s="28">
        <f>SUM(I723:K723)</f>
        <v/>
      </c>
      <c r="M723" s="28">
        <f>G723*H723+I723</f>
        <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f>G724*H724*0.006</f>
        <v/>
      </c>
      <c r="L724" s="28">
        <f>SUM(I724:K724)</f>
        <v/>
      </c>
      <c r="M724" s="28">
        <f>G724*H724+I724</f>
        <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f>G725*H725*0.006</f>
        <v/>
      </c>
      <c r="L725" s="28">
        <f>SUM(I725:K725)</f>
        <v/>
      </c>
      <c r="M725" s="28">
        <f>G725*H725+I725</f>
        <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f>G726*H726*0.006</f>
        <v/>
      </c>
      <c r="L726" s="28">
        <f>SUM(I726:K726)</f>
        <v/>
      </c>
      <c r="M726" s="28">
        <f>G726*H726+I726</f>
        <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f>G727*H727*0.006</f>
        <v/>
      </c>
      <c r="L727" s="28">
        <f>SUM(I727:K727)</f>
        <v/>
      </c>
      <c r="M727" s="28">
        <f>G727*H727+I727</f>
        <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f>G728*H728*0.006</f>
        <v/>
      </c>
      <c r="L728" s="28">
        <f>SUM(I728:K728)</f>
        <v/>
      </c>
      <c r="M728" s="28">
        <f>G728*H728+I728</f>
        <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f>G729*H729*0.006</f>
        <v/>
      </c>
      <c r="L729" s="28">
        <f>SUM(I729:K729)</f>
        <v/>
      </c>
      <c r="M729" s="28">
        <f>G729*H729+I729</f>
        <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f>G730*H730*0.006</f>
        <v/>
      </c>
      <c r="L730" s="28">
        <f>SUM(I730:K730)</f>
        <v/>
      </c>
      <c r="M730" s="28">
        <f>G730*H730+I730</f>
        <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f>G731*H731*0.006</f>
        <v/>
      </c>
      <c r="L731" s="28">
        <f>SUM(I731:K731)</f>
        <v/>
      </c>
      <c r="M731" s="28">
        <f>G731*H731+I731</f>
        <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f>G732*H732*0.006</f>
        <v/>
      </c>
      <c r="L732" s="28">
        <f>SUM(I732:K732)</f>
        <v/>
      </c>
      <c r="M732" s="28">
        <f>G732*H732+I732</f>
        <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f>G733*H733*0.006</f>
        <v/>
      </c>
      <c r="L733" s="28">
        <f>SUM(I733:K733)</f>
        <v/>
      </c>
      <c r="M733" s="28">
        <f>G733*H733+I733</f>
        <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f>G734*H734*0.006</f>
        <v/>
      </c>
      <c r="L734" s="28">
        <f>SUM(I734:K734)</f>
        <v/>
      </c>
      <c r="M734" s="28">
        <f>G734*H734+I734</f>
        <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f>G735*H735*0.006</f>
        <v/>
      </c>
      <c r="L735" s="28">
        <f>SUM(I735:K735)</f>
        <v/>
      </c>
      <c r="M735" s="28">
        <f>G735*H735+I735</f>
        <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f>G736*H736*0.006</f>
        <v/>
      </c>
      <c r="L736" s="28">
        <f>SUM(I736:K736)</f>
        <v/>
      </c>
      <c r="M736" s="28">
        <f>G736*H736+I736</f>
        <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f>G737*H737*0.006</f>
        <v/>
      </c>
      <c r="L737" s="28">
        <f>SUM(I737:K737)</f>
        <v/>
      </c>
      <c r="M737" s="28">
        <f>G737*H737+I737</f>
        <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f>G738*H738*0.006</f>
        <v/>
      </c>
      <c r="L738" s="28">
        <f>SUM(I738:K738)</f>
        <v/>
      </c>
      <c r="M738" s="28">
        <f>G738*H738+I738</f>
        <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f>G739*H739*0.006</f>
        <v/>
      </c>
      <c r="L739" s="28">
        <f>SUM(I739:K739)</f>
        <v/>
      </c>
      <c r="M739" s="28">
        <f>G739*H739+I739</f>
        <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f>G740*H740*0.006</f>
        <v/>
      </c>
      <c r="L740" s="28">
        <f>SUM(I740:K740)</f>
        <v/>
      </c>
      <c r="M740" s="28">
        <f>G740*H740+I740</f>
        <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f>G741*H741*0.006</f>
        <v/>
      </c>
      <c r="L741" s="28">
        <f>SUM(I741:K741)</f>
        <v/>
      </c>
      <c r="M741" s="28">
        <f>G741*H741+I741</f>
        <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f>G742*H742*0.006</f>
        <v/>
      </c>
      <c r="L742" s="28">
        <f>SUM(I742:K742)</f>
        <v/>
      </c>
      <c r="M742" s="28">
        <f>G742*H742+I742</f>
        <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f>G743*H743*0.006</f>
        <v/>
      </c>
      <c r="L743" s="28">
        <f>SUM(I743:K743)</f>
        <v/>
      </c>
      <c r="M743" s="28">
        <f>G743*H743+I743</f>
        <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f>G744*H744*0.006</f>
        <v/>
      </c>
      <c r="L744" s="28">
        <f>SUM(I744:K744)</f>
        <v/>
      </c>
      <c r="M744" s="28">
        <f>G744*H744+I744</f>
        <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f>G745*H745*0.006</f>
        <v/>
      </c>
      <c r="L745" s="28">
        <f>SUM(I745:K745)</f>
        <v/>
      </c>
      <c r="M745" s="28">
        <f>G745*H745+I745</f>
        <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f>G746*H746*0.006</f>
        <v/>
      </c>
      <c r="L746" s="28">
        <f>SUM(I746:K746)</f>
        <v/>
      </c>
      <c r="M746" s="28">
        <f>G746*H746+I746</f>
        <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f>G747*H747*0.006</f>
        <v/>
      </c>
      <c r="L747" s="28">
        <f>SUM(I747:K747)</f>
        <v/>
      </c>
      <c r="M747" s="28">
        <f>G747*H747+I747</f>
        <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f>G748*H748*0.006</f>
        <v/>
      </c>
      <c r="L748" s="28">
        <f>SUM(I748:K748)</f>
        <v/>
      </c>
      <c r="M748" s="28">
        <f>G748*H748+I748</f>
        <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f>G749*H749*0.006</f>
        <v/>
      </c>
      <c r="L749" s="28">
        <f>SUM(I749:K749)</f>
        <v/>
      </c>
      <c r="M749" s="28">
        <f>G749*H749+I749</f>
        <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f>G750*H750*0.006</f>
        <v/>
      </c>
      <c r="L750" s="28">
        <f>SUM(I750:K750)</f>
        <v/>
      </c>
      <c r="M750" s="28">
        <f>G750*H750+I750</f>
        <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f>G751*H751*0.006</f>
        <v/>
      </c>
      <c r="L751" s="28">
        <f>SUM(I751:K751)</f>
        <v/>
      </c>
      <c r="M751" s="28">
        <f>G751*H751+I751</f>
        <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f>G752*H752*0.006</f>
        <v/>
      </c>
      <c r="L752" s="28">
        <f>SUM(I752:K752)</f>
        <v/>
      </c>
      <c r="M752" s="28">
        <f>G752*H752+I752</f>
        <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f>G753*H753*0.006</f>
        <v/>
      </c>
      <c r="L753" s="28">
        <f>SUM(I753:K753)</f>
        <v/>
      </c>
      <c r="M753" s="28">
        <f>G753*H753+I753</f>
        <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f>G754*H754*0.006</f>
        <v/>
      </c>
      <c r="L754" s="28">
        <f>SUM(I754:K754)</f>
        <v/>
      </c>
      <c r="M754" s="28">
        <f>G754*H754+I754</f>
        <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f>G755*H755*0.006</f>
        <v/>
      </c>
      <c r="L755" s="28">
        <f>SUM(I755:K755)</f>
        <v/>
      </c>
      <c r="M755" s="28">
        <f>G755*H755+I755</f>
        <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f>G756*H756*0.006</f>
        <v/>
      </c>
      <c r="L756" s="28">
        <f>SUM(I756:K756)</f>
        <v/>
      </c>
      <c r="M756" s="28">
        <f>G756*H756+I756</f>
        <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f>G757*H757*0.006</f>
        <v/>
      </c>
      <c r="L757" s="28">
        <f>SUM(I757:K757)</f>
        <v/>
      </c>
      <c r="M757" s="28">
        <f>G757*H757+I757</f>
        <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f>G758*H758*0.006</f>
        <v/>
      </c>
      <c r="L758" s="28">
        <f>SUM(I758:K758)</f>
        <v/>
      </c>
      <c r="M758" s="28">
        <f>G758*H758+I758</f>
        <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f>G759*H759*0.006</f>
        <v/>
      </c>
      <c r="L759" s="28">
        <f>SUM(I759:K759)</f>
        <v/>
      </c>
      <c r="M759" s="28">
        <f>G759*H759+I759</f>
        <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f>G760*H760*0.006</f>
        <v/>
      </c>
      <c r="L760" s="28">
        <f>SUM(I760:K760)</f>
        <v/>
      </c>
      <c r="M760" s="28">
        <f>G760*H760+I760</f>
        <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f>G761*H761*0.006</f>
        <v/>
      </c>
      <c r="L761" s="28">
        <f>SUM(I761:K761)</f>
        <v/>
      </c>
      <c r="M761" s="28">
        <f>G761*H761+I761</f>
        <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f>G762*H762*0.006</f>
        <v/>
      </c>
      <c r="L762" s="28">
        <f>SUM(I762:K762)</f>
        <v/>
      </c>
      <c r="M762" s="28">
        <f>G762*H762+I762</f>
        <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f>G763*H763*0.006</f>
        <v/>
      </c>
      <c r="L763" s="28">
        <f>SUM(I763:K763)</f>
        <v/>
      </c>
      <c r="M763" s="28">
        <f>G763*H763+I763</f>
        <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f>G764*H764*0.006</f>
        <v/>
      </c>
      <c r="L764" s="28">
        <f>SUM(I764:K764)</f>
        <v/>
      </c>
      <c r="M764" s="28">
        <f>G764*H764+I764</f>
        <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f>G765*H765*0.006</f>
        <v/>
      </c>
      <c r="L765" s="28">
        <f>SUM(I765:K765)</f>
        <v/>
      </c>
      <c r="M765" s="28">
        <f>G765*H765+I765</f>
        <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f>G766*H766*0.006</f>
        <v/>
      </c>
      <c r="L766" s="28">
        <f>SUM(I766:K766)</f>
        <v/>
      </c>
      <c r="M766" s="28">
        <f>G766*H766+I766</f>
        <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f>G767*H767*0.006</f>
        <v/>
      </c>
      <c r="L767" s="28">
        <f>SUM(I767:K767)</f>
        <v/>
      </c>
      <c r="M767" s="28">
        <f>G767*H767+I767</f>
        <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f>G768*H768*0.006</f>
        <v/>
      </c>
      <c r="L768" s="28">
        <f>SUM(I768:K768)</f>
        <v/>
      </c>
      <c r="M768" s="28">
        <f>G768*H768+I768</f>
        <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f>G769*H769*0.006</f>
        <v/>
      </c>
      <c r="L769" s="28">
        <f>SUM(I769:K769)</f>
        <v/>
      </c>
      <c r="M769" s="28">
        <f>G769*H769+I769</f>
        <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f>G770*H770*0.006</f>
        <v/>
      </c>
      <c r="L770" s="28">
        <f>SUM(I770:K770)</f>
        <v/>
      </c>
      <c r="M770" s="28">
        <f>G770*H770+I770</f>
        <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f>G771*H771*0.006</f>
        <v/>
      </c>
      <c r="L771" s="28">
        <f>SUM(I771:K771)</f>
        <v/>
      </c>
      <c r="M771" s="28">
        <f>G771*H771+I771</f>
        <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f>G772*H772*0.006</f>
        <v/>
      </c>
      <c r="L772" s="28">
        <f>SUM(I772:K772)</f>
        <v/>
      </c>
      <c r="M772" s="28">
        <f>G772*H772+I772</f>
        <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f>G773*H773*0.006</f>
        <v/>
      </c>
      <c r="L773" s="28">
        <f>SUM(I773:K773)</f>
        <v/>
      </c>
      <c r="M773" s="28">
        <f>G773*H773+I773</f>
        <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f>G774*H774*0.006</f>
        <v/>
      </c>
      <c r="L774" s="28">
        <f>SUM(I774:K774)</f>
        <v/>
      </c>
      <c r="M774" s="28">
        <f>G774*H774+I774</f>
        <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f>G775*H775*0.006</f>
        <v/>
      </c>
      <c r="L775" s="28">
        <f>SUM(I775:K775)</f>
        <v/>
      </c>
      <c r="M775" s="28">
        <f>G775*H775+I775</f>
        <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f>G776*H776*0.006</f>
        <v/>
      </c>
      <c r="L776" s="28">
        <f>SUM(I776:K776)</f>
        <v/>
      </c>
      <c r="M776" s="28">
        <f>G776*H776+I776</f>
        <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f>G777*H777*0.006</f>
        <v/>
      </c>
      <c r="L777" s="28">
        <f>SUM(I777:K777)</f>
        <v/>
      </c>
      <c r="M777" s="28">
        <f>G777*H777+I777</f>
        <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f>G778*H778*0.006</f>
        <v/>
      </c>
      <c r="L778" s="28">
        <f>SUM(I778:K778)</f>
        <v/>
      </c>
      <c r="M778" s="28">
        <f>G778*H778+I778</f>
        <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f>G779*H779*0.006</f>
        <v/>
      </c>
      <c r="L779" s="28">
        <f>SUM(I779:K779)</f>
        <v/>
      </c>
      <c r="M779" s="28">
        <f>G779*H779+I779</f>
        <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f>G780*H780*0.006</f>
        <v/>
      </c>
      <c r="L780" s="28">
        <f>SUM(I780:K780)</f>
        <v/>
      </c>
      <c r="M780" s="28">
        <f>G780*H780+I780</f>
        <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f>G781*H781*0.006</f>
        <v/>
      </c>
      <c r="L781" s="28">
        <f>SUM(I781:K781)</f>
        <v/>
      </c>
      <c r="M781" s="28">
        <f>G781*H781+I781</f>
        <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f>G782*H782*0.006</f>
        <v/>
      </c>
      <c r="L782" s="28">
        <f>SUM(I782:K782)</f>
        <v/>
      </c>
      <c r="M782" s="28">
        <f>G782*H782+I782</f>
        <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f>G783*H783*0.006</f>
        <v/>
      </c>
      <c r="L783" s="28">
        <f>SUM(I783:K783)</f>
        <v/>
      </c>
      <c r="M783" s="28">
        <f>G783*H783+I783</f>
        <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f>G784*H784*0.006</f>
        <v/>
      </c>
      <c r="L784" s="28">
        <f>SUM(I784:K784)</f>
        <v/>
      </c>
      <c r="M784" s="28">
        <f>G784*H784+I784</f>
        <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f>G785*H785*0.006</f>
        <v/>
      </c>
      <c r="L785" s="28">
        <f>SUM(I785:K785)</f>
        <v/>
      </c>
      <c r="M785" s="28">
        <f>G785*H785+I785</f>
        <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f>G786*H786*0.006</f>
        <v/>
      </c>
      <c r="L786" s="28">
        <f>SUM(I786:K786)</f>
        <v/>
      </c>
      <c r="M786" s="28">
        <f>G786*H786+I786</f>
        <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f>G787*H787*0.006</f>
        <v/>
      </c>
      <c r="L787" s="28">
        <f>SUM(I787:K787)</f>
        <v/>
      </c>
      <c r="M787" s="28">
        <f>G787*H787+I787</f>
        <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f>G788*H788*0.006</f>
        <v/>
      </c>
      <c r="L788" s="28">
        <f>SUM(I788:K788)</f>
        <v/>
      </c>
      <c r="M788" s="28">
        <f>G788*H788+I788</f>
        <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f>G789*H789*0.006</f>
        <v/>
      </c>
      <c r="L789" s="28">
        <f>SUM(I789:K789)</f>
        <v/>
      </c>
      <c r="M789" s="28">
        <f>G789*H789+I789</f>
        <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f>G790*H790*0.006</f>
        <v/>
      </c>
      <c r="L790" s="28">
        <f>SUM(I790:K790)</f>
        <v/>
      </c>
      <c r="M790" s="28">
        <f>G790*H790+I790</f>
        <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f>G791*H791*0.006</f>
        <v/>
      </c>
      <c r="L791" s="28">
        <f>SUM(I791:K791)</f>
        <v/>
      </c>
      <c r="M791" s="28">
        <f>G791*H791+I791</f>
        <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f>G792*H792*0.006</f>
        <v/>
      </c>
      <c r="L792" s="28">
        <f>SUM(I792:K792)</f>
        <v/>
      </c>
      <c r="M792" s="28">
        <f>G792*H792+I792</f>
        <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f>G793*H793*0.006</f>
        <v/>
      </c>
      <c r="L793" s="28">
        <f>SUM(I793:K793)</f>
        <v/>
      </c>
      <c r="M793" s="28">
        <f>G793*H793+I793</f>
        <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f>G794*H794*0.006</f>
        <v/>
      </c>
      <c r="L794" s="28">
        <f>SUM(I794:K794)</f>
        <v/>
      </c>
      <c r="M794" s="28">
        <f>G794*H794+I794</f>
        <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f>G795*H795*0.006</f>
        <v/>
      </c>
      <c r="L795" s="28">
        <f>SUM(I795:K795)</f>
        <v/>
      </c>
      <c r="M795" s="28">
        <f>G795*H795+I795</f>
        <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f>G796*H796*0.006</f>
        <v/>
      </c>
      <c r="L796" s="28">
        <f>SUM(I796:K796)</f>
        <v/>
      </c>
      <c r="M796" s="28">
        <f>G796*H796+I796</f>
        <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f>G797*H797*0.006</f>
        <v/>
      </c>
      <c r="L797" s="28">
        <f>SUM(I797:K797)</f>
        <v/>
      </c>
      <c r="M797" s="28">
        <f>G797*H797+I797</f>
        <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f>G798*H798*0.006</f>
        <v/>
      </c>
      <c r="L798" s="28">
        <f>SUM(I798:K798)</f>
        <v/>
      </c>
      <c r="M798" s="28">
        <f>G798*H798+I798</f>
        <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f>G799*H799*0.006</f>
        <v/>
      </c>
      <c r="L799" s="28">
        <f>SUM(I799:K799)</f>
        <v/>
      </c>
      <c r="M799" s="28">
        <f>G799*H799+I799</f>
        <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f>G800*H800*0.006</f>
        <v/>
      </c>
      <c r="L800" s="28">
        <f>SUM(I800:K800)</f>
        <v/>
      </c>
      <c r="M800" s="28">
        <f>G800*H800+I800</f>
        <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f>G801*H801*0.006</f>
        <v/>
      </c>
      <c r="L801" s="28">
        <f>SUM(I801:K801)</f>
        <v/>
      </c>
      <c r="M801" s="28">
        <f>G801*H801+I801</f>
        <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f>G802*H802*0.006</f>
        <v/>
      </c>
      <c r="L802" s="28">
        <f>SUM(I802:K802)</f>
        <v/>
      </c>
      <c r="M802" s="28">
        <f>G802*H802+I802</f>
        <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f>G803*H803*0.006</f>
        <v/>
      </c>
      <c r="L803" s="28">
        <f>SUM(I803:K803)</f>
        <v/>
      </c>
      <c r="M803" s="28">
        <f>G803*H803+I803</f>
        <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f>G804*H804*0.006</f>
        <v/>
      </c>
      <c r="L804" s="28">
        <f>SUM(I804:K804)</f>
        <v/>
      </c>
      <c r="M804" s="28">
        <f>G804*H804+I804</f>
        <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f>G805*H805*0.006</f>
        <v/>
      </c>
      <c r="L805" s="28">
        <f>SUM(I805:K805)</f>
        <v/>
      </c>
      <c r="M805" s="28">
        <f>G805*H805+I805</f>
        <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f>G806*H806*0.006</f>
        <v/>
      </c>
      <c r="L806" s="28">
        <f>SUM(I806:K806)</f>
        <v/>
      </c>
      <c r="M806" s="28">
        <f>G806*H806+I806</f>
        <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f>G807*H807*0.006</f>
        <v/>
      </c>
      <c r="L807" s="28">
        <f>SUM(I807:K807)</f>
        <v/>
      </c>
      <c r="M807" s="28">
        <f>G807*H807+I807</f>
        <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f>G808*H808*0.006</f>
        <v/>
      </c>
      <c r="L808" s="28">
        <f>SUM(I808:K808)</f>
        <v/>
      </c>
      <c r="M808" s="28">
        <f>G808*H808+I808</f>
        <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f>G809*H809*0.006</f>
        <v/>
      </c>
      <c r="L809" s="28">
        <f>SUM(I809:K809)</f>
        <v/>
      </c>
      <c r="M809" s="28">
        <f>G809*H809+I809</f>
        <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f>G810*H810*0.006</f>
        <v/>
      </c>
      <c r="L810" s="28">
        <f>SUM(I810:K810)</f>
        <v/>
      </c>
      <c r="M810" s="28">
        <f>G810*H810+I810</f>
        <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f>G811*H811*0.006</f>
        <v/>
      </c>
      <c r="L811" s="28">
        <f>SUM(I811:K811)</f>
        <v/>
      </c>
      <c r="M811" s="28">
        <f>G811*H811+I811</f>
        <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f>G812*H812*0.006</f>
        <v/>
      </c>
      <c r="L812" s="28">
        <f>SUM(I812:K812)</f>
        <v/>
      </c>
      <c r="M812" s="28">
        <f>G812*H812+I812</f>
        <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f>G813*H813*0.006</f>
        <v/>
      </c>
      <c r="L813" s="28">
        <f>SUM(I813:K813)</f>
        <v/>
      </c>
      <c r="M813" s="28">
        <f>G813*H813+I813</f>
        <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f>G814*H814*0.006</f>
        <v/>
      </c>
      <c r="L814" s="28">
        <f>SUM(I814:K814)</f>
        <v/>
      </c>
      <c r="M814" s="28">
        <f>G814*H814+I814</f>
        <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f>G815*H815*0.006</f>
        <v/>
      </c>
      <c r="L815" s="28">
        <f>SUM(I815:K815)</f>
        <v/>
      </c>
      <c r="M815" s="28">
        <f>G815*H815+I815</f>
        <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f>G816*H816*0.006</f>
        <v/>
      </c>
      <c r="L816" s="28">
        <f>SUM(I816:K816)</f>
        <v/>
      </c>
      <c r="M816" s="28">
        <f>G816*H816+I816</f>
        <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f>G817*H817*0.006</f>
        <v/>
      </c>
      <c r="L817" s="28">
        <f>SUM(I817:K817)</f>
        <v/>
      </c>
      <c r="M817" s="28">
        <f>G817*H817+I817</f>
        <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f>G818*H818*0.006</f>
        <v/>
      </c>
      <c r="L818" s="28">
        <f>SUM(I818:K818)</f>
        <v/>
      </c>
      <c r="M818" s="28">
        <f>G818*H818+I818</f>
        <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f>G819*H819*0.006</f>
        <v/>
      </c>
      <c r="L819" s="28">
        <f>SUM(I819:K819)</f>
        <v/>
      </c>
      <c r="M819" s="28">
        <f>G819*H819+I819</f>
        <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f>G820*H820*0.006</f>
        <v/>
      </c>
      <c r="L820" s="28">
        <f>SUM(I820:K820)</f>
        <v/>
      </c>
      <c r="M820" s="28">
        <f>G820*H820+I820</f>
        <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f>G821*H821*0.006</f>
        <v/>
      </c>
      <c r="L821" s="28">
        <f>SUM(I821:K821)</f>
        <v/>
      </c>
      <c r="M821" s="28">
        <f>G821*H821+I821</f>
        <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f>G822*H822*0.006</f>
        <v/>
      </c>
      <c r="L822" s="28">
        <f>SUM(I822:K822)</f>
        <v/>
      </c>
      <c r="M822" s="28">
        <f>G822*H822+I822</f>
        <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f>G823*H823*0.006</f>
        <v/>
      </c>
      <c r="L823" s="28">
        <f>SUM(I823:K823)</f>
        <v/>
      </c>
      <c r="M823" s="28">
        <f>G823*H823+I823</f>
        <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f>G824*H824*0.006</f>
        <v/>
      </c>
      <c r="L824" s="28">
        <f>SUM(I824:K824)</f>
        <v/>
      </c>
      <c r="M824" s="28">
        <f>G824*H824+I824</f>
        <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f>G825*H825*0.006</f>
        <v/>
      </c>
      <c r="L825" s="28">
        <f>SUM(I825:K825)</f>
        <v/>
      </c>
      <c r="M825" s="28">
        <f>G825*H825+I825</f>
        <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f>G826*H826*0.006</f>
        <v/>
      </c>
      <c r="L826" s="28">
        <f>SUM(I826:K826)</f>
        <v/>
      </c>
      <c r="M826" s="28">
        <f>G826*H826+I826</f>
        <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f>G827*H827*0.006</f>
        <v/>
      </c>
      <c r="L827" s="28">
        <f>SUM(I827:K827)</f>
        <v/>
      </c>
      <c r="M827" s="28">
        <f>G827*H827+I827</f>
        <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f>G828*H828*0.006</f>
        <v/>
      </c>
      <c r="L828" s="28">
        <f>SUM(I828:K828)</f>
        <v/>
      </c>
      <c r="M828" s="28">
        <f>G828*H828+I828</f>
        <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f>G829*H829*0.006</f>
        <v/>
      </c>
      <c r="L829" s="28">
        <f>SUM(I829:K829)</f>
        <v/>
      </c>
      <c r="M829" s="28">
        <f>G829*H829+I829</f>
        <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f>G830*H830*0.006</f>
        <v/>
      </c>
      <c r="L830" s="28">
        <f>SUM(I830:K830)</f>
        <v/>
      </c>
      <c r="M830" s="28">
        <f>G830*H830+I830</f>
        <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f>G831*H831*0.006</f>
        <v/>
      </c>
      <c r="L831" s="28">
        <f>SUM(I831:K831)</f>
        <v/>
      </c>
      <c r="M831" s="28">
        <f>G831*H831+I831</f>
        <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f>G832*H832*0.006</f>
        <v/>
      </c>
      <c r="L832" s="28">
        <f>SUM(I832:K832)</f>
        <v/>
      </c>
      <c r="M832" s="28">
        <f>G832*H832+I832</f>
        <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f>G833*H833*0.006</f>
        <v/>
      </c>
      <c r="L833" s="28">
        <f>SUM(I833:K833)</f>
        <v/>
      </c>
      <c r="M833" s="28">
        <f>G833*H833+I833</f>
        <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f>G834*H834*0.006</f>
        <v/>
      </c>
      <c r="L834" s="28">
        <f>SUM(I834:K834)</f>
        <v/>
      </c>
      <c r="M834" s="28">
        <f>G834*H834+I834</f>
        <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f>G835*H835*0.006</f>
        <v/>
      </c>
      <c r="L835" s="28">
        <f>SUM(I835:K835)</f>
        <v/>
      </c>
      <c r="M835" s="28">
        <f>G835*H835+I835</f>
        <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f>G836*H836*0.006</f>
        <v/>
      </c>
      <c r="L836" s="28">
        <f>SUM(I836:K836)</f>
        <v/>
      </c>
      <c r="M836" s="28">
        <f>G836*H836+I836</f>
        <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f>G837*H837*0.006</f>
        <v/>
      </c>
      <c r="L837" s="28">
        <f>SUM(I837:K837)</f>
        <v/>
      </c>
      <c r="M837" s="28">
        <f>G837*H837+I837</f>
        <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f>G838*H838*0.006</f>
        <v/>
      </c>
      <c r="L838" s="28">
        <f>SUM(I838:K838)</f>
        <v/>
      </c>
      <c r="M838" s="28">
        <f>G838*H838+I838</f>
        <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f>G839*H839*0.006</f>
        <v/>
      </c>
      <c r="L839" s="28">
        <f>SUM(I839:K839)</f>
        <v/>
      </c>
      <c r="M839" s="28">
        <f>G839*H839+I839</f>
        <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f>G840*H840*0.006</f>
        <v/>
      </c>
      <c r="L840" s="28">
        <f>SUM(I840:K840)</f>
        <v/>
      </c>
      <c r="M840" s="28">
        <f>G840*H840+I840</f>
        <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f>G841*H841*0.006</f>
        <v/>
      </c>
      <c r="L841" s="28">
        <f>SUM(I841:K841)</f>
        <v/>
      </c>
      <c r="M841" s="28">
        <f>G841*H841+I841</f>
        <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f>G842*H842*0.006</f>
        <v/>
      </c>
      <c r="L842" s="28">
        <f>SUM(I842:K842)</f>
        <v/>
      </c>
      <c r="M842" s="28">
        <f>G842*H842+I842</f>
        <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f>G843*H843*0.006</f>
        <v/>
      </c>
      <c r="L843" s="28">
        <f>SUM(I843:K843)</f>
        <v/>
      </c>
      <c r="M843" s="28">
        <f>G843*H843+I843</f>
        <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f>G844*H844*0.006</f>
        <v/>
      </c>
      <c r="L844" s="28">
        <f>SUM(I844:K844)</f>
        <v/>
      </c>
      <c r="M844" s="28">
        <f>G844*H844+I844</f>
        <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f>G845*H845*0.006</f>
        <v/>
      </c>
      <c r="L845" s="28">
        <f>SUM(I845:K845)</f>
        <v/>
      </c>
      <c r="M845" s="28">
        <f>G845*H845+I845</f>
        <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f>G846*H846*0.006</f>
        <v/>
      </c>
      <c r="L846" s="28">
        <f>SUM(I846:K846)</f>
        <v/>
      </c>
      <c r="M846" s="28">
        <f>G846*H846+I846</f>
        <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f>G847*H847*0.006</f>
        <v/>
      </c>
      <c r="L847" s="28">
        <f>SUM(I847:K847)</f>
        <v/>
      </c>
      <c r="M847" s="28">
        <f>G847*H847+I847</f>
        <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f>G848*H848*0.006</f>
        <v/>
      </c>
      <c r="L848" s="28">
        <f>SUM(I848:K848)</f>
        <v/>
      </c>
      <c r="M848" s="28">
        <f>G848*H848+I848</f>
        <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f>G849*H849*0.006</f>
        <v/>
      </c>
      <c r="L849" s="28">
        <f>SUM(I849:K849)</f>
        <v/>
      </c>
      <c r="M849" s="28">
        <f>G849*H849+I849</f>
        <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f>G850*H850*0.006</f>
        <v/>
      </c>
      <c r="L850" s="28">
        <f>SUM(I850:K850)</f>
        <v/>
      </c>
      <c r="M850" s="28">
        <f>G850*H850+I850</f>
        <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f>G851*H851*0.006</f>
        <v/>
      </c>
      <c r="L851" s="28">
        <f>SUM(I851:K851)</f>
        <v/>
      </c>
      <c r="M851" s="28">
        <f>G851*H851+I851</f>
        <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f>G852*H852*0.006</f>
        <v/>
      </c>
      <c r="L852" s="28">
        <f>SUM(I852:K852)</f>
        <v/>
      </c>
      <c r="M852" s="28">
        <f>G852*H852+I852</f>
        <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f>G853*H853*0.006</f>
        <v/>
      </c>
      <c r="L853" s="28">
        <f>SUM(I853:K853)</f>
        <v/>
      </c>
      <c r="M853" s="28">
        <f>G853*H853+I853</f>
        <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f>G854*H854*0.006</f>
        <v/>
      </c>
      <c r="L854" s="28">
        <f>SUM(I854:K854)</f>
        <v/>
      </c>
      <c r="M854" s="28">
        <f>G854*H854+I854</f>
        <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f>G855*H855*0.006</f>
        <v/>
      </c>
      <c r="L855" s="28">
        <f>SUM(I855:K855)</f>
        <v/>
      </c>
      <c r="M855" s="28">
        <f>G855*H855+I855</f>
        <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f>G856*H856*0.006</f>
        <v/>
      </c>
      <c r="L856" s="28">
        <f>SUM(I856:K856)</f>
        <v/>
      </c>
      <c r="M856" s="28">
        <f>G856*H856+I856</f>
        <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f>G857*H857*0.006</f>
        <v/>
      </c>
      <c r="L857" s="28">
        <f>SUM(I857:K857)</f>
        <v/>
      </c>
      <c r="M857" s="28">
        <f>G857*H857+I857</f>
        <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f>G858*H858*0.006</f>
        <v/>
      </c>
      <c r="L858" s="28">
        <f>SUM(I858:K858)</f>
        <v/>
      </c>
      <c r="M858" s="28">
        <f>G858*H858+I858</f>
        <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f>G859*H859*0.006</f>
        <v/>
      </c>
      <c r="L859" s="28">
        <f>SUM(I859:K859)</f>
        <v/>
      </c>
      <c r="M859" s="28">
        <f>G859*H859+I859</f>
        <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f>G860*H860*0.006</f>
        <v/>
      </c>
      <c r="L860" s="28">
        <f>SUM(I860:K860)</f>
        <v/>
      </c>
      <c r="M860" s="28">
        <f>G860*H860+I860</f>
        <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f>G861*H861*0.006</f>
        <v/>
      </c>
      <c r="L861" s="28">
        <f>SUM(I861:K861)</f>
        <v/>
      </c>
      <c r="M861" s="28">
        <f>G861*H861+I861</f>
        <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f>G862*H862*0.006</f>
        <v/>
      </c>
      <c r="L862" s="28">
        <f>SUM(I862:K862)</f>
        <v/>
      </c>
      <c r="M862" s="28">
        <f>G862*H862+I862</f>
        <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f>G863*H863*0.006</f>
        <v/>
      </c>
      <c r="L863" s="28">
        <f>SUM(I863:K863)</f>
        <v/>
      </c>
      <c r="M863" s="28">
        <f>G863*H863+I863</f>
        <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f>G864*H864*0.006</f>
        <v/>
      </c>
      <c r="L864" s="28">
        <f>SUM(I864:K864)</f>
        <v/>
      </c>
      <c r="M864" s="28">
        <f>G864*H864+I864</f>
        <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f>G865*H865*0.006</f>
        <v/>
      </c>
      <c r="L865" s="28">
        <f>SUM(I865:K865)</f>
        <v/>
      </c>
      <c r="M865" s="28">
        <f>G865*H865+I865</f>
        <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f>G866*H866*0.006</f>
        <v/>
      </c>
      <c r="L866" s="28">
        <f>SUM(I866:K866)</f>
        <v/>
      </c>
      <c r="M866" s="28">
        <f>G866*H866+I866</f>
        <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f>G867*H867*0.006</f>
        <v/>
      </c>
      <c r="L867" s="28">
        <f>SUM(I867:K867)</f>
        <v/>
      </c>
      <c r="M867" s="28">
        <f>G867*H867+I867</f>
        <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f>G868*H868*0.006</f>
        <v/>
      </c>
      <c r="L868" s="28">
        <f>SUM(I868:K868)</f>
        <v/>
      </c>
      <c r="M868" s="28">
        <f>G868*H868+I868</f>
        <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f>G869*H869*0.006</f>
        <v/>
      </c>
      <c r="L869" s="28">
        <f>SUM(I869:K869)</f>
        <v/>
      </c>
      <c r="M869" s="28">
        <f>G869*H869+I869</f>
        <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f>G870*H870*0.006</f>
        <v/>
      </c>
      <c r="L870" s="28">
        <f>SUM(I870:K870)</f>
        <v/>
      </c>
      <c r="M870" s="28">
        <f>G870*H870+I870</f>
        <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f>G871*H871*0.006</f>
        <v/>
      </c>
      <c r="L871" s="28">
        <f>SUM(I871:K871)</f>
        <v/>
      </c>
      <c r="M871" s="28">
        <f>G871*H871+I871</f>
        <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f>G872*H872*0.006</f>
        <v/>
      </c>
      <c r="L872" s="28">
        <f>SUM(I872:K872)</f>
        <v/>
      </c>
      <c r="M872" s="28">
        <f>G872*H872+I872</f>
        <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f>G873*H873*0.006</f>
        <v/>
      </c>
      <c r="L873" s="28">
        <f>SUM(I873:K873)</f>
        <v/>
      </c>
      <c r="M873" s="28">
        <f>G873*H873+I873</f>
        <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f>G874*H874*0.006</f>
        <v/>
      </c>
      <c r="L874" s="28">
        <f>SUM(I874:K874)</f>
        <v/>
      </c>
      <c r="M874" s="28">
        <f>G874*H874+I874</f>
        <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f>G875*H875*0.006</f>
        <v/>
      </c>
      <c r="L875" s="28">
        <f>SUM(I875:K875)</f>
        <v/>
      </c>
      <c r="M875" s="28">
        <f>G875*H875+I875</f>
        <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f>G876*H876*0.006</f>
        <v/>
      </c>
      <c r="L876" s="28">
        <f>SUM(I876:K876)</f>
        <v/>
      </c>
      <c r="M876" s="28">
        <f>G876*H876+I876</f>
        <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f>G877*H877*0.006</f>
        <v/>
      </c>
      <c r="L877" s="28">
        <f>SUM(I877:K877)</f>
        <v/>
      </c>
      <c r="M877" s="28">
        <f>G877*H877+I877</f>
        <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f>G878*H878*0.006</f>
        <v/>
      </c>
      <c r="L878" s="28">
        <f>SUM(I878:K878)</f>
        <v/>
      </c>
      <c r="M878" s="28">
        <f>G878*H878+I878</f>
        <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f>G879*H879*0.006</f>
        <v/>
      </c>
      <c r="L879" s="28">
        <f>SUM(I879:K879)</f>
        <v/>
      </c>
      <c r="M879" s="28">
        <f>G879*H879+I879</f>
        <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f>G880*H880*0.006</f>
        <v/>
      </c>
      <c r="L880" s="28">
        <f>SUM(I880:K880)</f>
        <v/>
      </c>
      <c r="M880" s="28">
        <f>G880*H880+I880</f>
        <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f>G881*H881*0.006</f>
        <v/>
      </c>
      <c r="L881" s="28">
        <f>SUM(I881:K881)</f>
        <v/>
      </c>
      <c r="M881" s="28">
        <f>G881*H881+I881</f>
        <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f>G882*H882*0.006</f>
        <v/>
      </c>
      <c r="L882" s="28">
        <f>SUM(I882:K882)</f>
        <v/>
      </c>
      <c r="M882" s="28">
        <f>G882*H882+I882</f>
        <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f>G883*H883*0.006</f>
        <v/>
      </c>
      <c r="L883" s="28">
        <f>SUM(I883:K883)</f>
        <v/>
      </c>
      <c r="M883" s="28">
        <f>G883*H883+I883</f>
        <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f>G884*H884*0.006</f>
        <v/>
      </c>
      <c r="L884" s="28">
        <f>SUM(I884:K884)</f>
        <v/>
      </c>
      <c r="M884" s="28">
        <f>G884*H884+I884</f>
        <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f>G885*H885*0.006</f>
        <v/>
      </c>
      <c r="L885" s="28">
        <f>SUM(I885:K885)</f>
        <v/>
      </c>
      <c r="M885" s="28">
        <f>G885*H885+I885</f>
        <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f>G886*H886*0.006</f>
        <v/>
      </c>
      <c r="L886" s="28">
        <f>SUM(I886:K886)</f>
        <v/>
      </c>
      <c r="M886" s="28">
        <f>G886*H886+I886</f>
        <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f>G887*H887*0.006</f>
        <v/>
      </c>
      <c r="L887" s="28">
        <f>SUM(I887:K887)</f>
        <v/>
      </c>
      <c r="M887" s="28">
        <f>G887*H887+I887</f>
        <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f>G888*H888*0.006</f>
        <v/>
      </c>
      <c r="L888" s="28">
        <f>SUM(I888:K888)</f>
        <v/>
      </c>
      <c r="M888" s="28">
        <f>G888*H888+I888</f>
        <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f>G889*H889*0.006</f>
        <v/>
      </c>
      <c r="L889" s="28">
        <f>SUM(I889:K889)</f>
        <v/>
      </c>
      <c r="M889" s="28">
        <f>G889*H889+I889</f>
        <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f>G890*H890*0.006</f>
        <v/>
      </c>
      <c r="L890" s="28">
        <f>SUM(I890:K890)</f>
        <v/>
      </c>
      <c r="M890" s="28">
        <f>G890*H890+I890</f>
        <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f>G891*H891*0.006</f>
        <v/>
      </c>
      <c r="L891" s="28">
        <f>SUM(I891:K891)</f>
        <v/>
      </c>
      <c r="M891" s="28">
        <f>G891*H891+I891</f>
        <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f>G892*H892*0.006</f>
        <v/>
      </c>
      <c r="L892" s="28">
        <f>SUM(I892:K892)</f>
        <v/>
      </c>
      <c r="M892" s="28">
        <f>G892*H892+I892</f>
        <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f>G893*H893*0.006</f>
        <v/>
      </c>
      <c r="L893" s="28">
        <f>SUM(I893:K893)</f>
        <v/>
      </c>
      <c r="M893" s="28">
        <f>G893*H893+I893</f>
        <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f>G894*H894*0.006</f>
        <v/>
      </c>
      <c r="L894" s="28">
        <f>SUM(I894:K894)</f>
        <v/>
      </c>
      <c r="M894" s="28">
        <f>G894*H894+I894</f>
        <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f>G895*H895*0.006</f>
        <v/>
      </c>
      <c r="L895" s="28">
        <f>SUM(I895:K895)</f>
        <v/>
      </c>
      <c r="M895" s="28">
        <f>G895*H895+I895</f>
        <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f>G896*H896*0.006</f>
        <v/>
      </c>
      <c r="L896" s="28">
        <f>SUM(I896:K896)</f>
        <v/>
      </c>
      <c r="M896" s="28">
        <f>G896*H896+I896</f>
        <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f>G897*H897*0.006</f>
        <v/>
      </c>
      <c r="L897" s="28">
        <f>SUM(I897:K897)</f>
        <v/>
      </c>
      <c r="M897" s="28">
        <f>G897*H897+I897</f>
        <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f>G898*H898*0.006</f>
        <v/>
      </c>
      <c r="L898" s="28">
        <f>SUM(I898:K898)</f>
        <v/>
      </c>
      <c r="M898" s="28">
        <f>G898*H898+I898</f>
        <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f>G899*H899*0.006</f>
        <v/>
      </c>
      <c r="L899" s="28">
        <f>SUM(I899:K899)</f>
        <v/>
      </c>
      <c r="M899" s="28">
        <f>G899*H899+I899</f>
        <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f>G900*H900*0.006</f>
        <v/>
      </c>
      <c r="L900" s="28">
        <f>SUM(I900:K900)</f>
        <v/>
      </c>
      <c r="M900" s="28">
        <f>G900*H900+I900</f>
        <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f>G901*H901*0.006</f>
        <v/>
      </c>
      <c r="L901" s="28">
        <f>SUM(I901:K901)</f>
        <v/>
      </c>
      <c r="M901" s="28">
        <f>G901*H901+I901</f>
        <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f>G902*H902*0.006</f>
        <v/>
      </c>
      <c r="L902" s="28">
        <f>SUM(I902:K902)</f>
        <v/>
      </c>
      <c r="M902" s="28">
        <f>G902*H902+I902</f>
        <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f>G903*H903*0.006</f>
        <v/>
      </c>
      <c r="L903" s="28">
        <f>SUM(I903:K903)</f>
        <v/>
      </c>
      <c r="M903" s="28">
        <f>G903*H903+I903</f>
        <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f>G904*H904*0.006</f>
        <v/>
      </c>
      <c r="L904" s="28">
        <f>SUM(I904:K904)</f>
        <v/>
      </c>
      <c r="M904" s="28">
        <f>G904*H904+I904</f>
        <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f>G905*H905*0.006</f>
        <v/>
      </c>
      <c r="L905" s="28">
        <f>SUM(I905:K905)</f>
        <v/>
      </c>
      <c r="M905" s="28">
        <f>G905*H905+I905</f>
        <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f>G906*H906*0.006</f>
        <v/>
      </c>
      <c r="L906" s="28">
        <f>SUM(I906:K906)</f>
        <v/>
      </c>
      <c r="M906" s="28">
        <f>G906*H906+I906</f>
        <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f>G907*H907*0.006</f>
        <v/>
      </c>
      <c r="L907" s="28">
        <f>SUM(I907:K907)</f>
        <v/>
      </c>
      <c r="M907" s="28">
        <f>G907*H907+I907</f>
        <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f>G908*H908*0.006</f>
        <v/>
      </c>
      <c r="L908" s="28">
        <f>SUM(I908:K908)</f>
        <v/>
      </c>
      <c r="M908" s="28">
        <f>G908*H908+I908</f>
        <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f>G909*H909*0.006</f>
        <v/>
      </c>
      <c r="L909" s="28">
        <f>SUM(I909:K909)</f>
        <v/>
      </c>
      <c r="M909" s="28">
        <f>G909*H909+I909</f>
        <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f>G910*H910*0.006</f>
        <v/>
      </c>
      <c r="L910" s="28">
        <f>SUM(I910:K910)</f>
        <v/>
      </c>
      <c r="M910" s="28">
        <f>G910*H910+I910</f>
        <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f>G911*H911*0.006</f>
        <v/>
      </c>
      <c r="L911" s="28">
        <f>SUM(I911:K911)</f>
        <v/>
      </c>
      <c r="M911" s="28">
        <f>G911*H911+I911</f>
        <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f>G912*H912*0.006</f>
        <v/>
      </c>
      <c r="L912" s="28">
        <f>SUM(I912:K912)</f>
        <v/>
      </c>
      <c r="M912" s="28">
        <f>G912*H912+I912</f>
        <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f>G913*H913*0.006</f>
        <v/>
      </c>
      <c r="L913" s="28">
        <f>SUM(I913:K913)</f>
        <v/>
      </c>
      <c r="M913" s="28">
        <f>G913*H913+I913</f>
        <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f>G914*H914*0.006</f>
        <v/>
      </c>
      <c r="L914" s="28">
        <f>SUM(I914:K914)</f>
        <v/>
      </c>
      <c r="M914" s="28">
        <f>G914*H914+I914</f>
        <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f>G915*H915*0.006</f>
        <v/>
      </c>
      <c r="L915" s="28">
        <f>SUM(I915:K915)</f>
        <v/>
      </c>
      <c r="M915" s="28">
        <f>G915*H915+I915</f>
        <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f>G916*H916*0.006</f>
        <v/>
      </c>
      <c r="L916" s="28">
        <f>SUM(I916:K916)</f>
        <v/>
      </c>
      <c r="M916" s="28">
        <f>G916*H916+I916</f>
        <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f>G917*H917*0.006</f>
        <v/>
      </c>
      <c r="L917" s="28">
        <f>SUM(I917:K917)</f>
        <v/>
      </c>
      <c r="M917" s="28">
        <f>G917*H917+I917</f>
        <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f>G918*H918*0.006</f>
        <v/>
      </c>
      <c r="L918" s="28">
        <f>SUM(I918:K918)</f>
        <v/>
      </c>
      <c r="M918" s="28">
        <f>G918*H918+I918</f>
        <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f>G919*H919*0.006</f>
        <v/>
      </c>
      <c r="L919" s="28">
        <f>SUM(I919:K919)</f>
        <v/>
      </c>
      <c r="M919" s="28">
        <f>G919*H919+I919</f>
        <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f>G920*H920*0.006</f>
        <v/>
      </c>
      <c r="L920" s="28">
        <f>SUM(I920:K920)</f>
        <v/>
      </c>
      <c r="M920" s="28">
        <f>G920*H920+I920</f>
        <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f>G921*H921*0.006</f>
        <v/>
      </c>
      <c r="L921" s="28">
        <f>SUM(I921:K921)</f>
        <v/>
      </c>
      <c r="M921" s="28">
        <f>G921*H921+I921</f>
        <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f>G922*H922*0.006</f>
        <v/>
      </c>
      <c r="L922" s="28">
        <f>SUM(I922:K922)</f>
        <v/>
      </c>
      <c r="M922" s="28">
        <f>G922*H922+I922</f>
        <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f>G923*H923*0.006</f>
        <v/>
      </c>
      <c r="L923" s="28">
        <f>SUM(I923:K923)</f>
        <v/>
      </c>
      <c r="M923" s="28">
        <f>G923*H923+I923</f>
        <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f>G924*H924*0.006</f>
        <v/>
      </c>
      <c r="L924" s="28">
        <f>SUM(I924:K924)</f>
        <v/>
      </c>
      <c r="M924" s="28">
        <f>G924*H924+I924</f>
        <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f>G925*H925*0.006</f>
        <v/>
      </c>
      <c r="L925" s="28">
        <f>SUM(I925:K925)</f>
        <v/>
      </c>
      <c r="M925" s="28">
        <f>G925*H925+I925</f>
        <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f>G926*H926*0.006</f>
        <v/>
      </c>
      <c r="L926" s="28">
        <f>SUM(I926:K926)</f>
        <v/>
      </c>
      <c r="M926" s="28">
        <f>G926*H926+I926</f>
        <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f>G927*H927*0.006</f>
        <v/>
      </c>
      <c r="L927" s="28">
        <f>SUM(I927:K927)</f>
        <v/>
      </c>
      <c r="M927" s="28">
        <f>G927*H927+I927</f>
        <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f>G928*H928*0.006</f>
        <v/>
      </c>
      <c r="L928" s="28">
        <f>SUM(I928:K928)</f>
        <v/>
      </c>
      <c r="M928" s="28">
        <f>G928*H928+I928</f>
        <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f>G929*H929*0.006</f>
        <v/>
      </c>
      <c r="L929" s="28">
        <f>SUM(I929:K929)</f>
        <v/>
      </c>
      <c r="M929" s="28">
        <f>G929*H929+I929</f>
        <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f>G930*H930*0.006</f>
        <v/>
      </c>
      <c r="L930" s="28">
        <f>SUM(I930:K930)</f>
        <v/>
      </c>
      <c r="M930" s="28">
        <f>G930*H930+I930</f>
        <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f>G931*H931*0.006</f>
        <v/>
      </c>
      <c r="L931" s="28">
        <f>SUM(I931:K931)</f>
        <v/>
      </c>
      <c r="M931" s="28">
        <f>G931*H931+I931</f>
        <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f>G932*H932*0.006</f>
        <v/>
      </c>
      <c r="L932" s="28">
        <f>SUM(I932:K932)</f>
        <v/>
      </c>
      <c r="M932" s="28">
        <f>G932*H932+I932</f>
        <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f>G933*H933*0.006</f>
        <v/>
      </c>
      <c r="L933" s="28">
        <f>SUM(I933:K933)</f>
        <v/>
      </c>
      <c r="M933" s="28">
        <f>G933*H933+I933</f>
        <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f>G934*H934*0.006</f>
        <v/>
      </c>
      <c r="L934" s="28">
        <f>SUM(I934:K934)</f>
        <v/>
      </c>
      <c r="M934" s="28">
        <f>G934*H934+I934</f>
        <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f>G935*H935*0.006</f>
        <v/>
      </c>
      <c r="L935" s="28">
        <f>SUM(I935:K935)</f>
        <v/>
      </c>
      <c r="M935" s="28">
        <f>G935*H935+I935</f>
        <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f>G936*H936*0.006</f>
        <v/>
      </c>
      <c r="L936" s="28">
        <f>SUM(I936:K936)</f>
        <v/>
      </c>
      <c r="M936" s="28">
        <f>G936*H936+I936</f>
        <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f>G937*H937*0.006</f>
        <v/>
      </c>
      <c r="L937" s="28">
        <f>SUM(I937:K937)</f>
        <v/>
      </c>
      <c r="M937" s="28">
        <f>G937*H937+I937</f>
        <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f>G938*H938*0.006</f>
        <v/>
      </c>
      <c r="L938" s="28">
        <f>SUM(I938:K938)</f>
        <v/>
      </c>
      <c r="M938" s="28">
        <f>G938*H938+I938</f>
        <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f>G939*H939*0.006</f>
        <v/>
      </c>
      <c r="L939" s="28">
        <f>SUM(I939:K939)</f>
        <v/>
      </c>
      <c r="M939" s="28">
        <f>G939*H939+I939</f>
        <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f>G940*H940*0.006</f>
        <v/>
      </c>
      <c r="L940" s="28">
        <f>SUM(I940:K940)</f>
        <v/>
      </c>
      <c r="M940" s="28">
        <f>G940*H940+I940</f>
        <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f>G941*H941*0.006</f>
        <v/>
      </c>
      <c r="L941" s="28">
        <f>SUM(I941:K941)</f>
        <v/>
      </c>
      <c r="M941" s="28">
        <f>G941*H941+I941</f>
        <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f>G942*H942*0.006</f>
        <v/>
      </c>
      <c r="L942" s="28">
        <f>SUM(I942:K942)</f>
        <v/>
      </c>
      <c r="M942" s="28">
        <f>G942*H942+I942</f>
        <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f>G943*H943*0.006</f>
        <v/>
      </c>
      <c r="L943" s="28">
        <f>SUM(I943:K943)</f>
        <v/>
      </c>
      <c r="M943" s="28">
        <f>G943*H943+I943</f>
        <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f>G944*H944*0.006</f>
        <v/>
      </c>
      <c r="L944" s="28">
        <f>SUM(I944:K944)</f>
        <v/>
      </c>
      <c r="M944" s="28">
        <f>G944*H944+I944</f>
        <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f>G945*H945*0.006</f>
        <v/>
      </c>
      <c r="L945" s="28">
        <f>SUM(I945:K945)</f>
        <v/>
      </c>
      <c r="M945" s="28">
        <f>G945*H945+I945</f>
        <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f>G946*H946*0.006</f>
        <v/>
      </c>
      <c r="L946" s="28">
        <f>SUM(I946:K946)</f>
        <v/>
      </c>
      <c r="M946" s="28">
        <f>G946*H946+I946</f>
        <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f>G947*H947*0.006</f>
        <v/>
      </c>
      <c r="L947" s="28">
        <f>SUM(I947:K947)</f>
        <v/>
      </c>
      <c r="M947" s="28">
        <f>G947*H947+I947</f>
        <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f>G948*H948*0.006</f>
        <v/>
      </c>
      <c r="L948" s="28">
        <f>SUM(I948:K948)</f>
        <v/>
      </c>
      <c r="M948" s="28">
        <f>G948*H948+I948</f>
        <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f>G949*H949*0.006</f>
        <v/>
      </c>
      <c r="L949" s="28">
        <f>SUM(I949:K949)</f>
        <v/>
      </c>
      <c r="M949" s="28">
        <f>G949*H949+I949</f>
        <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f>G950*H950*0.006</f>
        <v/>
      </c>
      <c r="L950" s="28">
        <f>SUM(I950:K950)</f>
        <v/>
      </c>
      <c r="M950" s="28">
        <f>G950*H950+I950</f>
        <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f>G951*H951*0.006</f>
        <v/>
      </c>
      <c r="L951" s="28">
        <f>SUM(I951:K951)</f>
        <v/>
      </c>
      <c r="M951" s="28">
        <f>G951*H951+I951</f>
        <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f>G952*H952*0.006</f>
        <v/>
      </c>
      <c r="L952" s="28">
        <f>SUM(I952:K952)</f>
        <v/>
      </c>
      <c r="M952" s="28">
        <f>G952*H952+I952</f>
        <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f>G953*H953*0.006</f>
        <v/>
      </c>
      <c r="L953" s="28">
        <f>SUM(I953:K953)</f>
        <v/>
      </c>
      <c r="M953" s="28">
        <f>G953*H953+I953</f>
        <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f>G954*H954*0.006</f>
        <v/>
      </c>
      <c r="L954" s="28">
        <f>SUM(I954:K954)</f>
        <v/>
      </c>
      <c r="M954" s="28">
        <f>G954*H954+I954</f>
        <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f>G955*H955*0.006</f>
        <v/>
      </c>
      <c r="L955" s="28">
        <f>SUM(I955:K955)</f>
        <v/>
      </c>
      <c r="M955" s="28">
        <f>G955*H955+I955</f>
        <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f>G956*H956*0.006</f>
        <v/>
      </c>
      <c r="L956" s="28">
        <f>SUM(I956:K956)</f>
        <v/>
      </c>
      <c r="M956" s="28">
        <f>G956*H956+I956</f>
        <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f>G957*H957*0.006</f>
        <v/>
      </c>
      <c r="L957" s="28">
        <f>SUM(I957:K957)</f>
        <v/>
      </c>
      <c r="M957" s="28">
        <f>G957*H957+I957</f>
        <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f>G958*H958*0.006</f>
        <v/>
      </c>
      <c r="L958" s="28">
        <f>SUM(I958:K958)</f>
        <v/>
      </c>
      <c r="M958" s="28">
        <f>G958*H958+I958</f>
        <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f>G959*H959*0.006</f>
        <v/>
      </c>
      <c r="L959" s="28">
        <f>SUM(I959:K959)</f>
        <v/>
      </c>
      <c r="M959" s="28">
        <f>G959*H959+I959</f>
        <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f>G960*H960*0.006</f>
        <v/>
      </c>
      <c r="L960" s="28">
        <f>SUM(I960:K960)</f>
        <v/>
      </c>
      <c r="M960" s="28">
        <f>G960*H960+I960</f>
        <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f>G961*H961*0.006</f>
        <v/>
      </c>
      <c r="L961" s="28">
        <f>SUM(I961:K961)</f>
        <v/>
      </c>
      <c r="M961" s="28">
        <f>G961*H961+I961</f>
        <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f>G962*H962*0.006</f>
        <v/>
      </c>
      <c r="L962" s="28">
        <f>SUM(I962:K962)</f>
        <v/>
      </c>
      <c r="M962" s="28">
        <f>G962*H962+I962</f>
        <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f>G963*H963*0.006</f>
        <v/>
      </c>
      <c r="L963" s="28">
        <f>SUM(I963:K963)</f>
        <v/>
      </c>
      <c r="M963" s="28">
        <f>G963*H963+I963</f>
        <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f>G964*H964*0.006</f>
        <v/>
      </c>
      <c r="L964" s="28">
        <f>SUM(I964:K964)</f>
        <v/>
      </c>
      <c r="M964" s="28">
        <f>G964*H964+I964</f>
        <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f>G965*H965*0.006</f>
        <v/>
      </c>
      <c r="L965" s="28">
        <f>SUM(I965:K965)</f>
        <v/>
      </c>
      <c r="M965" s="28">
        <f>G965*H965+I965</f>
        <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f>G966*H966*0.006</f>
        <v/>
      </c>
      <c r="L966" s="28">
        <f>SUM(I966:K966)</f>
        <v/>
      </c>
      <c r="M966" s="28">
        <f>G966*H966+I966</f>
        <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f>G967*H967*0.006</f>
        <v/>
      </c>
      <c r="L967" s="28">
        <f>SUM(I967:K967)</f>
        <v/>
      </c>
      <c r="M967" s="28">
        <f>G967*H967+I967</f>
        <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f>G968*H968*0.006</f>
        <v/>
      </c>
      <c r="L968" s="28">
        <f>SUM(I968:K968)</f>
        <v/>
      </c>
      <c r="M968" s="28">
        <f>G968*H968+I968</f>
        <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f>G969*H969*0.006</f>
        <v/>
      </c>
      <c r="L969" s="28">
        <f>SUM(I969:K969)</f>
        <v/>
      </c>
      <c r="M969" s="28">
        <f>G969*H969+I969</f>
        <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f>G970*H970*0.006</f>
        <v/>
      </c>
      <c r="L970" s="28">
        <f>SUM(I970:K970)</f>
        <v/>
      </c>
      <c r="M970" s="28">
        <f>G970*H970+I970</f>
        <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f>G971*H971*0.006</f>
        <v/>
      </c>
      <c r="L971" s="28">
        <f>SUM(I971:K971)</f>
        <v/>
      </c>
      <c r="M971" s="28">
        <f>G971*H971+I971</f>
        <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f>G972*H972*0.006</f>
        <v/>
      </c>
      <c r="L972" s="28">
        <f>SUM(I972:K972)</f>
        <v/>
      </c>
      <c r="M972" s="28">
        <f>G972*H972+I972</f>
        <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f>G973*H973*0.006</f>
        <v/>
      </c>
      <c r="L973" s="28">
        <f>SUM(I973:K973)</f>
        <v/>
      </c>
      <c r="M973" s="28">
        <f>G973*H973+I973</f>
        <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f>G974*H974*0.006</f>
        <v/>
      </c>
      <c r="L974" s="28">
        <f>SUM(I974:K974)</f>
        <v/>
      </c>
      <c r="M974" s="28">
        <f>G974*H974+I974</f>
        <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f>G975*H975*0.006</f>
        <v/>
      </c>
      <c r="L975" s="28">
        <f>SUM(I975:K975)</f>
        <v/>
      </c>
      <c r="M975" s="28">
        <f>G975*H975+I975</f>
        <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f>G976*H976*0.006</f>
        <v/>
      </c>
      <c r="L976" s="28">
        <f>SUM(I976:K976)</f>
        <v/>
      </c>
      <c r="M976" s="28">
        <f>G976*H976+I976</f>
        <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f>G977*H977*0.006</f>
        <v/>
      </c>
      <c r="L977" s="28">
        <f>SUM(I977:K977)</f>
        <v/>
      </c>
      <c r="M977" s="28">
        <f>G977*H977+I977</f>
        <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f>G978*H978*0.006</f>
        <v/>
      </c>
      <c r="L978" s="28">
        <f>SUM(I978:K978)</f>
        <v/>
      </c>
      <c r="M978" s="28">
        <f>G978*H978+I978</f>
        <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f>G979*H979*0.006</f>
        <v/>
      </c>
      <c r="L979" s="28">
        <f>SUM(I979:K979)</f>
        <v/>
      </c>
      <c r="M979" s="28">
        <f>G979*H979+I979</f>
        <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f>G980*H980*0.006</f>
        <v/>
      </c>
      <c r="L980" s="28">
        <f>SUM(I980:K980)</f>
        <v/>
      </c>
      <c r="M980" s="28">
        <f>G980*H980+I980</f>
        <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f>G981*H981*0.006</f>
        <v/>
      </c>
      <c r="L981" s="28">
        <f>SUM(I981:K981)</f>
        <v/>
      </c>
      <c r="M981" s="28">
        <f>G981*H981+I981</f>
        <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f>G982*H982*0.006</f>
        <v/>
      </c>
      <c r="L982" s="28">
        <f>SUM(I982:K982)</f>
        <v/>
      </c>
      <c r="M982" s="28">
        <f>G982*H982+I982</f>
        <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f>G983*H983*0.006</f>
        <v/>
      </c>
      <c r="L983" s="28">
        <f>SUM(I983:K983)</f>
        <v/>
      </c>
      <c r="M983" s="28">
        <f>G983*H983+I983</f>
        <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f>G984*H984*0.006</f>
        <v/>
      </c>
      <c r="L984" s="28">
        <f>SUM(I984:K984)</f>
        <v/>
      </c>
      <c r="M984" s="28">
        <f>G984*H984+I984</f>
        <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f>G985*H985*0.006</f>
        <v/>
      </c>
      <c r="L985" s="28">
        <f>SUM(I985:K985)</f>
        <v/>
      </c>
      <c r="M985" s="28">
        <f>G985*H985+I985</f>
        <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f>G986*H986*0.006</f>
        <v/>
      </c>
      <c r="L986" s="28">
        <f>SUM(I986:K986)</f>
        <v/>
      </c>
      <c r="M986" s="28">
        <f>G986*H986+I986</f>
        <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f>G987*H987*0.006</f>
        <v/>
      </c>
      <c r="L987" s="28">
        <f>SUM(I987:K987)</f>
        <v/>
      </c>
      <c r="M987" s="28">
        <f>G987*H987+I987</f>
        <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f>G988*H988*0.006</f>
        <v/>
      </c>
      <c r="L988" s="28">
        <f>SUM(I988:K988)</f>
        <v/>
      </c>
      <c r="M988" s="28">
        <f>G988*H988+I988</f>
        <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f>G989*H989*0.006</f>
        <v/>
      </c>
      <c r="L989" s="28">
        <f>SUM(I989:K989)</f>
        <v/>
      </c>
      <c r="M989" s="28">
        <f>G989*H989+I989</f>
        <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f>G990*H990*0.006</f>
        <v/>
      </c>
      <c r="L990" s="28">
        <f>SUM(I990:K990)</f>
        <v/>
      </c>
      <c r="M990" s="28">
        <f>G990*H990+I990</f>
        <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f>G991*H991*0.006</f>
        <v/>
      </c>
      <c r="L991" s="28">
        <f>SUM(I991:K991)</f>
        <v/>
      </c>
      <c r="M991" s="28">
        <f>G991*H991+I991</f>
        <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f>G992*H992*0.006</f>
        <v/>
      </c>
      <c r="L992" s="28">
        <f>SUM(I992:K992)</f>
        <v/>
      </c>
      <c r="M992" s="28">
        <f>G992*H992+I992</f>
        <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f>G993*H993*0.006</f>
        <v/>
      </c>
      <c r="L993" s="28">
        <f>SUM(I993:K993)</f>
        <v/>
      </c>
      <c r="M993" s="28">
        <f>G993*H993+I993</f>
        <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f>G994*H994*0.006</f>
        <v/>
      </c>
      <c r="L994" s="28">
        <f>SUM(I994:K994)</f>
        <v/>
      </c>
      <c r="M994" s="28">
        <f>G994*H994+I994</f>
        <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f>G995*H995*0.006</f>
        <v/>
      </c>
      <c r="L995" s="28">
        <f>SUM(I995:K995)</f>
        <v/>
      </c>
      <c r="M995" s="28">
        <f>G995*H995+I995</f>
        <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f>G996*H996*0.006</f>
        <v/>
      </c>
      <c r="L996" s="28">
        <f>SUM(I996:K996)</f>
        <v/>
      </c>
      <c r="M996" s="28">
        <f>G996*H996+I996</f>
        <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f>G997*H997*0.006</f>
        <v/>
      </c>
      <c r="L997" s="28">
        <f>SUM(I997:K997)</f>
        <v/>
      </c>
      <c r="M997" s="28">
        <f>G997*H997+I997</f>
        <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f>G998*H998*0.006</f>
        <v/>
      </c>
      <c r="L998" s="28">
        <f>SUM(I998:K998)</f>
        <v/>
      </c>
      <c r="M998" s="28">
        <f>G998*H998+I998</f>
        <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f>G999*H999*0.006</f>
        <v/>
      </c>
      <c r="L999" s="28">
        <f>SUM(I999:K999)</f>
        <v/>
      </c>
      <c r="M999" s="28">
        <f>G999*H999+I999</f>
        <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f>G1000*H1000*0.006</f>
        <v/>
      </c>
      <c r="L1000" s="28">
        <f>SUM(I1000:K1000)</f>
        <v/>
      </c>
      <c r="M1000" s="28">
        <f>G1000*H1000+I1000</f>
        <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f>G1001*H1001*0.006</f>
        <v/>
      </c>
      <c r="L1001" s="28">
        <f>SUM(I1001:K1001)</f>
        <v/>
      </c>
      <c r="M1001" s="28">
        <f>G1001*H1001+I1001</f>
        <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f>G1002*H1002*0.006</f>
        <v/>
      </c>
      <c r="L1002" s="28">
        <f>SUM(I1002:K1002)</f>
        <v/>
      </c>
      <c r="M1002" s="28">
        <f>G1002*H1002+I1002</f>
        <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f>G1003*H1003*0.006</f>
        <v/>
      </c>
      <c r="L1003" s="28">
        <f>SUM(I1003:K1003)</f>
        <v/>
      </c>
      <c r="M1003" s="28">
        <f>G1003*H1003+I1003</f>
        <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f>G1004*H1004*0.006</f>
        <v/>
      </c>
      <c r="L1004" s="28">
        <f>SUM(I1004:K1004)</f>
        <v/>
      </c>
      <c r="M1004" s="28">
        <f>G1004*H1004+I1004</f>
        <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f>G1005*H1005*0.006</f>
        <v/>
      </c>
      <c r="L1005" s="28">
        <f>SUM(I1005:K1005)</f>
        <v/>
      </c>
      <c r="M1005" s="28">
        <f>G1005*H1005+I1005</f>
        <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f>G1006*H1006*0.006</f>
        <v/>
      </c>
      <c r="L1006" s="28">
        <f>SUM(I1006:K1006)</f>
        <v/>
      </c>
      <c r="M1006" s="28">
        <f>G1006*H1006+I1006</f>
        <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f>G1007*H1007*0.006</f>
        <v/>
      </c>
      <c r="L1007" s="28">
        <f>SUM(I1007:K1007)</f>
        <v/>
      </c>
      <c r="M1007" s="28">
        <f>G1007*H1007+I1007</f>
        <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f>G1008*H1008*0.006</f>
        <v/>
      </c>
      <c r="L1008" s="28">
        <f>SUM(I1008:K1008)</f>
        <v/>
      </c>
      <c r="M1008" s="28">
        <f>G1008*H1008+I1008</f>
        <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f>G1009*H1009*0.006</f>
        <v/>
      </c>
      <c r="L1009" s="28">
        <f>SUM(I1009:K1009)</f>
        <v/>
      </c>
      <c r="M1009" s="28">
        <f>G1009*H1009+I1009</f>
        <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f>G1010*H1010*0.006</f>
        <v/>
      </c>
      <c r="L1010" s="28">
        <f>SUM(I1010:K1010)</f>
        <v/>
      </c>
      <c r="M1010" s="28">
        <f>G1010*H1010+I1010</f>
        <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f>G1011*H1011*0.006</f>
        <v/>
      </c>
      <c r="L1011" s="28">
        <f>SUM(I1011:K1011)</f>
        <v/>
      </c>
      <c r="M1011" s="28">
        <f>G1011*H1011+I1011</f>
        <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f>G1012*H1012*0.006</f>
        <v/>
      </c>
      <c r="L1012" s="28">
        <f>SUM(I1012:K1012)</f>
        <v/>
      </c>
      <c r="M1012" s="28">
        <f>G1012*H1012+I1012</f>
        <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f>G1013*H1013*0.006</f>
        <v/>
      </c>
      <c r="L1013" s="28">
        <f>SUM(I1013:K1013)</f>
        <v/>
      </c>
      <c r="M1013" s="28">
        <f>G1013*H1013+I1013</f>
        <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f>G1014*H1014*0.006</f>
        <v/>
      </c>
      <c r="L1014" s="28">
        <f>SUM(I1014:K1014)</f>
        <v/>
      </c>
      <c r="M1014" s="28">
        <f>G1014*H1014+I1014</f>
        <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f>G1015*H1015*0.006</f>
        <v/>
      </c>
      <c r="L1015" s="28">
        <f>SUM(I1015:K1015)</f>
        <v/>
      </c>
      <c r="M1015" s="28">
        <f>G1015*H1015+I1015</f>
        <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f>G1016*H1016*0.006</f>
        <v/>
      </c>
      <c r="L1016" s="28">
        <f>SUM(I1016:K1016)</f>
        <v/>
      </c>
      <c r="M1016" s="28">
        <f>G1016*H1016+I1016</f>
        <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f>G1017*H1017*0.006</f>
        <v/>
      </c>
      <c r="L1017" s="28">
        <f>SUM(I1017:K1017)</f>
        <v/>
      </c>
      <c r="M1017" s="28">
        <f>G1017*H1017+I1017</f>
        <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f>G1018*H1018*0.006</f>
        <v/>
      </c>
      <c r="L1018" s="28">
        <f>SUM(I1018:K1018)</f>
        <v/>
      </c>
      <c r="M1018" s="28">
        <f>G1018*H1018+I1018</f>
        <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f>G1019*H1019*0.006</f>
        <v/>
      </c>
      <c r="L1019" s="28">
        <f>SUM(I1019:K1019)</f>
        <v/>
      </c>
      <c r="M1019" s="28">
        <f>G1019*H1019+I1019</f>
        <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f>G1020*H1020*0.006</f>
        <v/>
      </c>
      <c r="L1020" s="28">
        <f>SUM(I1020:K1020)</f>
        <v/>
      </c>
      <c r="M1020" s="28">
        <f>G1020*H1020+I1020</f>
        <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f>G1021*H1021*0.006</f>
        <v/>
      </c>
      <c r="L1021" s="28">
        <f>SUM(I1021:K1021)</f>
        <v/>
      </c>
      <c r="M1021" s="28">
        <f>G1021*H1021+I1021</f>
        <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f>G1022*H1022*0.006</f>
        <v/>
      </c>
      <c r="L1022" s="28">
        <f>SUM(I1022:K1022)</f>
        <v/>
      </c>
      <c r="M1022" s="28">
        <f>G1022*H1022+I1022</f>
        <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f>G1023*H1023*0.006</f>
        <v/>
      </c>
      <c r="L1023" s="28">
        <f>SUM(I1023:K1023)</f>
        <v/>
      </c>
      <c r="M1023" s="28">
        <f>G1023*H1023+I1023</f>
        <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f>G1024*H1024*0.006</f>
        <v/>
      </c>
      <c r="L1024" s="28">
        <f>SUM(I1024:K1024)</f>
        <v/>
      </c>
      <c r="M1024" s="28">
        <f>G1024*H1024+I1024</f>
        <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f>G1025*H1025*0.006</f>
        <v/>
      </c>
      <c r="L1025" s="28">
        <f>SUM(I1025:K1025)</f>
        <v/>
      </c>
      <c r="M1025" s="28">
        <f>G1025*H1025+I1025</f>
        <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f>G1026*H1026*0.006</f>
        <v/>
      </c>
      <c r="L1026" s="28">
        <f>SUM(I1026:K1026)</f>
        <v/>
      </c>
      <c r="M1026" s="28">
        <f>G1026*H1026+I1026</f>
        <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f>G1027*H1027*0.006</f>
        <v/>
      </c>
      <c r="L1027" s="28">
        <f>SUM(I1027:K1027)</f>
        <v/>
      </c>
      <c r="M1027" s="28">
        <f>G1027*H1027+I1027</f>
        <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f>G1028*H1028*0.006</f>
        <v/>
      </c>
      <c r="L1028" s="28">
        <f>SUM(I1028:K1028)</f>
        <v/>
      </c>
      <c r="M1028" s="28">
        <f>G1028*H1028+I1028</f>
        <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f>G1029*H1029*0.006</f>
        <v/>
      </c>
      <c r="L1029" s="28">
        <f>SUM(I1029:K1029)</f>
        <v/>
      </c>
      <c r="M1029" s="28">
        <f>G1029*H1029+I1029</f>
        <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f>G1030*H1030*0.006</f>
        <v/>
      </c>
      <c r="L1030" s="28">
        <f>SUM(I1030:K1030)</f>
        <v/>
      </c>
      <c r="M1030" s="28">
        <f>G1030*H1030+I1030</f>
        <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f>G1031*H1031*0.006</f>
        <v/>
      </c>
      <c r="L1031" s="28">
        <f>SUM(I1031:K1031)</f>
        <v/>
      </c>
      <c r="M1031" s="28">
        <f>G1031*H1031+I1031</f>
        <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f>G1032*H1032*0.006</f>
        <v/>
      </c>
      <c r="L1032" s="28">
        <f>SUM(I1032:K1032)</f>
        <v/>
      </c>
      <c r="M1032" s="28">
        <f>G1032*H1032+I1032</f>
        <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f>G1033*H1033*0.006</f>
        <v/>
      </c>
      <c r="L1033" s="28">
        <f>SUM(I1033:K1033)</f>
        <v/>
      </c>
      <c r="M1033" s="28">
        <f>G1033*H1033+I1033</f>
        <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f>G1034*H1034*0.006</f>
        <v/>
      </c>
      <c r="L1034" s="28">
        <f>SUM(I1034:K1034)</f>
        <v/>
      </c>
      <c r="M1034" s="28">
        <f>G1034*H1034+I1034</f>
        <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f>G1035*H1035*0.006</f>
        <v/>
      </c>
      <c r="L1035" s="28">
        <f>SUM(I1035:K1035)</f>
        <v/>
      </c>
      <c r="M1035" s="28">
        <f>G1035*H1035+I1035</f>
        <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f>G1036*H1036*0.006</f>
        <v/>
      </c>
      <c r="L1036" s="28">
        <f>SUM(I1036:K1036)</f>
        <v/>
      </c>
      <c r="M1036" s="28">
        <f>G1036*H1036+I1036</f>
        <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f>G1037*H1037*0.006</f>
        <v/>
      </c>
      <c r="L1037" s="28">
        <f>SUM(I1037:K1037)</f>
        <v/>
      </c>
      <c r="M1037" s="28">
        <f>G1037*H1037+I1037</f>
        <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f>G1038*H1038*0.006</f>
        <v/>
      </c>
      <c r="L1038" s="28">
        <f>SUM(I1038:K1038)</f>
        <v/>
      </c>
      <c r="M1038" s="28">
        <f>G1038*H1038+I1038</f>
        <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f>G1039*H1039*0.006</f>
        <v/>
      </c>
      <c r="L1039" s="28">
        <f>SUM(I1039:K1039)</f>
        <v/>
      </c>
      <c r="M1039" s="28">
        <f>G1039*H1039+I1039</f>
        <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f>G1040*H1040*0.006</f>
        <v/>
      </c>
      <c r="L1040" s="28">
        <f>SUM(I1040:K1040)</f>
        <v/>
      </c>
      <c r="M1040" s="28">
        <f>G1040*H1040+I1040</f>
        <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f>G1041*H1041*0.006</f>
        <v/>
      </c>
      <c r="L1041" s="28">
        <f>SUM(I1041:K1041)</f>
        <v/>
      </c>
      <c r="M1041" s="28">
        <f>G1041*H1041+I1041</f>
        <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f>G1042*H1042*0.006</f>
        <v/>
      </c>
      <c r="L1042" s="28">
        <f>SUM(I1042:K1042)</f>
        <v/>
      </c>
      <c r="M1042" s="28">
        <f>G1042*H1042+I1042</f>
        <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f>G1043*H1043*0.006</f>
        <v/>
      </c>
      <c r="L1043" s="28">
        <f>SUM(I1043:K1043)</f>
        <v/>
      </c>
      <c r="M1043" s="28">
        <f>G1043*H1043+I1043</f>
        <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f>G1044*H1044*0.006</f>
        <v/>
      </c>
      <c r="L1044" s="28">
        <f>SUM(I1044:K1044)</f>
        <v/>
      </c>
      <c r="M1044" s="28">
        <f>G1044*H1044+I1044</f>
        <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f>G1045*H1045*0.006</f>
        <v/>
      </c>
      <c r="L1045" s="28">
        <f>SUM(I1045:K1045)</f>
        <v/>
      </c>
      <c r="M1045" s="28">
        <f>G1045*H1045+I1045</f>
        <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f>G1046*H1046*0.006</f>
        <v/>
      </c>
      <c r="L1046" s="28">
        <f>SUM(I1046:K1046)</f>
        <v/>
      </c>
      <c r="M1046" s="28">
        <f>G1046*H1046+I1046</f>
        <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f>G1047*H1047*0.006</f>
        <v/>
      </c>
      <c r="L1047" s="28">
        <f>SUM(I1047:K1047)</f>
        <v/>
      </c>
      <c r="M1047" s="28">
        <f>G1047*H1047+I1047</f>
        <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f>G1048*H1048*0.006</f>
        <v/>
      </c>
      <c r="L1048" s="28">
        <f>SUM(I1048:K1048)</f>
        <v/>
      </c>
      <c r="M1048" s="28">
        <f>G1048*H1048+I1048</f>
        <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f>G1049*H1049*0.006</f>
        <v/>
      </c>
      <c r="L1049" s="28">
        <f>SUM(I1049:K1049)</f>
        <v/>
      </c>
      <c r="M1049" s="28">
        <f>G1049*H1049+I1049</f>
        <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f>G1050*H1050*0.006</f>
        <v/>
      </c>
      <c r="L1050" s="28">
        <f>SUM(I1050:K1050)</f>
        <v/>
      </c>
      <c r="M1050" s="28">
        <f>G1050*H1050+I1050</f>
        <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f>G1051*H1051*0.006</f>
        <v/>
      </c>
      <c r="L1051" s="28">
        <f>SUM(I1051:K1051)</f>
        <v/>
      </c>
      <c r="M1051" s="28">
        <f>G1051*H1051+I1051</f>
        <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f>G1052*H1052*0.006</f>
        <v/>
      </c>
      <c r="L1052" s="28">
        <f>SUM(I1052:K1052)</f>
        <v/>
      </c>
      <c r="M1052" s="28">
        <f>G1052*H1052+I1052</f>
        <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f>G1053*H1053*0.006</f>
        <v/>
      </c>
      <c r="L1053" s="28">
        <f>SUM(I1053:K1053)</f>
        <v/>
      </c>
      <c r="M1053" s="28">
        <f>G1053*H1053+I1053</f>
        <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f>G1054*H1054*0.006</f>
        <v/>
      </c>
      <c r="L1054" s="28">
        <f>SUM(I1054:K1054)</f>
        <v/>
      </c>
      <c r="M1054" s="28">
        <f>G1054*H1054+I1054</f>
        <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f>G1055*H1055*0.006</f>
        <v/>
      </c>
      <c r="L1055" s="28">
        <f>SUM(I1055:K1055)</f>
        <v/>
      </c>
      <c r="M1055" s="28">
        <f>G1055*H1055+I1055</f>
        <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f>G1056*H1056*0.006</f>
        <v/>
      </c>
      <c r="L1056" s="28">
        <f>SUM(I1056:K1056)</f>
        <v/>
      </c>
      <c r="M1056" s="28">
        <f>G1056*H1056+I1056</f>
        <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f>G1057*H1057*0.006</f>
        <v/>
      </c>
      <c r="L1057" s="28">
        <f>SUM(I1057:K1057)</f>
        <v/>
      </c>
      <c r="M1057" s="28">
        <f>G1057*H1057+I1057</f>
        <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f>G1058*H1058*0.006</f>
        <v/>
      </c>
      <c r="L1058" s="28">
        <f>SUM(I1058:K1058)</f>
        <v/>
      </c>
      <c r="M1058" s="28">
        <f>G1058*H1058+I1058</f>
        <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f>G1059*H1059*0.006</f>
        <v/>
      </c>
      <c r="L1059" s="28">
        <f>SUM(I1059:K1059)</f>
        <v/>
      </c>
      <c r="M1059" s="28">
        <f>G1059*H1059+I1059</f>
        <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f>G1060*H1060*0.006</f>
        <v/>
      </c>
      <c r="L1060" s="28">
        <f>SUM(I1060:K1060)</f>
        <v/>
      </c>
      <c r="M1060" s="28">
        <f>G1060*H1060+I1060</f>
        <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f>G1061*H1061*0.006</f>
        <v/>
      </c>
      <c r="L1061" s="28">
        <f>SUM(I1061:K1061)</f>
        <v/>
      </c>
      <c r="M1061" s="28">
        <f>G1061*H1061+I1061</f>
        <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f>G1062*H1062*0.006</f>
        <v/>
      </c>
      <c r="L1062" s="28">
        <f>SUM(I1062:K1062)</f>
        <v/>
      </c>
      <c r="M1062" s="28">
        <f>G1062*H1062+I1062</f>
        <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f>G1063*H1063*0.006</f>
        <v/>
      </c>
      <c r="L1063" s="28">
        <f>SUM(I1063:K1063)</f>
        <v/>
      </c>
      <c r="M1063" s="28">
        <f>G1063*H1063+I1063</f>
        <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f>G1064*H1064*0.006</f>
        <v/>
      </c>
      <c r="L1064" s="28">
        <f>SUM(I1064:K1064)</f>
        <v/>
      </c>
      <c r="M1064" s="28">
        <f>G1064*H1064+I1064</f>
        <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f>G1065*H1065*0.006</f>
        <v/>
      </c>
      <c r="L1065" s="28">
        <f>SUM(I1065:K1065)</f>
        <v/>
      </c>
      <c r="M1065" s="28">
        <f>G1065*H1065+I1065</f>
        <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f>G1066*H1066*0.006</f>
        <v/>
      </c>
      <c r="L1066" s="28">
        <f>SUM(I1066:K1066)</f>
        <v/>
      </c>
      <c r="M1066" s="28">
        <f>G1066*H1066+I1066</f>
        <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f>G1067*H1067*0.006</f>
        <v/>
      </c>
      <c r="L1067" s="28">
        <f>SUM(I1067:K1067)</f>
        <v/>
      </c>
      <c r="M1067" s="28">
        <f>G1067*H1067+I1067</f>
        <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f>G1068*H1068*0.006</f>
        <v/>
      </c>
      <c r="L1068" s="28">
        <f>SUM(I1068:K1068)</f>
        <v/>
      </c>
      <c r="M1068" s="28">
        <f>G1068*H1068+I1068</f>
        <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f>G1069*H1069*0.006</f>
        <v/>
      </c>
      <c r="L1069" s="28">
        <f>SUM(I1069:K1069)</f>
        <v/>
      </c>
      <c r="M1069" s="28">
        <f>G1069*H1069+I1069</f>
        <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f>G1070*H1070*0.006</f>
        <v/>
      </c>
      <c r="L1070" s="28">
        <f>SUM(I1070:K1070)</f>
        <v/>
      </c>
      <c r="M1070" s="28">
        <f>G1070*H1070+I1070</f>
        <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f>G1071*H1071*0.006</f>
        <v/>
      </c>
      <c r="L1071" s="28">
        <f>SUM(I1071:K1071)</f>
        <v/>
      </c>
      <c r="M1071" s="28">
        <f>G1071*H1071+I1071</f>
        <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f>G1072*H1072*0.006</f>
        <v/>
      </c>
      <c r="L1072" s="28">
        <f>SUM(I1072:K1072)</f>
        <v/>
      </c>
      <c r="M1072" s="28">
        <f>G1072*H1072+I1072</f>
        <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f>G1073*H1073*0.006</f>
        <v/>
      </c>
      <c r="L1073" s="28">
        <f>SUM(I1073:K1073)</f>
        <v/>
      </c>
      <c r="M1073" s="28">
        <f>G1073*H1073+I1073</f>
        <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f>G1074*H1074*0.006</f>
        <v/>
      </c>
      <c r="L1074" s="28">
        <f>SUM(I1074:K1074)</f>
        <v/>
      </c>
      <c r="M1074" s="28">
        <f>G1074*H1074+I1074</f>
        <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f>G1075*H1075*0.006</f>
        <v/>
      </c>
      <c r="L1075" s="28">
        <f>SUM(I1075:K1075)</f>
        <v/>
      </c>
      <c r="M1075" s="28">
        <f>G1075*H1075+I1075</f>
        <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f>G1076*H1076*0.006</f>
        <v/>
      </c>
      <c r="L1076" s="28">
        <f>SUM(I1076:K1076)</f>
        <v/>
      </c>
      <c r="M1076" s="28">
        <f>G1076*H1076+I1076</f>
        <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f>G1077*H1077*0.006</f>
        <v/>
      </c>
      <c r="L1077" s="28">
        <f>SUM(I1077:K1077)</f>
        <v/>
      </c>
      <c r="M1077" s="28">
        <f>G1077*H1077+I1077</f>
        <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f>G1078*H1078*0.006</f>
        <v/>
      </c>
      <c r="L1078" s="28">
        <f>SUM(I1078:K1078)</f>
        <v/>
      </c>
      <c r="M1078" s="28">
        <f>G1078*H1078+I1078</f>
        <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f>G1079*H1079*0.006</f>
        <v/>
      </c>
      <c r="L1079" s="28">
        <f>SUM(I1079:K1079)</f>
        <v/>
      </c>
      <c r="M1079" s="28">
        <f>G1079*H1079+I1079</f>
        <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f>G1080*H1080*0.006</f>
        <v/>
      </c>
      <c r="L1080" s="28">
        <f>SUM(I1080:K1080)</f>
        <v/>
      </c>
      <c r="M1080" s="28">
        <f>G1080*H1080+I1080</f>
        <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f>G1081*H1081*0.006</f>
        <v/>
      </c>
      <c r="L1081" s="28">
        <f>SUM(I1081:K1081)</f>
        <v/>
      </c>
      <c r="M1081" s="28">
        <f>G1081*H1081+I1081</f>
        <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f>G1082*H1082*0.006</f>
        <v/>
      </c>
      <c r="L1082" s="28">
        <f>SUM(I1082:K1082)</f>
        <v/>
      </c>
      <c r="M1082" s="28">
        <f>G1082*H1082+I1082</f>
        <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f>G1083*H1083*0.006</f>
        <v/>
      </c>
      <c r="L1083" s="28">
        <f>SUM(I1083:K1083)</f>
        <v/>
      </c>
      <c r="M1083" s="28">
        <f>G1083*H1083+I1083</f>
        <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f>G1084*H1084*0.006</f>
        <v/>
      </c>
      <c r="L1084" s="28">
        <f>SUM(I1084:K1084)</f>
        <v/>
      </c>
      <c r="M1084" s="28">
        <f>G1084*H1084+I1084</f>
        <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f>G1085*H1085*0.006</f>
        <v/>
      </c>
      <c r="L1085" s="28">
        <f>SUM(I1085:K1085)</f>
        <v/>
      </c>
      <c r="M1085" s="28">
        <f>G1085*H1085+I1085</f>
        <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f>G1086*H1086*0.006</f>
        <v/>
      </c>
      <c r="L1086" s="28">
        <f>SUM(I1086:K1086)</f>
        <v/>
      </c>
      <c r="M1086" s="28">
        <f>G1086*H1086+I1086</f>
        <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f>G1087*H1087*0.006</f>
        <v/>
      </c>
      <c r="L1087" s="28">
        <f>SUM(I1087:K1087)</f>
        <v/>
      </c>
      <c r="M1087" s="28">
        <f>G1087*H1087+I1087</f>
        <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f>G1088*H1088*0.006</f>
        <v/>
      </c>
      <c r="L1088" s="28">
        <f>SUM(I1088:K1088)</f>
        <v/>
      </c>
      <c r="M1088" s="28">
        <f>G1088*H1088+I1088</f>
        <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f>G1089*H1089*0.006</f>
        <v/>
      </c>
      <c r="L1089" s="28">
        <f>SUM(I1089:K1089)</f>
        <v/>
      </c>
      <c r="M1089" s="28">
        <f>G1089*H1089+I1089</f>
        <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f>G1090*H1090*0.006</f>
        <v/>
      </c>
      <c r="L1090" s="28">
        <f>SUM(I1090:K1090)</f>
        <v/>
      </c>
      <c r="M1090" s="28">
        <f>G1090*H1090+I1090</f>
        <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f>G1091*H1091*0.006</f>
        <v/>
      </c>
      <c r="L1091" s="28">
        <f>SUM(I1091:K1091)</f>
        <v/>
      </c>
      <c r="M1091" s="28">
        <f>G1091*H1091+I1091</f>
        <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f>G1092*H1092*0.006</f>
        <v/>
      </c>
      <c r="L1092" s="28">
        <f>SUM(I1092:K1092)</f>
        <v/>
      </c>
      <c r="M1092" s="28">
        <f>G1092*H1092+I1092</f>
        <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f>G1093*H1093*0.006</f>
        <v/>
      </c>
      <c r="L1093" s="28">
        <f>SUM(I1093:K1093)</f>
        <v/>
      </c>
      <c r="M1093" s="28">
        <f>G1093*H1093+I1093</f>
        <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f>G1094*H1094*0.006</f>
        <v/>
      </c>
      <c r="L1094" s="28">
        <f>SUM(I1094:K1094)</f>
        <v/>
      </c>
      <c r="M1094" s="28">
        <f>G1094*H1094+I1094</f>
        <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f>G1095*H1095*0.006</f>
        <v/>
      </c>
      <c r="L1095" s="28">
        <f>SUM(I1095:K1095)</f>
        <v/>
      </c>
      <c r="M1095" s="28">
        <f>G1095*H1095+I1095</f>
        <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f>G1096*H1096*0.006</f>
        <v/>
      </c>
      <c r="L1096" s="28">
        <f>SUM(I1096:K1096)</f>
        <v/>
      </c>
      <c r="M1096" s="28">
        <f>G1096*H1096+I1096</f>
        <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f>G1097*H1097*0.006</f>
        <v/>
      </c>
      <c r="L1097" s="28">
        <f>SUM(I1097:K1097)</f>
        <v/>
      </c>
      <c r="M1097" s="28">
        <f>G1097*H1097+I1097</f>
        <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f>G1098*H1098*0.006</f>
        <v/>
      </c>
      <c r="L1098" s="28">
        <f>SUM(I1098:K1098)</f>
        <v/>
      </c>
      <c r="M1098" s="28">
        <f>G1098*H1098+I1098</f>
        <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f>G1099*H1099*0.006</f>
        <v/>
      </c>
      <c r="L1099" s="28">
        <f>SUM(I1099:K1099)</f>
        <v/>
      </c>
      <c r="M1099" s="28">
        <f>G1099*H1099+I1099</f>
        <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f>G1100*H1100*0.006</f>
        <v/>
      </c>
      <c r="L1100" s="28">
        <f>SUM(I1100:K1100)</f>
        <v/>
      </c>
      <c r="M1100" s="28">
        <f>G1100*H1100+I1100</f>
        <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f>G1101*H1101*0.006</f>
        <v/>
      </c>
      <c r="L1101" s="28">
        <f>SUM(I1101:K1101)</f>
        <v/>
      </c>
      <c r="M1101" s="28">
        <f>G1101*H1101+I1101</f>
        <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f>G1102*H1102*0.006</f>
        <v/>
      </c>
      <c r="L1102" s="28">
        <f>SUM(I1102:K1102)</f>
        <v/>
      </c>
      <c r="M1102" s="28">
        <f>G1102*H1102+I1102</f>
        <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f>G1103*H1103*0.006</f>
        <v/>
      </c>
      <c r="L1103" s="28">
        <f>SUM(I1103:K1103)</f>
        <v/>
      </c>
      <c r="M1103" s="28">
        <f>G1103*H1103+I1103</f>
        <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f>G1104*H1104*0.006</f>
        <v/>
      </c>
      <c r="L1104" s="28">
        <f>SUM(I1104:K1104)</f>
        <v/>
      </c>
      <c r="M1104" s="28">
        <f>G1104*H1104+I1104</f>
        <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f>G1105*H1105*0.006</f>
        <v/>
      </c>
      <c r="L1105" s="28">
        <f>SUM(I1105:K1105)</f>
        <v/>
      </c>
      <c r="M1105" s="28">
        <f>G1105*H1105+I1105</f>
        <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f>G1106*H1106*0.006</f>
        <v/>
      </c>
      <c r="L1106" s="28">
        <f>SUM(I1106:K1106)</f>
        <v/>
      </c>
      <c r="M1106" s="28">
        <f>G1106*H1106+I1106</f>
        <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f>G1107*H1107*0.006</f>
        <v/>
      </c>
      <c r="L1107" s="28">
        <f>SUM(I1107:K1107)</f>
        <v/>
      </c>
      <c r="M1107" s="28">
        <f>G1107*H1107+I1107</f>
        <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f>G1108*H1108*0.006</f>
        <v/>
      </c>
      <c r="L1108" s="28">
        <f>SUM(I1108:K1108)</f>
        <v/>
      </c>
      <c r="M1108" s="28">
        <f>G1108*H1108+I1108</f>
        <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f>G1109*H1109*0.006</f>
        <v/>
      </c>
      <c r="L1109" s="28">
        <f>SUM(I1109:K1109)</f>
        <v/>
      </c>
      <c r="M1109" s="28">
        <f>G1109*H1109+I1109</f>
        <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f>G1110*H1110*0.006</f>
        <v/>
      </c>
      <c r="L1110" s="28">
        <f>SUM(I1110:K1110)</f>
        <v/>
      </c>
      <c r="M1110" s="28">
        <f>G1110*H1110+I1110</f>
        <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f>G1111*H1111*0.006</f>
        <v/>
      </c>
      <c r="L1111" s="28">
        <f>SUM(I1111:K1111)</f>
        <v/>
      </c>
      <c r="M1111" s="28">
        <f>G1111*H1111+I1111</f>
        <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f>G1112*H1112*0.006</f>
        <v/>
      </c>
      <c r="L1112" s="28">
        <f>SUM(I1112:K1112)</f>
        <v/>
      </c>
      <c r="M1112" s="28">
        <f>G1112*H1112+I1112</f>
        <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f>G1113*H1113*0.006</f>
        <v/>
      </c>
      <c r="L1113" s="28">
        <f>SUM(I1113:K1113)</f>
        <v/>
      </c>
      <c r="M1113" s="28">
        <f>G1113*H1113+I1113</f>
        <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f>G1114*H1114*0.006</f>
        <v/>
      </c>
      <c r="L1114" s="28">
        <f>SUM(I1114:K1114)</f>
        <v/>
      </c>
      <c r="M1114" s="28">
        <f>G1114*H1114+I1114</f>
        <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f>G1115*H1115*0.006</f>
        <v/>
      </c>
      <c r="L1115" s="28">
        <f>SUM(I1115:K1115)</f>
        <v/>
      </c>
      <c r="M1115" s="28">
        <f>G1115*H1115+I1115</f>
        <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f>G1116*H1116*0.006</f>
        <v/>
      </c>
      <c r="L1116" s="28">
        <f>SUM(I1116:K1116)</f>
        <v/>
      </c>
      <c r="M1116" s="28">
        <f>G1116*H1116+I1116</f>
        <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f>G1117*H1117*0.006</f>
        <v/>
      </c>
      <c r="L1117" s="28">
        <f>SUM(I1117:K1117)</f>
        <v/>
      </c>
      <c r="M1117" s="28">
        <f>G1117*H1117+I1117</f>
        <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f>G1118*H1118*0.006</f>
        <v/>
      </c>
      <c r="L1118" s="28">
        <f>SUM(I1118:K1118)</f>
        <v/>
      </c>
      <c r="M1118" s="28">
        <f>G1118*H1118+I1118</f>
        <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f>G1119*H1119*0.006</f>
        <v/>
      </c>
      <c r="L1119" s="28">
        <f>SUM(I1119:K1119)</f>
        <v/>
      </c>
      <c r="M1119" s="28">
        <f>G1119*H1119+I1119</f>
        <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f>G1120*H1120*0.006</f>
        <v/>
      </c>
      <c r="L1120" s="28">
        <f>SUM(I1120:K1120)</f>
        <v/>
      </c>
      <c r="M1120" s="28">
        <f>G1120*H1120+I1120</f>
        <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f>G1121*H1121*0.006</f>
        <v/>
      </c>
      <c r="L1121" s="28">
        <f>SUM(I1121:K1121)</f>
        <v/>
      </c>
      <c r="M1121" s="28">
        <f>G1121*H1121+I1121</f>
        <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f>G1122*H1122*0.006</f>
        <v/>
      </c>
      <c r="L1122" s="28">
        <f>SUM(I1122:K1122)</f>
        <v/>
      </c>
      <c r="M1122" s="28">
        <f>G1122*H1122+I1122</f>
        <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f>G1123*H1123*0.006</f>
        <v/>
      </c>
      <c r="L1123" s="28">
        <f>SUM(I1123:K1123)</f>
        <v/>
      </c>
      <c r="M1123" s="28">
        <f>G1123*H1123+I1123</f>
        <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f>G1124*H1124*0.006</f>
        <v/>
      </c>
      <c r="L1124" s="28">
        <f>SUM(I1124:K1124)</f>
        <v/>
      </c>
      <c r="M1124" s="28">
        <f>G1124*H1124+I1124</f>
        <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f>G1125*H1125*0.006</f>
        <v/>
      </c>
      <c r="L1125" s="28">
        <f>SUM(I1125:K1125)</f>
        <v/>
      </c>
      <c r="M1125" s="28">
        <f>G1125*H1125+I1125</f>
        <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f>G1126*H1126*0.006</f>
        <v/>
      </c>
      <c r="L1126" s="28">
        <f>SUM(I1126:K1126)</f>
        <v/>
      </c>
      <c r="M1126" s="28">
        <f>G1126*H1126+I1126</f>
        <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f>G1127*H1127*0.006</f>
        <v/>
      </c>
      <c r="L1127" s="28">
        <f>SUM(I1127:K1127)</f>
        <v/>
      </c>
      <c r="M1127" s="28">
        <f>G1127*H1127+I1127</f>
        <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f>G1128*H1128*0.006</f>
        <v/>
      </c>
      <c r="L1128" s="28">
        <f>SUM(I1128:K1128)</f>
        <v/>
      </c>
      <c r="M1128" s="28">
        <f>G1128*H1128+I1128</f>
        <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f>G1129*H1129*0.006</f>
        <v/>
      </c>
      <c r="L1129" s="28">
        <f>SUM(I1129:K1129)</f>
        <v/>
      </c>
      <c r="M1129" s="28">
        <f>G1129*H1129+I1129</f>
        <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f>G1130*H1130*0.006</f>
        <v/>
      </c>
      <c r="L1130" s="28">
        <f>SUM(I1130:K1130)</f>
        <v/>
      </c>
      <c r="M1130" s="28">
        <f>G1130*H1130+I1130</f>
        <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f>G1131*H1131*0.006</f>
        <v/>
      </c>
      <c r="L1131" s="28">
        <f>SUM(I1131:K1131)</f>
        <v/>
      </c>
      <c r="M1131" s="28">
        <f>G1131*H1131+I1131</f>
        <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f>G1132*H1132*0.006</f>
        <v/>
      </c>
      <c r="L1132" s="28">
        <f>SUM(I1132:K1132)</f>
        <v/>
      </c>
      <c r="M1132" s="28">
        <f>G1132*H1132+I1132</f>
        <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f>G1133*H1133*0.006</f>
        <v/>
      </c>
      <c r="L1133" s="28">
        <f>SUM(I1133:K1133)</f>
        <v/>
      </c>
      <c r="M1133" s="28">
        <f>G1133*H1133+I1133</f>
        <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f>G1134*H1134*0.006</f>
        <v/>
      </c>
      <c r="L1134" s="28">
        <f>SUM(I1134:K1134)</f>
        <v/>
      </c>
      <c r="M1134" s="28">
        <f>G1134*H1134+I1134</f>
        <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f>G1135*H1135*0.006</f>
        <v/>
      </c>
      <c r="L1135" s="28">
        <f>SUM(I1135:K1135)</f>
        <v/>
      </c>
      <c r="M1135" s="28">
        <f>G1135*H1135+I1135</f>
        <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f>G1136*H1136*0.006</f>
        <v/>
      </c>
      <c r="L1136" s="28">
        <f>SUM(I1136:K1136)</f>
        <v/>
      </c>
      <c r="M1136" s="28">
        <f>G1136*H1136+I1136</f>
        <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f>G1137*H1137*0.006</f>
        <v/>
      </c>
      <c r="L1137" s="28">
        <f>SUM(I1137:K1137)</f>
        <v/>
      </c>
      <c r="M1137" s="28">
        <f>G1137*H1137+I1137</f>
        <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f>G1138*H1138*0.006</f>
        <v/>
      </c>
      <c r="L1138" s="28">
        <f>SUM(I1138:K1138)</f>
        <v/>
      </c>
      <c r="M1138" s="28">
        <f>G1138*H1138+I1138</f>
        <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f>G1139*H1139*0.006</f>
        <v/>
      </c>
      <c r="L1139" s="28">
        <f>SUM(I1139:K1139)</f>
        <v/>
      </c>
      <c r="M1139" s="28">
        <f>G1139*H1139+I1139</f>
        <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f>G1140*H1140*0.006</f>
        <v/>
      </c>
      <c r="L1140" s="28">
        <f>SUM(I1140:K1140)</f>
        <v/>
      </c>
      <c r="M1140" s="28">
        <f>G1140*H1140+I1140</f>
        <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f>G1141*H1141*0.006</f>
        <v/>
      </c>
      <c r="L1141" s="28">
        <f>SUM(I1141:K1141)</f>
        <v/>
      </c>
      <c r="M1141" s="28">
        <f>G1141*H1141+I1141</f>
        <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f>G1142*H1142*0.006</f>
        <v/>
      </c>
      <c r="L1142" s="28">
        <f>SUM(I1142:K1142)</f>
        <v/>
      </c>
      <c r="M1142" s="28">
        <f>G1142*H1142+I1142</f>
        <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f>G1143*H1143*0.006</f>
        <v/>
      </c>
      <c r="L1143" s="28">
        <f>SUM(I1143:K1143)</f>
        <v/>
      </c>
      <c r="M1143" s="28">
        <f>G1143*H1143+I1143</f>
        <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f>G1144*H1144*0.006</f>
        <v/>
      </c>
      <c r="L1144" s="28">
        <f>SUM(I1144:K1144)</f>
        <v/>
      </c>
      <c r="M1144" s="28">
        <f>G1144*H1144+I1144</f>
        <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f>G1145*H1145*0.006</f>
        <v/>
      </c>
      <c r="L1145" s="28">
        <f>SUM(I1145:K1145)</f>
        <v/>
      </c>
      <c r="M1145" s="28">
        <f>G1145*H1145+I1145</f>
        <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f>G1146*H1146*0.006</f>
        <v/>
      </c>
      <c r="L1146" s="28">
        <f>SUM(I1146:K1146)</f>
        <v/>
      </c>
      <c r="M1146" s="28">
        <f>G1146*H1146+I1146</f>
        <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f>G1147*H1147*0.006</f>
        <v/>
      </c>
      <c r="L1147" s="28">
        <f>SUM(I1147:K1147)</f>
        <v/>
      </c>
      <c r="M1147" s="28">
        <f>G1147*H1147+I1147</f>
        <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f>G1148*H1148*0.006</f>
        <v/>
      </c>
      <c r="L1148" s="28">
        <f>SUM(I1148:K1148)</f>
        <v/>
      </c>
      <c r="M1148" s="28">
        <f>G1148*H1148+I1148</f>
        <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f>G1149*H1149*0.006</f>
        <v/>
      </c>
      <c r="L1149" s="28">
        <f>SUM(I1149:K1149)</f>
        <v/>
      </c>
      <c r="M1149" s="28">
        <f>G1149*H1149+I1149</f>
        <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f>G1150*H1150*0.006</f>
        <v/>
      </c>
      <c r="L1150" s="28">
        <f>SUM(I1150:K1150)</f>
        <v/>
      </c>
      <c r="M1150" s="28">
        <f>G1150*H1150+I1150</f>
        <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f>G1151*H1151*0.006</f>
        <v/>
      </c>
      <c r="L1151" s="28">
        <f>SUM(I1151:K1151)</f>
        <v/>
      </c>
      <c r="M1151" s="28">
        <f>G1151*H1151+I1151</f>
        <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f>G1152*H1152*0.006</f>
        <v/>
      </c>
      <c r="L1152" s="28">
        <f>SUM(I1152:K1152)</f>
        <v/>
      </c>
      <c r="M1152" s="28">
        <f>G1152*H1152+I1152</f>
        <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f>G1153*H1153*0.006</f>
        <v/>
      </c>
      <c r="L1153" s="28">
        <f>SUM(I1153:K1153)</f>
        <v/>
      </c>
      <c r="M1153" s="28">
        <f>G1153*H1153+I1153</f>
        <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f>G1154*H1154*0.006</f>
        <v/>
      </c>
      <c r="L1154" s="28">
        <f>SUM(I1154:K1154)</f>
        <v/>
      </c>
      <c r="M1154" s="28">
        <f>G1154*H1154+I1154</f>
        <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f>G1155*H1155*0.006</f>
        <v/>
      </c>
      <c r="L1155" s="28">
        <f>SUM(I1155:K1155)</f>
        <v/>
      </c>
      <c r="M1155" s="28">
        <f>G1155*H1155+I1155</f>
        <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f>G1156*H1156*0.006</f>
        <v/>
      </c>
      <c r="L1156" s="28">
        <f>SUM(I1156:K1156)</f>
        <v/>
      </c>
      <c r="M1156" s="28">
        <f>G1156*H1156+I1156</f>
        <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f>G1157*H1157*0.006</f>
        <v/>
      </c>
      <c r="L1157" s="28">
        <f>SUM(I1157:K1157)</f>
        <v/>
      </c>
      <c r="M1157" s="28">
        <f>G1157*H1157+I1157</f>
        <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f>G1158*H1158*0.006</f>
        <v/>
      </c>
      <c r="L1158" s="28">
        <f>SUM(I1158:K1158)</f>
        <v/>
      </c>
      <c r="M1158" s="28">
        <f>G1158*H1158+I1158</f>
        <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f>G1159*H1159*0.006</f>
        <v/>
      </c>
      <c r="L1159" s="28">
        <f>SUM(I1159:K1159)</f>
        <v/>
      </c>
      <c r="M1159" s="28">
        <f>G1159*H1159+I1159</f>
        <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f>G1160*H1160*0.006</f>
        <v/>
      </c>
      <c r="L1160" s="28">
        <f>SUM(I1160:K1160)</f>
        <v/>
      </c>
      <c r="M1160" s="28">
        <f>G1160*H1160+I1160</f>
        <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f>G1161*H1161*0.006</f>
        <v/>
      </c>
      <c r="L1161" s="28">
        <f>SUM(I1161:K1161)</f>
        <v/>
      </c>
      <c r="M1161" s="28">
        <f>G1161*H1161+I1161</f>
        <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f>G1162*H1162*0.006</f>
        <v/>
      </c>
      <c r="L1162" s="28">
        <f>SUM(I1162:K1162)</f>
        <v/>
      </c>
      <c r="M1162" s="28">
        <f>G1162*H1162+I1162</f>
        <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f>G1163*H1163*0.006</f>
        <v/>
      </c>
      <c r="L1163" s="28">
        <f>SUM(I1163:K1163)</f>
        <v/>
      </c>
      <c r="M1163" s="28">
        <f>G1163*H1163+I1163</f>
        <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f>G1164*H1164*0.006</f>
        <v/>
      </c>
      <c r="L1164" s="28">
        <f>SUM(I1164:K1164)</f>
        <v/>
      </c>
      <c r="M1164" s="28">
        <f>G1164*H1164+I1164</f>
        <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f>G1165*H1165*0.006</f>
        <v/>
      </c>
      <c r="L1165" s="28">
        <f>SUM(I1165:K1165)</f>
        <v/>
      </c>
      <c r="M1165" s="28">
        <f>G1165*H1165+I1165</f>
        <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f>G1166*H1166*0.006</f>
        <v/>
      </c>
      <c r="L1166" s="28">
        <f>SUM(I1166:K1166)</f>
        <v/>
      </c>
      <c r="M1166" s="28">
        <f>G1166*H1166+I1166</f>
        <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f>G1167*H1167*0.006</f>
        <v/>
      </c>
      <c r="L1167" s="28">
        <f>SUM(I1167:K1167)</f>
        <v/>
      </c>
      <c r="M1167" s="28">
        <f>G1167*H1167+I1167</f>
        <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f>G1168*H1168*0.006</f>
        <v/>
      </c>
      <c r="L1168" s="28">
        <f>SUM(I1168:K1168)</f>
        <v/>
      </c>
      <c r="M1168" s="28">
        <f>G1168*H1168+I1168</f>
        <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f>G1169*H1169*0.006</f>
        <v/>
      </c>
      <c r="L1169" s="28">
        <f>SUM(I1169:K1169)</f>
        <v/>
      </c>
      <c r="M1169" s="28">
        <f>G1169*H1169+I1169</f>
        <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f>G1170*H1170*0.006</f>
        <v/>
      </c>
      <c r="L1170" s="28">
        <f>SUM(I1170:K1170)</f>
        <v/>
      </c>
      <c r="M1170" s="28">
        <f>G1170*H1170+I1170</f>
        <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f>G1171*H1171*0.006</f>
        <v/>
      </c>
      <c r="L1171" s="28">
        <f>SUM(I1171:K1171)</f>
        <v/>
      </c>
      <c r="M1171" s="28">
        <f>G1171*H1171+I1171</f>
        <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f>G1172*H1172*0.006</f>
        <v/>
      </c>
      <c r="L1172" s="28">
        <f>SUM(I1172:K1172)</f>
        <v/>
      </c>
      <c r="M1172" s="28">
        <f>G1172*H1172+I1172</f>
        <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f>G1173*H1173*0.006</f>
        <v/>
      </c>
      <c r="L1173" s="28">
        <f>SUM(I1173:K1173)</f>
        <v/>
      </c>
      <c r="M1173" s="28">
        <f>G1173*H1173+I1173</f>
        <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f>G1174*H1174*0.006</f>
        <v/>
      </c>
      <c r="L1174" s="28">
        <f>SUM(I1174:K1174)</f>
        <v/>
      </c>
      <c r="M1174" s="28">
        <f>G1174*H1174+I1174</f>
        <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f>G1175*H1175*0.006</f>
        <v/>
      </c>
      <c r="L1175" s="28">
        <f>SUM(I1175:K1175)</f>
        <v/>
      </c>
      <c r="M1175" s="28">
        <f>G1175*H1175+I1175</f>
        <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f>G1176*H1176*0.006</f>
        <v/>
      </c>
      <c r="L1176" s="28">
        <f>SUM(I1176:K1176)</f>
        <v/>
      </c>
      <c r="M1176" s="28">
        <f>G1176*H1176+I1176</f>
        <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f>G1177*H1177*0.006</f>
        <v/>
      </c>
      <c r="L1177" s="28">
        <f>SUM(I1177:K1177)</f>
        <v/>
      </c>
      <c r="M1177" s="28">
        <f>G1177*H1177+I1177</f>
        <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f>G1178*H1178*0.006</f>
        <v/>
      </c>
      <c r="L1178" s="28">
        <f>SUM(I1178:K1178)</f>
        <v/>
      </c>
      <c r="M1178" s="28">
        <f>G1178*H1178+I1178</f>
        <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f>G1179*H1179*0.006</f>
        <v/>
      </c>
      <c r="L1179" s="28">
        <f>SUM(I1179:K1179)</f>
        <v/>
      </c>
      <c r="M1179" s="28">
        <f>G1179*H1179+I1179</f>
        <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f>G1180*H1180*0.006</f>
        <v/>
      </c>
      <c r="L1180" s="28">
        <f>SUM(I1180:K1180)</f>
        <v/>
      </c>
      <c r="M1180" s="28">
        <f>G1180*H1180+I1180</f>
        <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f>G1181*H1181*0.006</f>
        <v/>
      </c>
      <c r="L1181" s="28">
        <f>SUM(I1181:K1181)</f>
        <v/>
      </c>
      <c r="M1181" s="28">
        <f>G1181*H1181+I1181</f>
        <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f>G1182*H1182*0.006</f>
        <v/>
      </c>
      <c r="L1182" s="28">
        <f>SUM(I1182:K1182)</f>
        <v/>
      </c>
      <c r="M1182" s="28">
        <f>G1182*H1182+I1182</f>
        <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f>G1183*H1183*0.006</f>
        <v/>
      </c>
      <c r="L1183" s="28">
        <f>SUM(I1183:K1183)</f>
        <v/>
      </c>
      <c r="M1183" s="28">
        <f>G1183*H1183+I1183</f>
        <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f>G1184*H1184*0.006</f>
        <v/>
      </c>
      <c r="L1184" s="28">
        <f>SUM(I1184:K1184)</f>
        <v/>
      </c>
      <c r="M1184" s="28">
        <f>G1184*H1184+I1184</f>
        <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f>G1185*H1185*0.006</f>
        <v/>
      </c>
      <c r="L1185" s="28">
        <f>SUM(I1185:K1185)</f>
        <v/>
      </c>
      <c r="M1185" s="28">
        <f>G1185*H1185+I1185</f>
        <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f>G1186*H1186*0.006</f>
        <v/>
      </c>
      <c r="L1186" s="28">
        <f>SUM(I1186:K1186)</f>
        <v/>
      </c>
      <c r="M1186" s="28">
        <f>G1186*H1186+I1186</f>
        <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f>G1187*H1187*0.006</f>
        <v/>
      </c>
      <c r="L1187" s="28">
        <f>SUM(I1187:K1187)</f>
        <v/>
      </c>
      <c r="M1187" s="28">
        <f>G1187*H1187+I1187</f>
        <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f>G1188*H1188*0.006</f>
        <v/>
      </c>
      <c r="L1188" s="28">
        <f>SUM(I1188:K1188)</f>
        <v/>
      </c>
      <c r="M1188" s="28">
        <f>G1188*H1188+I1188</f>
        <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f>G1189*H1189*0.006</f>
        <v/>
      </c>
      <c r="L1189" s="28">
        <f>SUM(I1189:K1189)</f>
        <v/>
      </c>
      <c r="M1189" s="28">
        <f>G1189*H1189+I1189</f>
        <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f>G1190*H1190*0.006</f>
        <v/>
      </c>
      <c r="L1190" s="28">
        <f>SUM(I1190:K1190)</f>
        <v/>
      </c>
      <c r="M1190" s="28">
        <f>G1190*H1190+I1190</f>
        <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f>G1191*H1191*0.006</f>
        <v/>
      </c>
      <c r="L1191" s="28">
        <f>SUM(I1191:K1191)</f>
        <v/>
      </c>
      <c r="M1191" s="28">
        <f>G1191*H1191+I1191</f>
        <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f>G1192*H1192*0.006</f>
        <v/>
      </c>
      <c r="L1192" s="28">
        <f>SUM(I1192:K1192)</f>
        <v/>
      </c>
      <c r="M1192" s="28">
        <f>G1192*H1192+I1192</f>
        <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f>G1193*H1193*0.006</f>
        <v/>
      </c>
      <c r="L1193" s="28">
        <f>SUM(I1193:K1193)</f>
        <v/>
      </c>
      <c r="M1193" s="28">
        <f>G1193*H1193+I1193</f>
        <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f>G1194*H1194*0.006</f>
        <v/>
      </c>
      <c r="L1194" s="28">
        <f>SUM(I1194:K1194)</f>
        <v/>
      </c>
      <c r="M1194" s="28">
        <f>G1194*H1194+I1194</f>
        <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f>G1195*H1195*0.006</f>
        <v/>
      </c>
      <c r="L1195" s="28">
        <f>SUM(I1195:K1195)</f>
        <v/>
      </c>
      <c r="M1195" s="28">
        <f>G1195*H1195+I1195</f>
        <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f>G1196*H1196*0.006</f>
        <v/>
      </c>
      <c r="L1196" s="28">
        <f>SUM(I1196:K1196)</f>
        <v/>
      </c>
      <c r="M1196" s="28">
        <f>G1196*H1196+I1196</f>
        <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f>G1197*H1197*0.006</f>
        <v/>
      </c>
      <c r="L1197" s="28">
        <f>SUM(I1197:K1197)</f>
        <v/>
      </c>
      <c r="M1197" s="28">
        <f>G1197*H1197+I1197</f>
        <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f>G1198*H1198*0.006</f>
        <v/>
      </c>
      <c r="L1198" s="28">
        <f>SUM(I1198:K1198)</f>
        <v/>
      </c>
      <c r="M1198" s="28">
        <f>G1198*H1198+I1198</f>
        <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f>G1199*H1199*0.006</f>
        <v/>
      </c>
      <c r="L1199" s="28">
        <f>SUM(I1199:K1199)</f>
        <v/>
      </c>
      <c r="M1199" s="28">
        <f>G1199*H1199+I1199</f>
        <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f>G1200*H1200*0.006</f>
        <v/>
      </c>
      <c r="L1200" s="28">
        <f>SUM(I1200:K1200)</f>
        <v/>
      </c>
      <c r="M1200" s="28">
        <f>G1200*H1200+I1200</f>
        <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f>G1201*H1201*0.006</f>
        <v/>
      </c>
      <c r="L1201" s="28">
        <f>SUM(I1201:K1201)</f>
        <v/>
      </c>
      <c r="M1201" s="28">
        <f>G1201*H1201+I1201</f>
        <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f>G1202*H1202*0.006</f>
        <v/>
      </c>
      <c r="L1202" s="28">
        <f>SUM(I1202:K1202)</f>
        <v/>
      </c>
      <c r="M1202" s="28">
        <f>G1202*H1202+I1202</f>
        <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f>G1203*H1203*0.006</f>
        <v/>
      </c>
      <c r="L1203" s="28">
        <f>SUM(I1203:K1203)</f>
        <v/>
      </c>
      <c r="M1203" s="28">
        <f>G1203*H1203+I1203</f>
        <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f>G1204*H1204*0.006</f>
        <v/>
      </c>
      <c r="L1204" s="28">
        <f>SUM(I1204:K1204)</f>
        <v/>
      </c>
      <c r="M1204" s="28">
        <f>G1204*H1204+I1204</f>
        <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f>G1205*H1205*0.006</f>
        <v/>
      </c>
      <c r="L1205" s="28">
        <f>SUM(I1205:K1205)</f>
        <v/>
      </c>
      <c r="M1205" s="28">
        <f>G1205*H1205+I1205</f>
        <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f>G1206*H1206*0.006</f>
        <v/>
      </c>
      <c r="L1206" s="28">
        <f>SUM(I1206:K1206)</f>
        <v/>
      </c>
      <c r="M1206" s="28">
        <f>G1206*H1206+I1206</f>
        <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f>G1207*H1207*0.006</f>
        <v/>
      </c>
      <c r="L1207" s="28">
        <f>SUM(I1207:K1207)</f>
        <v/>
      </c>
      <c r="M1207" s="28">
        <f>G1207*H1207+I1207</f>
        <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f>G1208*H1208*0.006</f>
        <v/>
      </c>
      <c r="L1208" s="28">
        <f>SUM(I1208:K1208)</f>
        <v/>
      </c>
      <c r="M1208" s="28">
        <f>G1208*H1208+I1208</f>
        <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f>G1209*H1209*0.006</f>
        <v/>
      </c>
      <c r="L1209" s="28">
        <f>SUM(I1209:K1209)</f>
        <v/>
      </c>
      <c r="M1209" s="28">
        <f>G1209*H1209+I1209</f>
        <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f>G1210*H1210*0.006</f>
        <v/>
      </c>
      <c r="L1210" s="28">
        <f>SUM(I1210:K1210)</f>
        <v/>
      </c>
      <c r="M1210" s="28">
        <f>G1210*H1210+I1210</f>
        <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f>G1211*H1211*0.006</f>
        <v/>
      </c>
      <c r="L1211" s="28">
        <f>SUM(I1211:K1211)</f>
        <v/>
      </c>
      <c r="M1211" s="28">
        <f>G1211*H1211+I1211</f>
        <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f>G1212*H1212*0.006</f>
        <v/>
      </c>
      <c r="L1212" s="28">
        <f>SUM(I1212:K1212)</f>
        <v/>
      </c>
      <c r="M1212" s="28">
        <f>G1212*H1212+I1212</f>
        <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f>G1213*H1213*0.006</f>
        <v/>
      </c>
      <c r="L1213" s="28">
        <f>SUM(I1213:K1213)</f>
        <v/>
      </c>
      <c r="M1213" s="28">
        <f>G1213*H1213+I1213</f>
        <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f>G1214*H1214*0.006</f>
        <v/>
      </c>
      <c r="L1214" s="28">
        <f>SUM(I1214:K1214)</f>
        <v/>
      </c>
      <c r="M1214" s="28">
        <f>G1214*H1214+I1214</f>
        <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f>G1215*H1215*0.006</f>
        <v/>
      </c>
      <c r="L1215" s="28">
        <f>SUM(I1215:K1215)</f>
        <v/>
      </c>
      <c r="M1215" s="28">
        <f>G1215*H1215+I1215</f>
        <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f>G1216*H1216*0.006</f>
        <v/>
      </c>
      <c r="L1216" s="28">
        <f>SUM(I1216:K1216)</f>
        <v/>
      </c>
      <c r="M1216" s="28">
        <f>G1216*H1216+I1216</f>
        <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f>G1217*H1217*0.006</f>
        <v/>
      </c>
      <c r="L1217" s="28">
        <f>SUM(I1217:K1217)</f>
        <v/>
      </c>
      <c r="M1217" s="28">
        <f>G1217*H1217+I1217</f>
        <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f>G1218*H1218*0.006</f>
        <v/>
      </c>
      <c r="L1218" s="28">
        <f>SUM(I1218:K1218)</f>
        <v/>
      </c>
      <c r="M1218" s="28">
        <f>G1218*H1218+I1218</f>
        <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f>G1219*H1219*0.006</f>
        <v/>
      </c>
      <c r="L1219" s="28">
        <f>SUM(I1219:K1219)</f>
        <v/>
      </c>
      <c r="M1219" s="28">
        <f>G1219*H1219+I1219</f>
        <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f>G1220*H1220*0.006</f>
        <v/>
      </c>
      <c r="L1220" s="28">
        <f>SUM(I1220:K1220)</f>
        <v/>
      </c>
      <c r="M1220" s="28">
        <f>G1220*H1220+I1220</f>
        <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f>G1221*H1221*0.006</f>
        <v/>
      </c>
      <c r="L1221" s="28">
        <f>SUM(I1221:K1221)</f>
        <v/>
      </c>
      <c r="M1221" s="28">
        <f>G1221*H1221+I1221</f>
        <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f>G1222*H1222*0.006</f>
        <v/>
      </c>
      <c r="L1222" s="28">
        <f>SUM(I1222:K1222)</f>
        <v/>
      </c>
      <c r="M1222" s="28">
        <f>G1222*H1222+I1222</f>
        <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f>G1223*H1223*0.006</f>
        <v/>
      </c>
      <c r="L1223" s="28">
        <f>SUM(I1223:K1223)</f>
        <v/>
      </c>
      <c r="M1223" s="28">
        <f>G1223*H1223+I1223</f>
        <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f>G1224*H1224*0.006</f>
        <v/>
      </c>
      <c r="L1224" s="28">
        <f>SUM(I1224:K1224)</f>
        <v/>
      </c>
      <c r="M1224" s="28">
        <f>G1224*H1224+I1224</f>
        <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f>G1225*H1225*0.006</f>
        <v/>
      </c>
      <c r="L1225" s="28">
        <f>SUM(I1225:K1225)</f>
        <v/>
      </c>
      <c r="M1225" s="28">
        <f>G1225*H1225+I1225</f>
        <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f>G1226*H1226*0.006</f>
        <v/>
      </c>
      <c r="L1226" s="28">
        <f>SUM(I1226:K1226)</f>
        <v/>
      </c>
      <c r="M1226" s="28">
        <f>G1226*H1226+I1226</f>
        <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f>G1227*H1227*0.006</f>
        <v/>
      </c>
      <c r="L1227" s="28">
        <f>SUM(I1227:K1227)</f>
        <v/>
      </c>
      <c r="M1227" s="28">
        <f>G1227*H1227+I1227</f>
        <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f>G1228*H1228*0.006</f>
        <v/>
      </c>
      <c r="L1228" s="28">
        <f>SUM(I1228:K1228)</f>
        <v/>
      </c>
      <c r="M1228" s="28">
        <f>G1228*H1228+I1228</f>
        <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f>G1229*H1229*0.006</f>
        <v/>
      </c>
      <c r="L1229" s="28">
        <f>SUM(I1229:K1229)</f>
        <v/>
      </c>
      <c r="M1229" s="28">
        <f>G1229*H1229+I1229</f>
        <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f>G1230*H1230*0.006</f>
        <v/>
      </c>
      <c r="L1230" s="28">
        <f>SUM(I1230:K1230)</f>
        <v/>
      </c>
      <c r="M1230" s="28">
        <f>G1230*H1230+I1230</f>
        <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f>G1231*H1231*0.006</f>
        <v/>
      </c>
      <c r="L1231" s="28">
        <f>SUM(I1231:K1231)</f>
        <v/>
      </c>
      <c r="M1231" s="28">
        <f>G1231*H1231+I1231</f>
        <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f>G1232*H1232*0.006</f>
        <v/>
      </c>
      <c r="L1232" s="28">
        <f>SUM(I1232:K1232)</f>
        <v/>
      </c>
      <c r="M1232" s="28">
        <f>G1232*H1232+I1232</f>
        <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f>G1233*H1233*0.006</f>
        <v/>
      </c>
      <c r="L1233" s="28">
        <f>SUM(I1233:K1233)</f>
        <v/>
      </c>
      <c r="M1233" s="28">
        <f>G1233*H1233+I1233</f>
        <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f>G1234*H1234*0.006</f>
        <v/>
      </c>
      <c r="L1234" s="28">
        <f>SUM(I1234:K1234)</f>
        <v/>
      </c>
      <c r="M1234" s="28">
        <f>G1234*H1234+I1234</f>
        <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f>G1235*H1235*0.006</f>
        <v/>
      </c>
      <c r="L1235" s="28">
        <f>SUM(I1235:K1235)</f>
        <v/>
      </c>
      <c r="M1235" s="28">
        <f>G1235*H1235+I1235</f>
        <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f>G1236*H1236*0.006</f>
        <v/>
      </c>
      <c r="L1236" s="28">
        <f>SUM(I1236:K1236)</f>
        <v/>
      </c>
      <c r="M1236" s="28">
        <f>G1236*H1236+I1236</f>
        <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f>G1237*H1237*0.006</f>
        <v/>
      </c>
      <c r="L1237" s="28">
        <f>SUM(I1237:K1237)</f>
        <v/>
      </c>
      <c r="M1237" s="28">
        <f>G1237*H1237+I1237</f>
        <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f>G1238*H1238*0.006</f>
        <v/>
      </c>
      <c r="L1238" s="28">
        <f>SUM(I1238:K1238)</f>
        <v/>
      </c>
      <c r="M1238" s="28">
        <f>G1238*H1238+I1238</f>
        <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f>G1239*H1239*0.006</f>
        <v/>
      </c>
      <c r="L1239" s="28">
        <f>SUM(I1239:K1239)</f>
        <v/>
      </c>
      <c r="M1239" s="28">
        <f>G1239*H1239+I1239</f>
        <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f>G1240*H1240*0.006</f>
        <v/>
      </c>
      <c r="L1240" s="28">
        <f>SUM(I1240:K1240)</f>
        <v/>
      </c>
      <c r="M1240" s="28">
        <f>G1240*H1240+I1240</f>
        <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f>G1241*H1241*0.006</f>
        <v/>
      </c>
      <c r="L1241" s="28">
        <f>SUM(I1241:K1241)</f>
        <v/>
      </c>
      <c r="M1241" s="28">
        <f>G1241*H1241+I1241</f>
        <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f>G1242*H1242*0.006</f>
        <v/>
      </c>
      <c r="L1242" s="28">
        <f>SUM(I1242:K1242)</f>
        <v/>
      </c>
      <c r="M1242" s="28">
        <f>G1242*H1242+I1242</f>
        <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f>G1243*H1243*0.006</f>
        <v/>
      </c>
      <c r="L1243" s="28">
        <f>SUM(I1243:K1243)</f>
        <v/>
      </c>
      <c r="M1243" s="28">
        <f>G1243*H1243+I1243</f>
        <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f>G1244*H1244*0.006</f>
        <v/>
      </c>
      <c r="L1244" s="28">
        <f>SUM(I1244:K1244)</f>
        <v/>
      </c>
      <c r="M1244" s="28">
        <f>G1244*H1244+I1244</f>
        <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f>G1245*H1245*0.006</f>
        <v/>
      </c>
      <c r="L1245" s="28">
        <f>SUM(I1245:K1245)</f>
        <v/>
      </c>
      <c r="M1245" s="28">
        <f>G1245*H1245+I1245</f>
        <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f>G1246*H1246*0.006</f>
        <v/>
      </c>
      <c r="L1246" s="28">
        <f>SUM(I1246:K1246)</f>
        <v/>
      </c>
      <c r="M1246" s="28">
        <f>G1246*H1246+I1246</f>
        <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f>G1247*H1247*0.006</f>
        <v/>
      </c>
      <c r="L1247" s="28">
        <f>SUM(I1247:K1247)</f>
        <v/>
      </c>
      <c r="M1247" s="28">
        <f>G1247*H1247+I1247</f>
        <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f>G1248*H1248*0.006</f>
        <v/>
      </c>
      <c r="L1248" s="28">
        <f>SUM(I1248:K1248)</f>
        <v/>
      </c>
      <c r="M1248" s="28">
        <f>G1248*H1248+I1248</f>
        <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f>G1249*H1249*0.006</f>
        <v/>
      </c>
      <c r="L1249" s="28">
        <f>SUM(I1249:K1249)</f>
        <v/>
      </c>
      <c r="M1249" s="28">
        <f>G1249*H1249+I1249</f>
        <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f>G1250*H1250*0.006</f>
        <v/>
      </c>
      <c r="L1250" s="28">
        <f>SUM(I1250:K1250)</f>
        <v/>
      </c>
      <c r="M1250" s="28">
        <f>G1250*H1250+I1250</f>
        <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f>G1251*H1251*0.006</f>
        <v/>
      </c>
      <c r="L1251" s="28">
        <f>SUM(I1251:K1251)</f>
        <v/>
      </c>
      <c r="M1251" s="28">
        <f>G1251*H1251+I1251</f>
        <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f>G1252*H1252*0.006</f>
        <v/>
      </c>
      <c r="L1252" s="28">
        <f>SUM(I1252:K1252)</f>
        <v/>
      </c>
      <c r="M1252" s="28">
        <f>G1252*H1252+I1252</f>
        <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f>G1253*H1253*0.006</f>
        <v/>
      </c>
      <c r="L1253" s="28">
        <f>SUM(I1253:K1253)</f>
        <v/>
      </c>
      <c r="M1253" s="28">
        <f>G1253*H1253+I1253</f>
        <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f>G1254*H1254*0.006</f>
        <v/>
      </c>
      <c r="L1254" s="28">
        <f>SUM(I1254:K1254)</f>
        <v/>
      </c>
      <c r="M1254" s="28">
        <f>G1254*H1254+I1254</f>
        <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f>G1255*H1255*0.006</f>
        <v/>
      </c>
      <c r="L1255" s="28">
        <f>SUM(I1255:K1255)</f>
        <v/>
      </c>
      <c r="M1255" s="28">
        <f>G1255*H1255+I1255</f>
        <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f>G1256*H1256*0.006</f>
        <v/>
      </c>
      <c r="L1256" s="28">
        <f>SUM(I1256:K1256)</f>
        <v/>
      </c>
      <c r="M1256" s="28">
        <f>G1256*H1256+I1256</f>
        <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f>G1257*H1257*0.006</f>
        <v/>
      </c>
      <c r="L1257" s="28">
        <f>SUM(I1257:K1257)</f>
        <v/>
      </c>
      <c r="M1257" s="28">
        <f>G1257*H1257+I1257</f>
        <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f>G1258*H1258*0.006</f>
        <v/>
      </c>
      <c r="L1258" s="28">
        <f>SUM(I1258:K1258)</f>
        <v/>
      </c>
      <c r="M1258" s="28">
        <f>G1258*H1258+I1258</f>
        <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f>G1259*H1259*0.006</f>
        <v/>
      </c>
      <c r="L1259" s="28">
        <f>SUM(I1259:K1259)</f>
        <v/>
      </c>
      <c r="M1259" s="28">
        <f>G1259*H1259+I1259</f>
        <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f>G1260*H1260*0.006</f>
        <v/>
      </c>
      <c r="L1260" s="28">
        <f>SUM(I1260:K1260)</f>
        <v/>
      </c>
      <c r="M1260" s="28">
        <f>G1260*H1260+I1260</f>
        <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f>G1261*H1261*0.006</f>
        <v/>
      </c>
      <c r="L1261" s="28">
        <f>SUM(I1261:K1261)</f>
        <v/>
      </c>
      <c r="M1261" s="28">
        <f>G1261*H1261+I1261</f>
        <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f>G1262*H1262*0.006</f>
        <v/>
      </c>
      <c r="L1262" s="28">
        <f>SUM(I1262:K1262)</f>
        <v/>
      </c>
      <c r="M1262" s="28">
        <f>G1262*H1262+I1262</f>
        <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f>G1263*H1263*0.006</f>
        <v/>
      </c>
      <c r="L1263" s="28">
        <f>SUM(I1263:K1263)</f>
        <v/>
      </c>
      <c r="M1263" s="28">
        <f>G1263*H1263+I1263</f>
        <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f>G1264*H1264*0.006</f>
        <v/>
      </c>
      <c r="L1264" s="28">
        <f>SUM(I1264:K1264)</f>
        <v/>
      </c>
      <c r="M1264" s="28">
        <f>G1264*H1264+I1264</f>
        <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f>G1265*H1265*0.006</f>
        <v/>
      </c>
      <c r="L1265" s="28">
        <f>SUM(I1265:K1265)</f>
        <v/>
      </c>
      <c r="M1265" s="28">
        <f>G1265*H1265+I1265</f>
        <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f>G1266*H1266*0.006</f>
        <v/>
      </c>
      <c r="L1266" s="28">
        <f>SUM(I1266:K1266)</f>
        <v/>
      </c>
      <c r="M1266" s="28">
        <f>G1266*H1266+I1266</f>
        <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f>G1267*H1267*0.006</f>
        <v/>
      </c>
      <c r="L1267" s="28">
        <f>SUM(I1267:K1267)</f>
        <v/>
      </c>
      <c r="M1267" s="28">
        <f>G1267*H1267+I1267</f>
        <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f>G1268*H1268*0.006</f>
        <v/>
      </c>
      <c r="L1268" s="28">
        <f>SUM(I1268:K1268)</f>
        <v/>
      </c>
      <c r="M1268" s="28">
        <f>G1268*H1268+I1268</f>
        <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f>G1269*H1269*0.006</f>
        <v/>
      </c>
      <c r="L1269" s="28">
        <f>SUM(I1269:K1269)</f>
        <v/>
      </c>
      <c r="M1269" s="28">
        <f>G1269*H1269+I1269</f>
        <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f>G1270*H1270*0.006</f>
        <v/>
      </c>
      <c r="L1270" s="28">
        <f>SUM(I1270:K1270)</f>
        <v/>
      </c>
      <c r="M1270" s="28">
        <f>G1270*H1270+I1270</f>
        <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f>G1271*H1271*0.006</f>
        <v/>
      </c>
      <c r="L1271" s="28">
        <f>SUM(I1271:K1271)</f>
        <v/>
      </c>
      <c r="M1271" s="28">
        <f>G1271*H1271+I1271</f>
        <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f>G1272*H1272*0.006</f>
        <v/>
      </c>
      <c r="L1272" s="28">
        <f>SUM(I1272:K1272)</f>
        <v/>
      </c>
      <c r="M1272" s="28">
        <f>G1272*H1272+I1272</f>
        <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f>G1273*H1273*0.006</f>
        <v/>
      </c>
      <c r="L1273" s="28">
        <f>SUM(I1273:K1273)</f>
        <v/>
      </c>
      <c r="M1273" s="28">
        <f>G1273*H1273+I1273</f>
        <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f>G1274*H1274*0.006</f>
        <v/>
      </c>
      <c r="L1274" s="28">
        <f>SUM(I1274:K1274)</f>
        <v/>
      </c>
      <c r="M1274" s="28">
        <f>G1274*H1274+I1274</f>
        <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f>G1275*H1275*0.006</f>
        <v/>
      </c>
      <c r="L1275" s="28">
        <f>SUM(I1275:K1275)</f>
        <v/>
      </c>
      <c r="M1275" s="28">
        <f>G1275*H1275+I1275</f>
        <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f>G1276*H1276*0.006</f>
        <v/>
      </c>
      <c r="L1276" s="28">
        <f>SUM(I1276:K1276)</f>
        <v/>
      </c>
      <c r="M1276" s="28">
        <f>G1276*H1276+I1276</f>
        <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f>G1277*H1277*0.006</f>
        <v/>
      </c>
      <c r="L1277" s="28">
        <f>SUM(I1277:K1277)</f>
        <v/>
      </c>
      <c r="M1277" s="28">
        <f>G1277*H1277+I1277</f>
        <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f>G1278*H1278*0.006</f>
        <v/>
      </c>
      <c r="L1278" s="28">
        <f>SUM(I1278:K1278)</f>
        <v/>
      </c>
      <c r="M1278" s="28">
        <f>G1278*H1278+I1278</f>
        <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f>G1279*H1279*0.006</f>
        <v/>
      </c>
      <c r="L1279" s="28">
        <f>SUM(I1279:K1279)</f>
        <v/>
      </c>
      <c r="M1279" s="28">
        <f>G1279*H1279+I1279</f>
        <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f>G1280*H1280*0.006</f>
        <v/>
      </c>
      <c r="L1280" s="28">
        <f>SUM(I1280:K1280)</f>
        <v/>
      </c>
      <c r="M1280" s="28">
        <f>G1280*H1280+I1280</f>
        <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f>G1281*H1281*0.006</f>
        <v/>
      </c>
      <c r="L1281" s="28">
        <f>SUM(I1281:K1281)</f>
        <v/>
      </c>
      <c r="M1281" s="28">
        <f>G1281*H1281+I1281</f>
        <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f>G1282*H1282*0.006</f>
        <v/>
      </c>
      <c r="L1282" s="28">
        <f>SUM(I1282:K1282)</f>
        <v/>
      </c>
      <c r="M1282" s="28">
        <f>G1282*H1282+I1282</f>
        <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f>G1283*H1283*0.006</f>
        <v/>
      </c>
      <c r="L1283" s="28">
        <f>SUM(I1283:K1283)</f>
        <v/>
      </c>
      <c r="M1283" s="28">
        <f>G1283*H1283+I1283</f>
        <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f>G1284*H1284*0.006</f>
        <v/>
      </c>
      <c r="L1284" s="28">
        <f>SUM(I1284:K1284)</f>
        <v/>
      </c>
      <c r="M1284" s="28">
        <f>G1284*H1284+I1284</f>
        <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f>G1285*H1285*0.006</f>
        <v/>
      </c>
      <c r="L1285" s="28">
        <f>SUM(I1285:K1285)</f>
        <v/>
      </c>
      <c r="M1285" s="28">
        <f>G1285*H1285+I1285</f>
        <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f>G1286*H1286*0.006</f>
        <v/>
      </c>
      <c r="L1286" s="28">
        <f>SUM(I1286:K1286)</f>
        <v/>
      </c>
      <c r="M1286" s="28">
        <f>G1286*H1286+I1286</f>
        <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f>G1287*H1287*0.006</f>
        <v/>
      </c>
      <c r="L1287" s="28">
        <f>SUM(I1287:K1287)</f>
        <v/>
      </c>
      <c r="M1287" s="28">
        <f>G1287*H1287+I1287</f>
        <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f>G1288*H1288*0.006</f>
        <v/>
      </c>
      <c r="L1288" s="28">
        <f>SUM(I1288:K1288)</f>
        <v/>
      </c>
      <c r="M1288" s="28">
        <f>G1288*H1288+I1288</f>
        <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f>G1289*H1289*0.006</f>
        <v/>
      </c>
      <c r="L1289" s="28">
        <f>SUM(I1289:K1289)</f>
        <v/>
      </c>
      <c r="M1289" s="28">
        <f>G1289*H1289+I1289</f>
        <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f>G1290*H1290*0.006</f>
        <v/>
      </c>
      <c r="L1290" s="28">
        <f>SUM(I1290:K1290)</f>
        <v/>
      </c>
      <c r="M1290" s="28">
        <f>G1290*H1290+I1290</f>
        <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f>G1291*H1291*0.006</f>
        <v/>
      </c>
      <c r="L1291" s="28">
        <f>SUM(I1291:K1291)</f>
        <v/>
      </c>
      <c r="M1291" s="28">
        <f>G1291*H1291+I1291</f>
        <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f>G1292*H1292*0.006</f>
        <v/>
      </c>
      <c r="L1292" s="28">
        <f>SUM(I1292:K1292)</f>
        <v/>
      </c>
      <c r="M1292" s="28">
        <f>G1292*H1292+I1292</f>
        <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f>G1293*H1293*0.006</f>
        <v/>
      </c>
      <c r="L1293" s="28">
        <f>SUM(I1293:K1293)</f>
        <v/>
      </c>
      <c r="M1293" s="28">
        <f>G1293*H1293+I1293</f>
        <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f>G1294*H1294*0.006</f>
        <v/>
      </c>
      <c r="L1294" s="28">
        <f>SUM(I1294:K1294)</f>
        <v/>
      </c>
      <c r="M1294" s="28">
        <f>G1294*H1294+I1294</f>
        <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f>G1295*H1295*0.006</f>
        <v/>
      </c>
      <c r="L1295" s="28">
        <f>SUM(I1295:K1295)</f>
        <v/>
      </c>
      <c r="M1295" s="28">
        <f>G1295*H1295+I1295</f>
        <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f>G1296*H1296*0.006</f>
        <v/>
      </c>
      <c r="L1296" s="28">
        <f>SUM(I1296:K1296)</f>
        <v/>
      </c>
      <c r="M1296" s="28">
        <f>G1296*H1296+I1296</f>
        <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f>G1297*H1297*0.006</f>
        <v/>
      </c>
      <c r="L1297" s="28">
        <f>SUM(I1297:K1297)</f>
        <v/>
      </c>
      <c r="M1297" s="28">
        <f>G1297*H1297+I1297</f>
        <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f>G1298*H1298*0.006</f>
        <v/>
      </c>
      <c r="L1298" s="28">
        <f>SUM(I1298:K1298)</f>
        <v/>
      </c>
      <c r="M1298" s="28">
        <f>G1298*H1298+I1298</f>
        <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f>G1299*H1299*0.006</f>
        <v/>
      </c>
      <c r="L1299" s="28">
        <f>SUM(I1299:K1299)</f>
        <v/>
      </c>
      <c r="M1299" s="28">
        <f>G1299*H1299+I1299</f>
        <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f>G1300*H1300*0.006</f>
        <v/>
      </c>
      <c r="L1300" s="28">
        <f>SUM(I1300:K1300)</f>
        <v/>
      </c>
      <c r="M1300" s="28">
        <f>G1300*H1300+I1300</f>
        <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f>G1301*H1301*0.006</f>
        <v/>
      </c>
      <c r="L1301" s="28">
        <f>SUM(I1301:K1301)</f>
        <v/>
      </c>
      <c r="M1301" s="28">
        <f>G1301*H1301+I1301</f>
        <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f>G1302*H1302*0.006</f>
        <v/>
      </c>
      <c r="L1302" s="28">
        <f>SUM(I1302:K1302)</f>
        <v/>
      </c>
      <c r="M1302" s="28">
        <f>G1302*H1302+I1302</f>
        <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f>G1303*H1303*0.006</f>
        <v/>
      </c>
      <c r="L1303" s="28">
        <f>SUM(I1303:K1303)</f>
        <v/>
      </c>
      <c r="M1303" s="28">
        <f>G1303*H1303+I1303</f>
        <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f>G1304*H1304*0.006</f>
        <v/>
      </c>
      <c r="L1304" s="28">
        <f>SUM(I1304:K1304)</f>
        <v/>
      </c>
      <c r="M1304" s="28">
        <f>G1304*H1304+I1304</f>
        <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f>G1305*H1305*0.006</f>
        <v/>
      </c>
      <c r="L1305" s="28">
        <f>SUM(I1305:K1305)</f>
        <v/>
      </c>
      <c r="M1305" s="28">
        <f>G1305*H1305+I1305</f>
        <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f>G1306*H1306*0.006</f>
        <v/>
      </c>
      <c r="L1306" s="28">
        <f>SUM(I1306:K1306)</f>
        <v/>
      </c>
      <c r="M1306" s="28">
        <f>G1306*H1306+I1306</f>
        <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f>G1307*H1307*0.006</f>
        <v/>
      </c>
      <c r="L1307" s="28">
        <f>SUM(I1307:K1307)</f>
        <v/>
      </c>
      <c r="M1307" s="28">
        <f>G1307*H1307+I1307</f>
        <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f>G1308*H1308*0.006</f>
        <v/>
      </c>
      <c r="L1308" s="28">
        <f>SUM(I1308:K1308)</f>
        <v/>
      </c>
      <c r="M1308" s="28">
        <f>G1308*H1308+I1308</f>
        <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f>G1309*H1309*0.006</f>
        <v/>
      </c>
      <c r="L1309" s="28">
        <f>SUM(I1309:K1309)</f>
        <v/>
      </c>
      <c r="M1309" s="28">
        <f>G1309*H1309+I1309</f>
        <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f>G1310*H1310*0.006</f>
        <v/>
      </c>
      <c r="L1310" s="28">
        <f>SUM(I1310:K1310)</f>
        <v/>
      </c>
      <c r="M1310" s="28">
        <f>G1310*H1310+I1310</f>
        <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f>G1311*H1311*0.006</f>
        <v/>
      </c>
      <c r="L1311" s="28">
        <f>SUM(I1311:K1311)</f>
        <v/>
      </c>
      <c r="M1311" s="28">
        <f>G1311*H1311+I1311</f>
        <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f>G1312*H1312*0.006</f>
        <v/>
      </c>
      <c r="L1312" s="28">
        <f>SUM(I1312:K1312)</f>
        <v/>
      </c>
      <c r="M1312" s="28">
        <f>G1312*H1312+I1312</f>
        <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f>G1313*H1313*0.006</f>
        <v/>
      </c>
      <c r="L1313" s="28">
        <f>SUM(I1313:K1313)</f>
        <v/>
      </c>
      <c r="M1313" s="28">
        <f>G1313*H1313+I1313</f>
        <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f>G1314*H1314*0.006</f>
        <v/>
      </c>
      <c r="L1314" s="28">
        <f>SUM(I1314:K1314)</f>
        <v/>
      </c>
      <c r="M1314" s="28">
        <f>G1314*H1314+I1314</f>
        <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f>G1315*H1315*0.006</f>
        <v/>
      </c>
      <c r="L1315" s="28">
        <f>SUM(I1315:K1315)</f>
        <v/>
      </c>
      <c r="M1315" s="28">
        <f>G1315*H1315+I1315</f>
        <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f>G1316*H1316*0.006</f>
        <v/>
      </c>
      <c r="L1316" s="28">
        <f>SUM(I1316:K1316)</f>
        <v/>
      </c>
      <c r="M1316" s="28">
        <f>G1316*H1316+I1316</f>
        <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f>G1317*H1317*0.006</f>
        <v/>
      </c>
      <c r="L1317" s="28">
        <f>SUM(I1317:K1317)</f>
        <v/>
      </c>
      <c r="M1317" s="28">
        <f>G1317*H1317+I1317</f>
        <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f>G1318*H1318*0.006</f>
        <v/>
      </c>
      <c r="L1318" s="28">
        <f>SUM(I1318:K1318)</f>
        <v/>
      </c>
      <c r="M1318" s="28">
        <f>G1318*H1318+I1318</f>
        <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f>G1319*H1319*0.006</f>
        <v/>
      </c>
      <c r="L1319" s="28">
        <f>SUM(I1319:K1319)</f>
        <v/>
      </c>
      <c r="M1319" s="28">
        <f>G1319*H1319+I1319</f>
        <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f>G1320*H1320*0.006</f>
        <v/>
      </c>
      <c r="L1320" s="28">
        <f>SUM(I1320:K1320)</f>
        <v/>
      </c>
      <c r="M1320" s="28">
        <f>G1320*H1320+I1320</f>
        <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f>G1321*H1321*0.006</f>
        <v/>
      </c>
      <c r="L1321" s="28">
        <f>SUM(I1321:K1321)</f>
        <v/>
      </c>
      <c r="M1321" s="28">
        <f>G1321*H1321+I1321</f>
        <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f>G1322*H1322*0.006</f>
        <v/>
      </c>
      <c r="L1322" s="28">
        <f>SUM(I1322:K1322)</f>
        <v/>
      </c>
      <c r="M1322" s="28">
        <f>G1322*H1322+I1322</f>
        <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f>G1323*H1323*0.006</f>
        <v/>
      </c>
      <c r="L1323" s="28">
        <f>SUM(I1323:K1323)</f>
        <v/>
      </c>
      <c r="M1323" s="28">
        <f>G1323*H1323+I1323</f>
        <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f>G1324*H1324*0.006</f>
        <v/>
      </c>
      <c r="L1324" s="28">
        <f>SUM(I1324:K1324)</f>
        <v/>
      </c>
      <c r="M1324" s="28">
        <f>G1324*H1324+I1324</f>
        <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f>G1325*H1325*0.006</f>
        <v/>
      </c>
      <c r="L1325" s="28">
        <f>SUM(I1325:K1325)</f>
        <v/>
      </c>
      <c r="M1325" s="28">
        <f>G1325*H1325+I1325</f>
        <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f>G1326*H1326*0.006</f>
        <v/>
      </c>
      <c r="L1326" s="28">
        <f>SUM(I1326:K1326)</f>
        <v/>
      </c>
      <c r="M1326" s="28">
        <f>G1326*H1326+I1326</f>
        <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f>G1327*H1327*0.006</f>
        <v/>
      </c>
      <c r="L1327" s="28">
        <f>SUM(I1327:K1327)</f>
        <v/>
      </c>
      <c r="M1327" s="28">
        <f>G1327*H1327+I1327</f>
        <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f>G1328*H1328*0.006</f>
        <v/>
      </c>
      <c r="L1328" s="28">
        <f>SUM(I1328:K1328)</f>
        <v/>
      </c>
      <c r="M1328" s="28">
        <f>G1328*H1328+I1328</f>
        <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f>G1329*H1329*0.006</f>
        <v/>
      </c>
      <c r="L1329" s="28">
        <f>SUM(I1329:K1329)</f>
        <v/>
      </c>
      <c r="M1329" s="28">
        <f>G1329*H1329+I1329</f>
        <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f>G1330*H1330*0.006</f>
        <v/>
      </c>
      <c r="L1330" s="28">
        <f>SUM(I1330:K1330)</f>
        <v/>
      </c>
      <c r="M1330" s="28">
        <f>G1330*H1330+I1330</f>
        <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f>G1331*H1331*0.006</f>
        <v/>
      </c>
      <c r="L1331" s="28">
        <f>SUM(I1331:K1331)</f>
        <v/>
      </c>
      <c r="M1331" s="28">
        <f>G1331*H1331+I1331</f>
        <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f>G1332*H1332*0.006</f>
        <v/>
      </c>
      <c r="L1332" s="28">
        <f>SUM(I1332:K1332)</f>
        <v/>
      </c>
      <c r="M1332" s="28">
        <f>G1332*H1332+I1332</f>
        <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f>G1333*H1333*0.006</f>
        <v/>
      </c>
      <c r="L1333" s="28">
        <f>SUM(I1333:K1333)</f>
        <v/>
      </c>
      <c r="M1333" s="28">
        <f>G1333*H1333+I1333</f>
        <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f>G1334*H1334*0.006</f>
        <v/>
      </c>
      <c r="L1334" s="28">
        <f>SUM(I1334:K1334)</f>
        <v/>
      </c>
      <c r="M1334" s="28">
        <f>G1334*H1334+I1334</f>
        <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f>G1335*H1335*0.006</f>
        <v/>
      </c>
      <c r="L1335" s="28">
        <f>SUM(I1335:K1335)</f>
        <v/>
      </c>
      <c r="M1335" s="28">
        <f>G1335*H1335+I1335</f>
        <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f>G1336*H1336*0.006</f>
        <v/>
      </c>
      <c r="L1336" s="28">
        <f>SUM(I1336:K1336)</f>
        <v/>
      </c>
      <c r="M1336" s="28">
        <f>G1336*H1336+I1336</f>
        <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f>G1337*H1337*0.006</f>
        <v/>
      </c>
      <c r="L1337" s="28">
        <f>SUM(I1337:K1337)</f>
        <v/>
      </c>
      <c r="M1337" s="28">
        <f>G1337*H1337+I1337</f>
        <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f>G1338*H1338*0.006</f>
        <v/>
      </c>
      <c r="L1338" s="28">
        <f>SUM(I1338:K1338)</f>
        <v/>
      </c>
      <c r="M1338" s="28">
        <f>G1338*H1338+I1338</f>
        <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f>G1339*H1339*0.006</f>
        <v/>
      </c>
      <c r="L1339" s="28">
        <f>SUM(I1339:K1339)</f>
        <v/>
      </c>
      <c r="M1339" s="28">
        <f>G1339*H1339+I1339</f>
        <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f>G1340*H1340*0.006</f>
        <v/>
      </c>
      <c r="L1340" s="28">
        <f>SUM(I1340:K1340)</f>
        <v/>
      </c>
      <c r="M1340" s="28">
        <f>G1340*H1340+I1340</f>
        <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f>G1341*H1341*0.006</f>
        <v/>
      </c>
      <c r="L1341" s="28">
        <f>SUM(I1341:K1341)</f>
        <v/>
      </c>
      <c r="M1341" s="28">
        <f>G1341*H1341+I1341</f>
        <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f>G1342*H1342*0.006</f>
        <v/>
      </c>
      <c r="L1342" s="28">
        <f>SUM(I1342:K1342)</f>
        <v/>
      </c>
      <c r="M1342" s="28">
        <f>G1342*H1342+I1342</f>
        <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f>G1343*H1343*0.006</f>
        <v/>
      </c>
      <c r="L1343" s="28">
        <f>SUM(I1343:K1343)</f>
        <v/>
      </c>
      <c r="M1343" s="28">
        <f>G1343*H1343+I1343</f>
        <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f>G1344*H1344*0.006</f>
        <v/>
      </c>
      <c r="L1344" s="28">
        <f>SUM(I1344:K1344)</f>
        <v/>
      </c>
      <c r="M1344" s="28">
        <f>G1344*H1344+I1344</f>
        <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f>G1345*H1345*0.006</f>
        <v/>
      </c>
      <c r="L1345" s="28">
        <f>SUM(I1345:K1345)</f>
        <v/>
      </c>
      <c r="M1345" s="28">
        <f>G1345*H1345+I1345</f>
        <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f>G1346*H1346*0.006</f>
        <v/>
      </c>
      <c r="L1346" s="28">
        <f>SUM(I1346:K1346)</f>
        <v/>
      </c>
      <c r="M1346" s="28">
        <f>G1346*H1346+I1346</f>
        <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f>G1347*H1347*0.006</f>
        <v/>
      </c>
      <c r="L1347" s="28">
        <f>SUM(I1347:K1347)</f>
        <v/>
      </c>
      <c r="M1347" s="28">
        <f>G1347*H1347+I1347</f>
        <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f>G1348*H1348*0.006</f>
        <v/>
      </c>
      <c r="L1348" s="28">
        <f>SUM(I1348:K1348)</f>
        <v/>
      </c>
      <c r="M1348" s="28">
        <f>G1348*H1348+I1348</f>
        <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f>G1349*H1349*0.006</f>
        <v/>
      </c>
      <c r="L1349" s="28">
        <f>SUM(I1349:K1349)</f>
        <v/>
      </c>
      <c r="M1349" s="28">
        <f>G1349*H1349+I1349</f>
        <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f>G1350*H1350*0.006</f>
        <v/>
      </c>
      <c r="L1350" s="28">
        <f>SUM(I1350:K1350)</f>
        <v/>
      </c>
      <c r="M1350" s="28">
        <f>G1350*H1350+I1350</f>
        <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f>G1351*H1351*0.006</f>
        <v/>
      </c>
      <c r="L1351" s="28">
        <f>SUM(I1351:K1351)</f>
        <v/>
      </c>
      <c r="M1351" s="28">
        <f>G1351*H1351+I1351</f>
        <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f>G1352*H1352*0.006</f>
        <v/>
      </c>
      <c r="L1352" s="28">
        <f>SUM(I1352:K1352)</f>
        <v/>
      </c>
      <c r="M1352" s="28">
        <f>G1352*H1352+I1352</f>
        <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行数据。原系统按「交易流水号」判重报「重复键×171」, 经逐行核对: 其中 151 组为「分账(淘宝支付手续费,千分之六) + 在线支付(客户收款)」同号成对的正常流水, 并非重复; 仅 3 行为真正疑似重复(同流水号+同交易类型+同金额), 已在本列单独标注 ⚠️疑似重复。 判重规则修正: 重复=同流水号 且 同交易类型 且 同金额; 同号不同类型(分账/在线支付)为正常配对, 不算重复。 导入将丢失的列(无系统字段映射): 核销状态、核销类型(系统侧已由对账逻辑自动管理)。</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✓正常配对·分账(淘宝支付手续费,约千分之六),与同号在线支付成对</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✓正常配对·在线支付(客户收款,本店收入),与同号分账成对</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✓正常配对·分账(淘宝支付手续费,约千分之六),与同号在线支付成对</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✓正常配对·在线支付(客户收款,本店收入),与同号分账成对</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✓正常配对·分账(淘宝支付手续费,约千分之六),与同号在线支付成对</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✓正常配对·在线支付(客户收款,本店收入),与同号分账成对</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✓正常配对·分账(淘宝支付手续费,约千分之六),与同号在线支付成对</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✓正常配对·在线支付(客户收款,本店收入),与同号分账成对</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✓正常配对·分账(淘宝支付手续费,约千分之六),与同号在线支付成对</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✓正常配对·在线支付(客户收款,本店收入),与同号分账成对</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✓退款流水(原路退回)</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✓正常配对·分账(淘宝支付手续费,约千分之六),与同号在线支付成对</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✓正常配对·在线支付(客户收款,本店收入),与同号分账成对</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✓正常配对·分账(淘宝支付手续费,约千分之六),与同号在线支付成对</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✓正常配对·在线支付(客户收款,本店收入),与同号分账成对</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✓正常配对·分账(淘宝支付手续费,约千分之六),与同号在线支付成对</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✓正常配对·在线支付(客户收款,本店收入),与同号分账成对</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✓正常配对·分账(淘宝支付手续费,约千分之六),与同号在线支付成对</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✓正常配对·分账(淘宝支付手续费,约千分之六),与同号在线支付成对</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✓正常配对·在线支付(客户收款,本店收入),与同号分账成对</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✓正常配对·分账(淘宝支付手续费,约千分之六),与同号在线支付成对</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✓正常配对·在线支付(客户收款,本店收入),与同号分账成对</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✓正常配对·在线支付(客户收款,本店收入),与同号分账成对</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✓正常配对·分账(淘宝支付手续费,约千分之六),与同号在线支付成对</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✓正常配对·分账(淘宝支付手续费,约千分之六),与同号在线支付成对</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✓正常配对·在线支付(客户收款,本店收入),与同号分账成对</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✓正常配对·分账(淘宝支付手续费,约千分之六),与同号在线支付成对</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✓正常配对·分账(淘宝支付手续费,约千分之六),与同号在线支付成对</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✓正常配对·在线支付(客户收款,本店收入),与同号分账成对</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✓正常配对·分账(淘宝支付手续费,约千分之六),与同号在线支付成对</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✓正常配对·在线支付(客户收款,本店收入),与同号分账成对</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✓正常配对·分账(淘宝支付手续费,约千分之六),与同号在线支付成对</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✓正常配对·在线支付(客户收款,本店收入),与同号分账成对</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✓正常配对·分账(淘宝支付手续费,约千分之六),与同号在线支付成对</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✓正常配对·在线支付(客户收款,本店收入),与同号分账成对</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✓正常配对·分账(淘宝支付手续费,约千分之六),与同号在线支付成对</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✓正常配对·在线支付(客户收款,本店收入),与同号分账成对</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✓正常配对·分账(淘宝支付手续费,约千分之六),与同号在线支付成对</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✓正常配对·在线支付(客户收款,本店收入),与同号分账成对</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✓正常配对·分账(淘宝支付手续费,约千分之六),与同号在线支付成对</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✓正常配对·在线支付(客户收款,本店收入),与同号分账成对</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✓正常配对·分账(淘宝支付手续费,约千分之六),与同号在线支付成对</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✓正常配对·在线支付(客户收款,本店收入),与同号分账成对</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✓正常配对·分账(淘宝支付手续费,约千分之六),与同号在线支付成对</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✓正常配对·在线支付(客户收款,本店收入),与同号分账成对</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✓正常配对·分账(淘宝支付手续费,约千分之六),与同号在线支付成对</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✓正常配对·分账(淘宝支付手续费,约千分之六),与同号在线支付成对</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✓正常配对·在线支付(客户收款,本店收入),与同号分账成对</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✓正常配对·在线支付(客户收款,本店收入),与同号分账成对</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✓正常配对·分账(淘宝支付手续费,约千分之六),与同号在线支付成对</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✓正常配对·在线支付(客户收款,本店收入),与同号分账成对</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✓正常配对·分账(淘宝支付手续费,约千分之六),与同号在线支付成对</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✓正常配对·在线支付(客户收款,本店收入),与同号分账成对</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✓正常配对·分账(淘宝支付手续费,约千分之六),与同号在线支付成对</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✓正常配对·在线支付(客户收款,本店收入),与同号分账成对</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✓正常配对·分账(淘宝支付手续费,约千分之六),与同号在线支付成对</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✓正常配对·在线支付(客户收款,本店收入),与同号分账成对</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✓正常配对·分账(淘宝支付手续费,约千分之六),与同号在线支付成对</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✓正常配对·在线支付(客户收款,本店收入),与同号分账成对</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✓正常配对·分账(淘宝支付手续费,约千分之六),与同号在线支付成对</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✓正常配对·在线支付(客户收款,本店收入),与同号分账成对</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✓正常配对·分账(淘宝支付手续费,约千分之六),与同号在线支付成对</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✓正常配对·在线支付(客户收款,本店收入),与同号分账成对</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✓正常配对·分账(淘宝支付手续费,约千分之六),与同号在线支付成对</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✓正常配对·在线支付(客户收款,本店收入),与同号分账成对</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✓正常配对·分账(淘宝支付手续费,约千分之六),与同号在线支付成对</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✓正常配对·在线支付(客户收款,本店收入),与同号分账成对</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✓正常配对·分账(淘宝支付手续费,约千分之六),与同号在线支付成对</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✓正常配对·在线支付(客户收款,本店收入),与同号分账成对</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✓正常配对·分账(淘宝支付手续费,约千分之六),与同号在线支付成对</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✓正常配对·在线支付(客户收款,本店收入),与同号分账成对</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✓正常配对·分账(淘宝支付手续费,约千分之六),与同号在线支付成对</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✓正常配对·在线支付(客户收款,本店收入),与同号分账成对</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✓正常配对·分账(淘宝支付手续费,约千分之六),与同号在线支付成对</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✓正常配对·在线支付(客户收款,本店收入),与同号分账成对</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✓正常配对·分账(淘宝支付手续费,约千分之六),与同号在线支付成对</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✓正常配对·在线支付(客户收款,本店收入),与同号分账成对</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✓正常配对·分账(淘宝支付手续费,约千分之六),与同号在线支付成对</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✓正常配对·在线支付(客户收款,本店收入),与同号分账成对</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✓正常配对·分账(淘宝支付手续费,约千分之六),与同号在线支付成对</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✓正常配对·在线支付(客户收款,本店收入),与同号分账成对</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✓正常配对·分账(淘宝支付手续费,约千分之六),与同号在线支付成对</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✓正常配对·在线支付(客户收款,本店收入),与同号分账成对</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✓正常配对·分账(淘宝支付手续费,约千分之六),与同号在线支付成对</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✓正常配对·在线支付(客户收款,本店收入),与同号分账成对</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✓正常配对·分账(淘宝支付手续费,约千分之六),与同号在线支付成对</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✓正常配对·在线支付(客户收款,本店收入),与同号分账成对</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✓分账(淘宝支付手续费)</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✓正常配对·分账(淘宝支付手续费,约千分之六),与同号在线支付成对</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✓正常配对·在线支付(客户收款,本店收入),与同号分账成对</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✓正常配对·分账(淘宝支付手续费,约千分之六),与同号在线支付成对</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✓正常配对·在线支付(客户收款,本店收入),与同号分账成对</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✓正常配对·分账(淘宝支付手续费,约千分之六),与同号在线支付成对</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✓正常配对·在线支付(客户收款,本店收入),与同号分账成对</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✓正常配对·分账(淘宝支付手续费,约千分之六),与同号在线支付成对</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✓正常配对·在线支付(客户收款,本店收入),与同号分账成对</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✓分账(淘宝支付手续费)</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✓正常配对·分账(淘宝支付手续费,约千分之六),与同号在线支付成对</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✓正常配对·在线支付(客户收款,本店收入),与同号分账成对</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✓正常配对·分账(淘宝支付手续费,约千分之六),与同号在线支付成对</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✓正常配对·在线支付(客户收款,本店收入),与同号分账成对</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✓正常配对·分账(淘宝支付手续费,约千分之六),与同号在线支付成对</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✓正常配对·在线支付(客户收款,本店收入),与同号分账成对</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✓正常配对·分账(淘宝支付手续费,约千分之六),与同号在线支付成对</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✓正常配对·在线支付(客户收款,本店收入),与同号分账成对</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✓分账(淘宝支付手续费)</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✓正常配对·分账(淘宝支付手续费,约千分之六),与同号在线支付成对</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✓正常配对·在线支付(客户收款,本店收入),与同号分账成对</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✓正常配对·分账(淘宝支付手续费,约千分之六),与同号在线支付成对</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✓正常配对·在线支付(客户收款,本店收入),与同号分账成对</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✓分账(淘宝支付手续费)</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✓正常配对·分账(淘宝支付手续费,约千分之六),与同号在线支付成对</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✓正常配对·分账(淘宝支付手续费,约千分之六),与同号在线支付成对</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✓正常配对·在线支付(客户收款,本店收入),与同号分账成对</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✓正常配对·分账(淘宝支付手续费,约千分之六),与同号在线支付成对</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✓正常配对·在线支付(客户收款,本店收入),与同号分账成对</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✓正常配对·在线支付(客户收款,本店收入),与同号分账成对</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✓分账(淘宝支付手续费)</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✓正常配对·分账(淘宝支付手续费,约千分之六),与同号在线支付成对</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✓正常配对·在线支付(客户收款,本店收入),与同号分账成对</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✓分账(淘宝支付手续费)</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✓分账(淘宝支付手续费)</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✓分账(淘宝支付手续费)</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✓分账(淘宝支付手续费)</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✓正常配对·分账(淘宝支付手续费,约千分之六),与同号在线支付成对</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✓正常配对·在线支付(客户收款,本店收入),与同号分账成对</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✓正常配对·分账(淘宝支付手续费,约千分之六),与同号在线支付成对</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✓分账(淘宝支付手续费)</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✓分账(淘宝支付手续费)</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✓正常配对·在线支付(客户收款,本店收入),与同号分账成对</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✓正常配对·分账(淘宝支付手续费,约千分之六),与同号在线支付成对</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✓正常配对·在线支付(客户收款,本店收入),与同号分账成对</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✓正常配对·分账(淘宝支付手续费,约千分之六),与同号在线支付成对</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✓正常配对·在线支付(客户收款,本店收入),与同号分账成对</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✓正常配对·分账(淘宝支付手续费,约千分之六),与同号在线支付成对</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✓正常配对·在线支付(客户收款,本店收入),与同号分账成对</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✓正常配对·分账(淘宝支付手续费,约千分之六),与同号在线支付成对</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✓正常配对·在线支付(客户收款,本店收入),与同号分账成对</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✓正常配对·分账(淘宝支付手续费,约千分之六),与同号在线支付成对</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✓正常配对·分账(淘宝支付手续费,约千分之六),与同号在线支付成对</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✓正常配对·在线支付(客户收款,本店收入),与同号分账成对</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✓正常配对·分账(淘宝支付手续费,约千分之六),与同号在线支付成对</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✓正常配对·在线支付(客户收款,本店收入),与同号分账成对</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✓正常配对·分账(淘宝支付手续费,约千分之六),与同号在线支付成对</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✓正常配对·分账(淘宝支付手续费,约千分之六),与同号在线支付成对</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✓正常配对·在线支付(客户收款,本店收入),与同号分账成对</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✓正常配对·在线支付(客户收款,本店收入),与同号分账成对</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✓正常配对·分账(淘宝支付手续费,约千分之六),与同号在线支付成对</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✓正常配对·在线支付(客户收款,本店收入),与同号分账成对</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✓正常配对·分账(淘宝支付手续费,约千分之六),与同号在线支付成对</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✓正常配对·在线支付(客户收款,本店收入),与同号分账成对</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✓正常配对·分账(淘宝支付手续费,约千分之六),与同号在线支付成对</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✓正常配对·在线支付(客户收款,本店收入),与同号分账成对</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✓正常配对·分账(淘宝支付手续费,约千分之六),与同号在线支付成对</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✓正常配对·在线支付(客户收款,本店收入),与同号分账成对</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✓正常配对·分账(淘宝支付手续费,约千分之六),与同号在线支付成对</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✓正常配对·在线支付(客户收款,本店收入),与同号分账成对</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✓正常配对·分账(淘宝支付手续费,约千分之六),与同号在线支付成对</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✓正常配对·在线支付(客户收款,本店收入),与同号分账成对</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✓正常配对·分账(淘宝支付手续费,约千分之六),与同号在线支付成对</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✓正常配对·在线支付(客户收款,本店收入),与同号分账成对</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✓正常配对·分账(淘宝支付手续费,约千分之六),与同号在线支付成对</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✓正常配对·在线支付(客户收款,本店收入),与同号分账成对</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✓正常配对·分账(淘宝支付手续费,约千分之六),与同号在线支付成对</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✓正常配对·在线支付(客户收款,本店收入),与同号分账成对</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✓正常配对·分账(淘宝支付手续费,约千分之六),与同号在线支付成对</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✓正常配对·在线支付(客户收款,本店收入),与同号分账成对</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✓正常配对·分账(淘宝支付手续费,约千分之六),与同号在线支付成对</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✓正常配对·在线支付(客户收款,本店收入),与同号分账成对</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✓正常配对·分账(淘宝支付手续费,约千分之六),与同号在线支付成对</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✓正常配对·在线支付(客户收款,本店收入),与同号分账成对</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✓正常配对·分账(淘宝支付手续费,约千分之六),与同号在线支付成对</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✓正常配对·在线支付(客户收款,本店收入),与同号分账成对</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✓正常配对·分账(淘宝支付手续费,约千分之六),与同号在线支付成对</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✓正常配对·在线支付(客户收款,本店收入),与同号分账成对</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✓分账(淘宝支付手续费)</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✓分账(淘宝支付手续费)</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✓正常配对·分账(淘宝支付手续费,约千分之六),与同号在线支付成对</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✓正常配对·在线支付(客户收款,本店收入),与同号分账成对</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✓正常配对·分账(淘宝支付手续费,约千分之六),与同号在线支付成对</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✓正常配对·在线支付(客户收款,本店收入),与同号分账成对</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✓分账(淘宝支付手续费)</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✓分账(淘宝支付手续费)</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✓分账(淘宝支付手续费)</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✓正常配对·分账(淘宝支付手续费,约千分之六),与同号在线支付成对</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✓正常配对·在线支付(客户收款,本店收入),与同号分账成对</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✓正常配对·分账(淘宝支付手续费,约千分之六),与同号在线支付成对</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✓正常配对·在线支付(客户收款,本店收入),与同号分账成对</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✓正常配对·分账(淘宝支付手续费,约千分之六),与同号在线支付成对</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✓正常配对·在线支付(客户收款,本店收入),与同号分账成对</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✓正常配对·分账(淘宝支付手续费,约千分之六),与同号在线支付成对</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✓正常配对·在线支付(客户收款,本店收入),与同号分账成对</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✓正常配对·分账(淘宝支付手续费,约千分之六),与同号在线支付成对</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✓正常配对·在线支付(客户收款,本店收入),与同号分账成对</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✓正常配对·分账(淘宝支付手续费,约千分之六),与同号在线支付成对</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✓正常配对·在线支付(客户收款,本店收入),与同号分账成对</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✓正常配对·分账(淘宝支付手续费,约千分之六),与同号在线支付成对</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✓正常配对·在线支付(客户收款,本店收入),与同号分账成对</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✓正常配对·分账(淘宝支付手续费,约千分之六),与同号在线支付成对</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✓正常配对·在线支付(客户收款,本店收入),与同号分账成对</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✓正常配对·分账(淘宝支付手续费,约千分之六),与同号在线支付成对</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✓正常配对·在线支付(客户收款,本店收入),与同号分账成对</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✓正常配对·分账(淘宝支付手续费,约千分之六),与同号在线支付成对</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✓正常配对·在线支付(客户收款,本店收入),与同号分账成对</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✓正常配对·分账(淘宝支付手续费,约千分之六),与同号在线支付成对</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✓正常配对·在线支付(客户收款,本店收入),与同号分账成对</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✓正常配对·分账(淘宝支付手续费,约千分之六),与同号在线支付成对</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✓正常配对·在线支付(客户收款,本店收入),与同号分账成对</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✓正常配对·分账(淘宝支付手续费,约千分之六),与同号在线支付成对</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✓正常配对·在线支付(客户收款,本店收入),与同号分账成对</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✓正常配对·分账(淘宝支付手续费,约千分之六),与同号在线支付成对</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✓正常配对·分账(淘宝支付手续费,约千分之六),与同号在线支付成对</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✓正常配对·在线支付(客户收款,本店收入),与同号分账成对</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✓正常配对·在线支付(客户收款,本店收入),与同号分账成对</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✓分账(淘宝支付手续费)</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✓正常配对·分账(淘宝支付手续费,约千分之六),与同号在线支付成对</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✓正常配对·在线支付(客户收款,本店收入),与同号分账成对</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✓正常配对·分账(淘宝支付手续费,约千分之六),与同号在线支付成对</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✓正常配对·在线支付(客户收款,本店收入),与同号分账成对</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✓正常配对·分账(淘宝支付手续费,约千分之六),与同号在线支付成对</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✓正常配对·在线支付(客户收款,本店收入),与同号分账成对</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✓正常配对·分账(淘宝支付手续费,约千分之六),与同号在线支付成对</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✓正常配对·在线支付(客户收款,本店收入),与同号分账成对</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✓分账(淘宝支付手续费)</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✓分账(淘宝支付手续费)</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✓分账(淘宝支付手续费)</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✓正常配对·分账(淘宝支付手续费,约千分之六),与同号在线支付成对</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✓正常配对·在线支付(客户收款,本店收入),与同号分账成对</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✓正常配对·分账(淘宝支付手续费,约千分之六),与同号在线支付成对</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✓正常配对·在线支付(客户收款,本店收入),与同号分账成对</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✓退款流水(原路退回)</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✓正常配对·分账(淘宝支付手续费,约千分之六),与同号在线支付成对</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✓正常配对·在线支付(客户收款,本店收入),与同号分账成对</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✓正常配对·分账(淘宝支付手续费,约千分之六),与同号在线支付成对</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✓正常配对·在线支付(客户收款,本店收入),与同号分账成对</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✓分账(淘宝支付手续费)</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✓正常配对·分账(淘宝支付手续费,约千分之六),与同号在线支付成对</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⚠️疑似重复(同流水号+同类型+同金额,需人工核对)</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✓正常配对·在线支付(客户收款,本店收入),与同号分账成对</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⚠️疑似重复(同流水号+同类型+同金额,需人工核对)</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✓正常配对·在线支付(客户收款,本店收入),与同号分账成对</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✓正常配对·分账(淘宝支付手续费,约千分之六),与同号在线支付成对</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✓分账(淘宝支付手续费)</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✓正常配对·分账(淘宝支付手续费,约千分之六),与同号在线支付成对</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✓正常配对·在线支付(客户收款,本店收入),与同号分账成对</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✓分账(淘宝支付手续费)</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✓分账(淘宝支付手续费)</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✓正常配对·分账(淘宝支付手续费,约千分之六),与同号在线支付成对</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✓正常配对·在线支付(客户收款,本店收入),与同号分账成对</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✓正常配对·分账(淘宝支付手续费,约千分之六),与同号在线支付成对</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✓正常配对·在线支付(客户收款,本店收入),与同号分账成对</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✓正常配对·分账(淘宝支付手续费,约千分之六),与同号在线支付成对</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✓正常配对·在线支付(客户收款,本店收入),与同号分账成对</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✓分账(淘宝支付手续费)</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✓正常配对·分账(淘宝支付手续费,约千分之六),与同号在线支付成对</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✓正常配对·在线支付(客户收款,本店收入),与同号分账成对</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⚠️疑似重复(同流水号+同类型+同金额,需人工核对)</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⚠️疑似重复(同流水号+同类型+同金额,需人工核对)</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✓正常配对·在线支付(客户收款,本店收入),与同号分账成对</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✓正常配对·分账(淘宝支付手续费,约千分之六),与同号在线支付成对</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✓正常配对·在线支付(客户收款,本店收入),与同号分账成对</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✓分账(淘宝支付手续费)</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✓分账(淘宝支付手续费)</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✓分账(淘宝支付手续费)</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✓正常配对·分账(淘宝支付手续费,约千分之六),与同号在线支付成对</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✓正常配对·在线支付(客户收款,本店收入),与同号分账成对</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✓正常配对·分账(淘宝支付手续费,约千分之六),与同号在线支付成对</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✓正常配对·在线支付(客户收款,本店收入),与同号分账成对</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✓正常配对·分账(淘宝支付手续费,约千分之六),与同号在线支付成对</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✓正常配对·在线支付(客户收款,本店收入),与同号分账成对</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✓正常配对·分账(淘宝支付手续费,约千分之六),与同号在线支付成对</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✓正常配对·在线支付(客户收款,本店收入),与同号分账成对</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✓正常配对·分账(淘宝支付手续费,约千分之六),与同号在线支付成对</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✓正常配对·在线支付(客户收款,本店收入),与同号分账成对</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✓正常配对·分账(淘宝支付手续费,约千分之六),与同号在线支付成对</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✓正常配对·在线支付(客户收款,本店收入),与同号分账成对</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✓正常配对·分账(淘宝支付手续费,约千分之六),与同号在线支付成对</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✓正常配对·在线支付(客户收款,本店收入),与同号分账成对</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✓退款流水(原路退回)</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✓正常配对·分账(淘宝支付手续费,约千分之六),与同号在线支付成对</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✓分账(淘宝支付手续费)</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✓分账(淘宝支付手续费)</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✓分账(淘宝支付手续费)</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✓正常配对·分账(淘宝支付手续费,约千分之六),与同号在线支付成对</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✓正常配对·在线支付(客户收款,本店收入),与同号分账成对</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✓正常配对·分账(淘宝支付手续费,约千分之六),与同号在线支付成对</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✓正常配对·分账(淘宝支付手续费,约千分之六),与同号在线支付成对</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✓正常配对·在线支付(客户收款,本店收入),与同号分账成对</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✓正常配对·在线支付(客户收款,本店收入),与同号分账成对</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✓正常配对·分账(淘宝支付手续费,约千分之六),与同号在线支付成对</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✓正常配对·在线支付(客户收款,本店收入),与同号分账成对</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✓正常配对·分账(淘宝支付手续费,约千分之六),与同号在线支付成对</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✓正常配对·在线支付(客户收款,本店收入),与同号分账成对</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✓正常配对·分账(淘宝支付手续费,约千分之六),与同号在线支付成对</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✓正常配对·在线支付(客户收款,本店收入),与同号分账成对</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✓分账(淘宝支付手续费)</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✓正常配对·分账(淘宝支付手续费,约千分之六),与同号在线支付成对</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✓正常配对·在线支付(客户收款,本店收入),与同号分账成对</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✓正常配对·分账(淘宝支付手续费,约千分之六),与同号在线支付成对</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✓正常配对·在线支付(客户收款,本店收入),与同号分账成对</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✓正常配对·分账(淘宝支付手续费,约千分之六),与同号在线支付成对</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✓正常配对·在线支付(客户收款,本店收入),与同号分账成对</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✓分账(淘宝支付手续费)</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✓退款流水(原路退回)</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✓正常配对·分账(淘宝支付手续费,约千分之六),与同号在线支付成对</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✓正常配对·在线支付(客户收款,本店收入),与同号分账成对</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✓正常配对·分账(淘宝支付手续费,约千分之六),与同号在线支付成对</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✓正常配对·在线支付(客户收款,本店收入),与同号分账成对</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✓正常配对·分账(淘宝支付手续费,约千分之六),与同号在线支付成对</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✓正常配对·在线支付(客户收款,本店收入),与同号分账成对</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✓正常配对·分账(淘宝支付手续费,约千分之六),与同号在线支付成对</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✓正常配对·在线支付(客户收款,本店收入),与同号分账成对</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✓正常配对·分账(淘宝支付手续费,约千分之六),与同号在线支付成对</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✓正常配对·分账(淘宝支付手续费,约千分之六),与同号在线支付成对</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✓正常配对·分账(淘宝支付手续费,约千分之六),与同号在线支付成对</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✓正常配对·在线支付(客户收款,本店收入),与同号分账成对</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✓正常配对·在线支付(客户收款,本店收入),与同号分账成对</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✓正常配对·在线支付(客户收款,本店收入),与同号分账成对</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✓正常配对·分账(淘宝支付手续费,约千分之六),与同号在线支付成对</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✓正常配对·在线支付(客户收款,本店收入),与同号分账成对</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✓正常配对·分账(淘宝支付手续费,约千分之六),与同号在线支付成对</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✓正常配对·在线支付(客户收款,本店收入),与同号分账成对</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✓正常配对·分账(淘宝支付手续费,约千分之六),与同号在线支付成对</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✓正常配对·在线支付(客户收款,本店收入),与同号分账成对</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✓正常配对·分账(淘宝支付手续费,约千分之六),与同号在线支付成对</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✓分账(淘宝支付手续费)</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✓正常配对·分账(淘宝支付手续费,约千分之六),与同号在线支付成对</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✓正常配对·分账(淘宝支付手续费,约千分之六),与同号在线支付成对</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✓正常配对·在线支付(客户收款,本店收入),与同号分账成对</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✓正常配对·分账(淘宝支付手续费,约千分之六),与同号在线支付成对</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✓正常配对·在线支付(客户收款,本店收入),与同号分账成对</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✓分账(淘宝支付手续费)</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✓正常配对·分账(淘宝支付手续费,约千分之六),与同号在线支付成对</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✓正常配对·分账(淘宝支付手续费,约千分之六),与同号在线支付成对</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✓正常配对·在线支付(客户收款,本店收入),与同号分账成对</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✓正常配对·在线支付(客户收款,本店收入),与同号分账成对</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✓正常配对·分账(淘宝支付手续费,约千分之六),与同号在线支付成对</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✓正常配对·在线支付(客户收款,本店收入),与同号分账成对</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✓正常配对·分账(淘宝支付手续费,约千分之六),与同号在线支付成对</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✓正常配对·在线支付(客户收款,本店收入),与同号分账成对</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✓正常配对·分账(淘宝支付手续费,约千分之六),与同号在线支付成对</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✓正常配对·在线支付(客户收款,本店收入),与同号分账成对</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✓退款流水(原路退回)</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✓分账(淘宝支付手续费)</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✓分账(淘宝支付手续费)</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✓分账(淘宝支付手续费)</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✓分账(淘宝支付手续费)</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✓分账(淘宝支付手续费)</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✓分账(淘宝支付手续费)</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✓分账(淘宝支付手续费)</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✓分账(淘宝支付手续费)</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✓分账(淘宝支付手续费)</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✓分账(淘宝支付手续费)</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✓正常配对·分账(淘宝支付手续费,约千分之六),与同号在线支付成对</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✓正常配对·在线支付(客户收款,本店收入),与同号分账成对</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✓正常配对·分账(淘宝支付手续费,约千分之六),与同号在线支付成对</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✓正常配对·在线支付(客户收款,本店收入),与同号分账成对</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✓正常配对·分账(淘宝支付手续费,约千分之六),与同号在线支付成对</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✓正常配对·在线支付(客户收款,本店收入),与同号分账成对</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✓分账(淘宝支付手续费)</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✓分账(淘宝支付手续费)</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✓正常配对·分账(淘宝支付手续费,约千分之六),与同号在线支付成对</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✓退款流水(原路退回)</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✓正常配对·在线支付(客户收款,本店收入),与同号分账成对</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✓分账(淘宝支付手续费)</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⚠️疑似重复(同流水号+同类型+同金额,需人工核对)</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⚠️疑似重复(同流水号+同类型+同金额,需人工核对)</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✓正常配对·在线支付(客户收款,本店收入),与同号分账成对</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✓正常配对·分账(淘宝支付手续费,约千分之六),与同号在线支付成对</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✓正常配对·在线支付(客户收款,本店收入),与同号分账成对</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✓正常配对·分账(淘宝支付手续费,约千分之六),与同号在线支付成对</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✓正常配对·在线支付(客户收款,本店收入),与同号分账成对</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✓分账(淘宝支付手续费)</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✓正常配对·分账(淘宝支付手续费,约千分之六),与同号在线支付成对</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✓正常配对·在线支付(客户收款,本店收入),与同号分账成对</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✓正常配对·分账(淘宝支付手续费,约千分之六),与同号在线支付成对</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✓正常配对·在线支付(客户收款,本店收入),与同号分账成对</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✓分账(淘宝支付手续费)</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✓分账(淘宝支付手续费)</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✓分账(淘宝支付手续费)</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✓正常配对·分账(淘宝支付手续费,约千分之六),与同号在线支付成对</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✓正常配对·在线支付(客户收款,本店收入),与同号分账成对</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✓正常配对·分账(淘宝支付手续费,约千分之六),与同号在线支付成对</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✓正常配对·在线支付(客户收款,本店收入),与同号分账成对</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✓正常配对·分账(淘宝支付手续费,约千分之六),与同号在线支付成对</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✓分账(淘宝支付手续费)</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✓分账(淘宝支付手续费)</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✓分账(淘宝支付手续费)</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✓分账(淘宝支付手续费)</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✓分账(淘宝支付手续费)</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✓分账(淘宝支付手续费)</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✓分账(淘宝支付手续费)</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✓分账(淘宝支付手续费)</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✓分账(淘宝支付手续费)</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✓分账(淘宝支付手续费)</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✓分账(淘宝支付手续费)</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✓分账(淘宝支付手续费)</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✓分账(淘宝支付手续费)</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✓分账(淘宝支付手续费)</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✓分账(淘宝支付手续费)</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✓分账(淘宝支付手续费)</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✓分账(淘宝支付手续费)</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✓分账(淘宝支付手续费)</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✓分账(淘宝支付手续费)</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✓分账(淘宝支付手续费)</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✓分账(淘宝支付手续费)</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✓分账(淘宝支付手续费)</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✓分账(淘宝支付手续费)</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✓正常配对·分账(淘宝支付手续费,约千分之六),与同号在线支付成对</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✓分账(淘宝支付手续费)</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✓分账(淘宝支付手续费)</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✓分账(淘宝支付手续费)</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✓分账(淘宝支付手续费)</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✓分账(淘宝支付手续费)</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✓分账(淘宝支付手续费)</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✓分账(淘宝支付手续费)</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✓分账(淘宝支付手续费)</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✓分账(淘宝支付手续费)</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✓分账(淘宝支付手续费)</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✓分账(淘宝支付手续费)</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✓分账(淘宝支付手续费)</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✓分账(淘宝支付手续费)</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✓分账(淘宝支付手续费)</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✓分账(淘宝支付手续费)</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✓分账(淘宝支付手续费)</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✓分账(淘宝支付手续费)</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✓分账(淘宝支付手续费)</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✓分账(淘宝支付手续费)</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✓分账(淘宝支付手续费)</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✓分账(淘宝支付手续费)</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✓分账(淘宝支付手续费)</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811 行数据。原系统标「15行存在问题」含误判: 同号不同类型的配对流水(收入+支出, 退款场景)为正常配对行。重新核对后: 真正疑似重复=8行(同流水号+同类型), 万师傅安装/退款流水=157行(有关联订单号, 非淘宝平台直接收款, 正常)。判重规则: 同流水号+同类型+同金额=真重复; 同号不同类型=正常配对; 万师傅类=安装外包费用。 导入将丢失的列(无系统字段映射): 核销状态、核销类型、平台订单号(系统侧由对账逻辑管理)。</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 万师傅安装费/退款流水(通过万师傅平台结算，有关联订单号，归属安装外包费用，无淘宝平台订单号属正常)</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 万师傅安装费/退款流水(通过万师傅平台结算，有关联订单号，归属安装外包费用，无淘宝平台订单号属正常)</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 万师傅安装费/退款流水(通过万师傅平台结算，有关联订单号，归属安装外包费用，无淘宝平台订单号属正常)</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 万师傅安装费/退款流水(通过万师傅平台结算，有关联订单号，归属安装外包费用，无淘宝平台订单号属正常)</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 万师傅安装费/退款流水(通过万师傅平台结算，有关联订单号，归属安装外包费用，无淘宝平台订单号属正常)</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 万师傅安装费/退款流水(通过万师傅平台结算，有关联订单号，归属安装外包费用，无淘宝平台订单号属正常)</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 万师傅安装费/退款流水(通过万师傅平台结算，有关联订单号，归属安装外包费用，无淘宝平台订单号属正常)</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 万师傅安装费/退款流水(通过万师傅平台结算，有关联订单号，归属安装外包费用，无淘宝平台订单号属正常)</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 正常配对·收入(与同号支出成对, 退款或服务收支配对)</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 万师傅安装费/退款流水(通过万师傅平台结算，有关联订单号，归属安装外包费用，无淘宝平台订单号属正常)</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 正常配对·支出(与同号收入成对, 退款或服务收支配对)</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 万师傅安装费/退款流水(通过万师傅平台结算，有关联订单号，归属安装外包费用，无淘宝平台订单号属正常)</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 万师傅安装费/退款流水(通过万师傅平台结算，有关联订单号，归属安装外包费用，无淘宝平台订单号属正常)</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 万师傅安装费/退款流水(通过万师傅平台结算，有关联订单号，归属安装外包费用，无淘宝平台订单号属正常)</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 万师傅安装费/退款流水(通过万师傅平台结算，有关联订单号，归属安装外包费用，无淘宝平台订单号属正常)</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⚠️疑似重复(同流水号+同交易类型但金额不同: 同号出现2条同类型流水, 请核实)</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⚠️疑似重复(同流水号+同交易类型但金额不同: 同号出现2条同类型流水, 请核实)</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 万师傅安装费/退款流水(通过万师傅平台结算，有关联订单号，归属安装外包费用，无淘宝平台订单号属正常)</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 万师傅安装费/退款流水(通过万师傅平台结算，有关联订单号，归属安装外包费用，无淘宝平台订单号属正常)</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 万师傅安装费/退款流水(通过万师傅平台结算，有关联订单号，归属安装外包费用，无淘宝平台订单号属正常)</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 万师傅安装费/退款流水(通过万师傅平台结算，有关联订单号，归属安装外包费用，无淘宝平台订单号属正常)</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 万师傅安装费/退款流水(通过万师傅平台结算，有关联订单号，归属安装外包费用，无淘宝平台订单号属正常)</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 万师傅安装费/退款流水(通过万师傅平台结算，有关联订单号，归属安装外包费用，无淘宝平台订单号属正常)</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 万师傅安装费/退款流水(通过万师傅平台结算，有关联订单号，归属安装外包费用，无淘宝平台订单号属正常)</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 万师傅安装费/退款流水(通过万师傅平台结算，有关联订单号，归属安装外包费用，无淘宝平台订单号属正常)</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 万师傅安装费/退款流水(通过万师傅平台结算，有关联订单号，归属安装外包费用，无淘宝平台订单号属正常)</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 万师傅安装费/退款流水(通过万师傅平台结算，有关联订单号，归属安装外包费用，无淘宝平台订单号属正常)</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 万师傅安装费/退款流水(通过万师傅平台结算，有关联订单号，归属安装外包费用，无淘宝平台订单号属正常)</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 万师傅安装费/退款流水(通过万师傅平台结算，有关联订单号，归属安装外包费用，无淘宝平台订单号属正常)</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 万师傅安装费/退款流水(通过万师傅平台结算，有关联订单号，归属安装外包费用，无淘宝平台订单号属正常)</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 万师傅安装费/退款流水(通过万师傅平台结算，有关联订单号，归属安装外包费用，无淘宝平台订单号属正常)</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 万师傅安装费/退款流水(通过万师傅平台结算，有关联订单号，归属安装外包费用，无淘宝平台订单号属正常)</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 万师傅安装费/退款流水(通过万师傅平台结算，有关联订单号，归属安装外包费用，无淘宝平台订单号属正常)</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 万师傅安装费/退款流水(通过万师傅平台结算，有关联订单号，归属安装外包费用，无淘宝平台订单号属正常)</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⚠️疑似重复(同流水号+同交易类型但金额不同: 同号出现2条同类型流水, 请核实)</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 万师傅安装费/退款流水(通过万师傅平台结算，有关联订单号，归属安装外包费用，无淘宝平台订单号属正常)</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 万师傅安装费/退款流水(通过万师傅平台结算，有关联订单号，归属安装外包费用，无淘宝平台订单号属正常)</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 万师傅安装费/退款流水(通过万师傅平台结算，有关联订单号，归属安装外包费用，无淘宝平台订单号属正常)</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 万师傅安装费/退款流水(通过万师傅平台结算，有关联订单号，归属安装外包费用，无淘宝平台订单号属正常)</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 万师傅安装费/退款流水(通过万师傅平台结算，有关联订单号，归属安装外包费用，无淘宝平台订单号属正常)</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 万师傅安装费/退款流水(通过万师傅平台结算，有关联订单号，归属安装外包费用，无淘宝平台订单号属正常)</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 万师傅安装费/退款流水(通过万师傅平台结算，有关联订单号，归属安装外包费用，无淘宝平台订单号属正常)</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 万师傅安装费/退款流水(通过万师傅平台结算，有关联订单号，归属安装外包费用，无淘宝平台订单号属正常)</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 万师傅安装费/退款流水(通过万师傅平台结算，有关联订单号，归属安装外包费用，无淘宝平台订单号属正常)</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 万师傅安装费/退款流水(通过万师傅平台结算，有关联订单号，归属安装外包费用，无淘宝平台订单号属正常)</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 万师傅安装费/退款流水(通过万师傅平台结算，有关联订单号，归属安装外包费用，无淘宝平台订单号属正常)</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 万师傅安装费/退款流水(通过万师傅平台结算，有关联订单号，归属安装外包费用，无淘宝平台订单号属正常)</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 万师傅安装费/退款流水(通过万师傅平台结算，有关联订单号，归属安装外包费用，无淘宝平台订单号属正常)</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 万师傅安装费/退款流水(通过万师傅平台结算，有关联订单号，归属安装外包费用，无淘宝平台订单号属正常)</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 万师傅安装费/退款流水(通过万师傅平台结算，有关联订单号，归属安装外包费用，无淘宝平台订单号属正常)</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 万师傅安装费/退款流水(通过万师傅平台结算，有关联订单号，归属安装外包费用，无淘宝平台订单号属正常)</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 万师傅安装费/退款流水(通过万师傅平台结算，有关联订单号，归属安装外包费用，无淘宝平台订单号属正常)</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 万师傅安装费/退款流水(通过万师傅平台结算，有关联订单号，归属安装外包费用，无淘宝平台订单号属正常)</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 万师傅安装费/退款流水(通过万师傅平台结算，有关联订单号，归属安装外包费用，无淘宝平台订单号属正常)</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 万师傅安装费/退款流水(通过万师傅平台结算，有关联订单号，归属安装外包费用，无淘宝平台订单号属正常)</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 万师傅安装费/退款流水(通过万师傅平台结算，有关联订单号，归属安装外包费用，无淘宝平台订单号属正常)</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 万师傅安装费/退款流水(通过万师傅平台结算，有关联订单号，归属安装外包费用，无淘宝平台订单号属正常)</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 万师傅安装费/退款流水(通过万师傅平台结算，有关联订单号，归属安装外包费用，无淘宝平台订单号属正常)</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 万师傅安装费/退款流水(通过万师傅平台结算，有关联订单号，归属安装外包费用，无淘宝平台订单号属正常)</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 万师傅安装费/退款流水(通过万师傅平台结算，有关联订单号，归属安装外包费用，无淘宝平台订单号属正常)</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 万师傅安装费/退款流水(通过万师傅平台结算，有关联订单号，归属安装外包费用，无淘宝平台订单号属正常)</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 万师傅安装费/退款流水(通过万师傅平台结算，有关联订单号，归属安装外包费用，无淘宝平台订单号属正常)</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 万师傅安装费/退款流水(通过万师傅平台结算，有关联订单号，归属安装外包费用，无淘宝平台订单号属正常)</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 万师傅安装费/退款流水(通过万师傅平台结算，有关联订单号，归属安装外包费用，无淘宝平台订单号属正常)</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 万师傅安装费/退款流水(通过万师傅平台结算，有关联订单号，归属安装外包费用，无淘宝平台订单号属正常)</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 万师傅安装费/退款流水(通过万师傅平台结算，有关联订单号，归属安装外包费用，无淘宝平台订单号属正常)</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⚠️疑似重复(同流水号+同交易类型但金额不同: 同号出现2条同类型流水, 请核实)</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 万师傅安装费/退款流水(通过万师傅平台结算，有关联订单号，归属安装外包费用，无淘宝平台订单号属正常)</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 万师傅安装费/退款流水(通过万师傅平台结算，有关联订单号，归属安装外包费用，无淘宝平台订单号属正常)</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 万师傅安装费/退款流水(通过万师傅平台结算，有关联订单号，归属安装外包费用，无淘宝平台订单号属正常)</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 万师傅安装费/退款流水(通过万师傅平台结算，有关联订单号，归属安装外包费用，无淘宝平台订单号属正常)</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⚠️疑似重复(同流水号+同交易类型+同金额, 需人工核对删除多余行)</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⚠️疑似重复(同流水号+同交易类型+同金额, 需人工核对删除多余行)</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 万师傅安装费/退款流水(通过万师傅平台结算，有关联订单号，归属安装外包费用，无淘宝平台订单号属正常)</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 万师傅安装费/退款流水(通过万师傅平台结算，有关联订单号，归属安装外包费用，无淘宝平台订单号属正常)</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 万师傅安装费/退款流水(通过万师傅平台结算，有关联订单号，归属安装外包费用，无淘宝平台订单号属正常)</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 万师傅安装费/退款流水(通过万师傅平台结算，有关联订单号，归属安装外包费用，无淘宝平台订单号属正常)</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 万师傅安装费/退款流水(通过万师傅平台结算，有关联订单号，归属安装外包费用，无淘宝平台订单号属正常)</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 万师傅安装费/退款流水(通过万师傅平台结算，有关联订单号，归属安装外包费用，无淘宝平台订单号属正常)</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 万师傅安装费/退款流水(通过万师傅平台结算，有关联订单号，归属安装外包费用，无淘宝平台订单号属正常)</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 万师傅安装费/退款流水(通过万师傅平台结算，有关联订单号，归属安装外包费用，无淘宝平台订单号属正常)</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 万师傅安装费/退款流水(通过万师傅平台结算，有关联订单号，归属安装外包费用，无淘宝平台订单号属正常)</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 万师傅安装费/退款流水(通过万师傅平台结算，有关联订单号，归属安装外包费用，无淘宝平台订单号属正常)</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 万师傅安装费/退款流水(通过万师傅平台结算，有关联订单号，归属安装外包费用，无淘宝平台订单号属正常)</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 万师傅安装费/退款流水(通过万师傅平台结算，有关联订单号，归属安装外包费用，无淘宝平台订单号属正常)</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 万师傅安装费/退款流水(通过万师傅平台结算，有关联订单号，归属安装外包费用，无淘宝平台订单号属正常)</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 万师傅安装费/退款流水(通过万师傅平台结算，有关联订单号，归属安装外包费用，无淘宝平台订单号属正常)</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 正常配对·支出(与同号收入成对, 退款或服务收支配对)</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 正常配对·收入(与同号支出成对, 退款或服务收支配对)</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 万师傅安装费/退款流水(通过万师傅平台结算，有关联订单号，归属安装外包费用，无淘宝平台订单号属正常)</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 万师傅安装费/退款流水(通过万师傅平台结算，有关联订单号，归属安装外包费用，无淘宝平台订单号属正常)</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 万师傅安装费/退款流水(通过万师傅平台结算，有关联订单号，归属安装外包费用，无淘宝平台订单号属正常)</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 万师傅安装费/退款流水(通过万师傅平台结算，有关联订单号，归属安装外包费用，无淘宝平台订单号属正常)</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c r="M375" t="inlineStr">
        <is>
          <t>✓ 万师傅安装费/退款流水(通过万师傅平台结算，有关联订单号，归属安装外包费用，无淘宝平台订单号属正常)</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 万师傅安装费/退款流水(通过万师傅平台结算，有关联订单号，归属安装外包费用，无淘宝平台订单号属正常)</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 万师傅安装费/退款流水(通过万师傅平台结算，有关联订单号，归属安装外包费用，无淘宝平台订单号属正常)</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 万师傅安装费/退款流水(通过万师傅平台结算，有关联订单号，归属安装外包费用，无淘宝平台订单号属正常)</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 万师傅安装费/退款流水(通过万师傅平台结算，有关联订单号，归属安装外包费用，无淘宝平台订单号属正常)</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 万师傅安装费/退款流水(通过万师傅平台结算，有关联订单号，归属安装外包费用，无淘宝平台订单号属正常)</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 万师傅安装费/退款流水(通过万师傅平台结算，有关联订单号，归属安装外包费用，无淘宝平台订单号属正常)</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 万师傅安装费/退款流水(通过万师傅平台结算，有关联订单号，归属安装外包费用，无淘宝平台订单号属正常)</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 万师傅安装费/退款流水(通过万师傅平台结算，有关联订单号，归属安装外包费用，无淘宝平台订单号属正常)</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 万师傅安装费/退款流水(通过万师傅平台结算，有关联订单号，归属安装外包费用，无淘宝平台订单号属正常)</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 万师傅安装费/退款流水(通过万师傅平台结算，有关联订单号，归属安装外包费用，无淘宝平台订单号属正常)</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 万师傅安装费/退款流水(通过万师傅平台结算，有关联订单号，归属安装外包费用，无淘宝平台订单号属正常)</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 万师傅安装费/退款流水(通过万师傅平台结算，有关联订单号，归属安装外包费用，无淘宝平台订单号属正常)</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 万师傅安装费/退款流水(通过万师傅平台结算，有关联订单号，归属安装外包费用，无淘宝平台订单号属正常)</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 万师傅安装费/退款流水(通过万师傅平台结算，有关联订单号，归属安装外包费用，无淘宝平台订单号属正常)</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 万师傅安装费/退款流水(通过万师傅平台结算，有关联订单号，归属安装外包费用，无淘宝平台订单号属正常)</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 万师傅安装费/退款流水(通过万师傅平台结算，有关联订单号，归属安装外包费用，无淘宝平台订单号属正常)</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 万师傅安装费/退款流水(通过万师傅平台结算，有关联订单号，归属安装外包费用，无淘宝平台订单号属正常)</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 万师傅安装费/退款流水(通过万师傅平台结算，有关联订单号，归属安装外包费用，无淘宝平台订单号属正常)</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 万师傅安装费/退款流水(通过万师傅平台结算，有关联订单号，归属安装外包费用，无淘宝平台订单号属正常)</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 万师傅安装费/退款流水(通过万师傅平台结算，有关联订单号，归属安装外包费用，无淘宝平台订单号属正常)</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 万师傅安装费/退款流水(通过万师傅平台结算，有关联订单号，归属安装外包费用，无淘宝平台订单号属正常)</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 万师傅安装费/退款流水(通过万师傅平台结算，有关联订单号，归属安装外包费用，无淘宝平台订单号属正常)</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 万师傅安装费/退款流水(通过万师傅平台结算，有关联订单号，归属安装外包费用，无淘宝平台订单号属正常)</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 万师傅安装费/退款流水(通过万师傅平台结算，有关联订单号，归属安装外包费用，无淘宝平台订单号属正常)</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 万师傅安装费/退款流水(通过万师傅平台结算，有关联订单号，归属安装外包费用，无淘宝平台订单号属正常)</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 万师傅安装费/退款流水(通过万师傅平台结算，有关联订单号，归属安装外包费用，无淘宝平台订单号属正常)</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 万师傅安装费/退款流水(通过万师傅平台结算，有关联订单号，归属安装外包费用，无淘宝平台订单号属正常)</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 万师傅安装费/退款流水(通过万师傅平台结算，有关联订单号，归属安装外包费用，无淘宝平台订单号属正常)</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 万师傅安装费/退款流水(通过万师傅平台结算，有关联订单号，归属安装外包费用，无淘宝平台订单号属正常)</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 万师傅安装费/退款流水(通过万师傅平台结算，有关联订单号，归属安装外包费用，无淘宝平台订单号属正常)</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 万师傅安装费/退款流水(通过万师傅平台结算，有关联订单号，归属安装外包费用，无淘宝平台订单号属正常)</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 万师傅安装费/退款流水(通过万师傅平台结算，有关联订单号，归属安装外包费用，无淘宝平台订单号属正常)</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 万师傅安装费/退款流水(通过万师傅平台结算，有关联订单号，归属安装外包费用，无淘宝平台订单号属正常)</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 万师傅安装费/退款流水(通过万师傅平台结算，有关联订单号，归属安装外包费用，无淘宝平台订单号属正常)</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 万师傅安装费/退款流水(通过万师傅平台结算，有关联订单号，归属安装外包费用，无淘宝平台订单号属正常)</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 万师傅安装费/退款流水(通过万师傅平台结算，有关联订单号，归属安装外包费用，无淘宝平台订单号属正常)</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 万师傅安装费/退款流水(通过万师傅平台结算，有关联订单号，归属安装外包费用，无淘宝平台订单号属正常)</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 万师傅安装费/退款流水(通过万师傅平台结算，有关联订单号，归属安装外包费用，无淘宝平台订单号属正常)</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 万师傅安装费/退款流水(通过万师傅平台结算，有关联订单号，归属安装外包费用，无淘宝平台订单号属正常)</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 万师傅安装费/退款流水(通过万师傅平台结算，有关联订单号，归属安装外包费用，无淘宝平台订单号属正常)</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 万师傅安装费/退款流水(通过万师傅平台结算，有关联订单号，归属安装外包费用，无淘宝平台订单号属正常)</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 万师傅安装费/退款流水(通过万师傅平台结算，有关联订单号，归属安装外包费用，无淘宝平台订单号属正常)</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 万师傅安装费/退款流水(通过万师傅平台结算，有关联订单号，归属安装外包费用，无淘宝平台订单号属正常)</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 万师傅安装费/退款流水(通过万师傅平台结算，有关联订单号，归属安装外包费用，无淘宝平台订单号属正常)</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 万师傅安装费/退款流水(通过万师傅平台结算，有关联订单号，归属安装外包费用，无淘宝平台订单号属正常)</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 万师傅安装费/退款流水(通过万师傅平台结算，有关联订单号，归属安装外包费用，无淘宝平台订单号属正常)</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 万师傅安装费/退款流水(通过万师傅平台结算，有关联订单号，归属安装外包费用，无淘宝平台订单号属正常)</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 万师傅安装费/退款流水(通过万师傅平台结算，有关联订单号，归属安装外包费用，无淘宝平台订单号属正常)</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 万师傅安装费/退款流水(通过万师傅平台结算，有关联订单号，归属安装外包费用，无淘宝平台订单号属正常)</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 万师傅安装费/退款流水(通过万师傅平台结算，有关联订单号，归属安装外包费用，无淘宝平台订单号属正常)</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 万师傅安装费/退款流水(通过万师傅平台结算，有关联订单号，归属安装外包费用，无淘宝平台订单号属正常)</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 万师傅安装费/退款流水(通过万师傅平台结算，有关联订单号，归属安装外包费用，无淘宝平台订单号属正常)</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 万师傅安装费/退款流水(通过万师傅平台结算，有关联订单号，归属安装外包费用，无淘宝平台订单号属正常)</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 万师傅安装费/退款流水(通过万师傅平台结算，有关联订单号，归属安装外包费用，无淘宝平台订单号属正常)</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 万师傅安装费/退款流水(通过万师傅平台结算，有关联订单号，归属安装外包费用，无淘宝平台订单号属正常)</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 万师傅安装费/退款流水(通过万师傅平台结算，有关联订单号，归属安装外包费用，无淘宝平台订单号属正常)</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 万师傅安装费/退款流水(通过万师傅平台结算，有关联订单号，归属安装外包费用，无淘宝平台订单号属正常)</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 万师傅安装费/退款流水(通过万师傅平台结算，有关联订单号，归属安装外包费用，无淘宝平台订单号属正常)</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 万师傅安装费/退款流水(通过万师傅平台结算，有关联订单号，归属安装外包费用，无淘宝平台订单号属正常)</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 万师傅安装费/退款流水(通过万师傅平台结算，有关联订单号，归属安装外包费用，无淘宝平台订单号属正常)</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 万师傅安装费/退款流水(通过万师傅平台结算，有关联订单号，归属安装外包费用，无淘宝平台订单号属正常)</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 万师傅安装费/退款流水(通过万师傅平台结算，有关联订单号，归属安装外包费用，无淘宝平台订单号属正常)</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 万师傅安装费/退款流水(通过万师傅平台结算，有关联订单号，归属安装外包费用，无淘宝平台订单号属正常)</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 万师傅安装费/退款流水(通过万师傅平台结算，有关联订单号，归属安装外包费用，无淘宝平台订单号属正常)</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 万师傅安装费/退款流水(通过万师傅平台结算，有关联订单号，归属安装外包费用，无淘宝平台订单号属正常)</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 万师傅安装费/退款流水(通过万师傅平台结算，有关联订单号，归属安装外包费用，无淘宝平台订单号属正常)</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 万师傅安装费/退款流水(通过万师傅平台结算，有关联订单号，归属安装外包费用，无淘宝平台订单号属正常)</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 万师傅安装费/退款流水(通过万师傅平台结算，有关联订单号，归属安装外包费用，无淘宝平台订单号属正常)</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 万师傅安装费/退款流水(通过万师傅平台结算，有关联订单号，归属安装外包费用，无淘宝平台订单号属正常)</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 万师傅安装费/退款流水(通过万师傅平台结算，有关联订单号，归属安装外包费用，无淘宝平台订单号属正常)</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⚠️疑似重复(同流水号+同交易类型但金额不同: 同号出现2条同类型流水, 请核实)</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 万师傅安装费/退款流水(通过万师傅平台结算，有关联订单号，归属安装外包费用，无淘宝平台订单号属正常)</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 万师傅安装费/退款流水(通过万师傅平台结算，有关联订单号，归属安装外包费用，无淘宝平台订单号属正常)</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 万师傅安装费/退款流水(通过万师傅平台结算，有关联订单号，归属安装外包费用，无淘宝平台订单号属正常)</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⚠️疑似重复(同流水号+同交易类型但金额不同: 同号出现2条同类型流水, 请核实)</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f>C3-D3</f>
        <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f>C4-D4</f>
        <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f>C5-D5</f>
        <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f>C6-D6</f>
        <v/>
      </c>
      <c r="I6" s="16" t="n"/>
      <c r="J6" s="14" t="n"/>
      <c r="K6" s="16" t="n"/>
      <c r="L6" s="8" t="inlineStr">
        <is>
          <t>✅ 可导入</t>
        </is>
      </c>
    </row>
    <row r="7" ht="18" customHeight="1">
      <c r="A7" s="14" t="n"/>
      <c r="B7" s="15" t="n"/>
      <c r="C7" s="28" t="n"/>
      <c r="D7" s="28" t="n"/>
      <c r="E7" s="28" t="n"/>
      <c r="F7" s="15" t="n"/>
      <c r="G7" s="15" t="n"/>
      <c r="H7" s="174">
        <f>C7-D7</f>
        <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c r="J5" t="inlineStr">
        <is>
          <t>✓</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c r="J6" t="inlineStr">
        <is>
          <t>✓</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f>SUM(C4:D4)</f>
        <v/>
      </c>
      <c r="G4" s="96" t="n"/>
      <c r="H4" s="96" t="n"/>
      <c r="I4" s="96">
        <f>SUM(F4:H4)</f>
        <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f>SUM(C5:D5)</f>
        <v/>
      </c>
      <c r="F5" s="97" t="n"/>
      <c r="G5" s="97" t="n"/>
      <c r="H5" s="97" t="n"/>
      <c r="I5" s="97">
        <f>SUM(F5:H5)</f>
        <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f>SUM(C6:D6)</f>
        <v/>
      </c>
      <c r="F6" s="96" t="n"/>
      <c r="G6" s="96" t="n"/>
      <c r="H6" s="96" t="n"/>
      <c r="I6" s="96">
        <f>SUM(F6:H6)</f>
        <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f>SUM(C7:D7)</f>
        <v/>
      </c>
      <c r="F7" s="97" t="n"/>
      <c r="G7" s="97" t="n"/>
      <c r="H7" s="97" t="n"/>
      <c r="I7" s="97">
        <f>SUM(F7:H7)</f>
        <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f>SUM(C8:D8)</f>
        <v/>
      </c>
      <c r="F8" s="96" t="n"/>
      <c r="G8" s="96" t="n"/>
      <c r="H8" s="96" t="n"/>
      <c r="I8" s="96">
        <f>SUM(F8:H8)</f>
        <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f>SUM(C9:D9)</f>
        <v/>
      </c>
      <c r="F9" s="97" t="n"/>
      <c r="G9" s="97" t="n"/>
      <c r="H9" s="97" t="n"/>
      <c r="I9" s="97">
        <f>SUM(F9:H9)</f>
        <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f>SUM(C10:D10)</f>
        <v/>
      </c>
      <c r="F10" s="96" t="n"/>
      <c r="G10" s="96" t="n"/>
      <c r="H10" s="96" t="n"/>
      <c r="I10" s="96">
        <f>SUM(F10:H10)</f>
        <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f>SUM(C11:D11)</f>
        <v/>
      </c>
      <c r="F11" s="97" t="n"/>
      <c r="G11" s="97">
        <f>200+299+99</f>
        <v/>
      </c>
      <c r="H11" s="97" t="n">
        <v>100</v>
      </c>
      <c r="I11" s="97">
        <f>SUM(F11:H11)</f>
        <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f>SUM(C12:D12)</f>
        <v/>
      </c>
      <c r="F12" s="96" t="n"/>
      <c r="G12" s="96" t="n">
        <v>145</v>
      </c>
      <c r="H12" s="96" t="n"/>
      <c r="I12" s="96">
        <f>SUM(F12:H12)</f>
        <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f>SUM(C13:D13)</f>
        <v/>
      </c>
      <c r="F13" s="97" t="n"/>
      <c r="G13" s="97" t="n"/>
      <c r="H13" s="97" t="n"/>
      <c r="I13" s="97">
        <f>SUM(F13:H13)</f>
        <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f>SUM(C14:D14)</f>
        <v/>
      </c>
      <c r="F14" s="96" t="n"/>
      <c r="G14" s="96" t="n"/>
      <c r="H14" s="96" t="n"/>
      <c r="I14" s="96">
        <f>SUM(F14:H14)</f>
        <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f>SUM(C15:D15)</f>
        <v/>
      </c>
      <c r="F15" s="97" t="n"/>
      <c r="G15" s="97" t="n"/>
      <c r="H15" s="97" t="n"/>
      <c r="I15" s="97">
        <f>SUM(F15:H15)</f>
        <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f>SUM(C16:D16)</f>
        <v/>
      </c>
      <c r="F16" s="96" t="n"/>
      <c r="G16" s="96" t="n"/>
      <c r="H16" s="96" t="n"/>
      <c r="I16" s="96">
        <f>SUM(F16:H16)</f>
        <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f>SUM(C17:D17)</f>
        <v/>
      </c>
      <c r="F17" s="97" t="n"/>
      <c r="G17" s="97" t="n"/>
      <c r="H17" s="97" t="n"/>
      <c r="I17" s="97">
        <f>SUM(F17:H17)</f>
        <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f>SUM(C18:D18)</f>
        <v/>
      </c>
      <c r="F18" s="96" t="n"/>
      <c r="G18" s="96" t="n"/>
      <c r="H18" s="96" t="n"/>
      <c r="I18" s="96">
        <f>SUM(F18:H18)</f>
        <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f>SUM(C19:D19)</f>
        <v/>
      </c>
      <c r="F19" s="97" t="n"/>
      <c r="G19" s="97" t="n"/>
      <c r="H19" s="97" t="n"/>
      <c r="I19" s="97">
        <f>SUM(F19:H19)</f>
        <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f>SUM(C20:D20)</f>
        <v/>
      </c>
      <c r="F20" s="96" t="n"/>
      <c r="G20" s="96" t="n"/>
      <c r="H20" s="96" t="n"/>
      <c r="I20" s="96">
        <f>SUM(F20:H20)</f>
        <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f>SUM(C21:D21)</f>
        <v/>
      </c>
      <c r="F21" s="97" t="n"/>
      <c r="G21" s="97" t="n">
        <v>50</v>
      </c>
      <c r="H21" s="97" t="n">
        <v>55</v>
      </c>
      <c r="I21" s="97">
        <f>SUM(F21:H21)</f>
        <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f>SUM(C22:D22)</f>
        <v/>
      </c>
      <c r="F22" s="96" t="n"/>
      <c r="G22" s="96" t="n"/>
      <c r="H22" s="96" t="n"/>
      <c r="I22" s="96">
        <f>SUM(F22:H22)</f>
        <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f>SUM(C23:D23)</f>
        <v/>
      </c>
      <c r="F23" s="97" t="n"/>
      <c r="G23" s="97" t="n"/>
      <c r="H23" s="97" t="n"/>
      <c r="I23" s="97">
        <f>SUM(F23:H23)</f>
        <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f>SUM(C24:D24)</f>
        <v/>
      </c>
      <c r="F24" s="96" t="n"/>
      <c r="G24" s="96" t="n"/>
      <c r="H24" s="96" t="n"/>
      <c r="I24" s="96">
        <f>SUM(F24:H24)</f>
        <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f>SUM(C25:D25)</f>
        <v/>
      </c>
      <c r="F25" s="97" t="n"/>
      <c r="G25" s="97" t="n"/>
      <c r="H25" s="97" t="n">
        <v>55</v>
      </c>
      <c r="I25" s="97">
        <f>SUM(F25:H25)</f>
        <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f>SUM(C26:D26)</f>
        <v/>
      </c>
      <c r="F26" s="96" t="n"/>
      <c r="G26" s="96" t="n"/>
      <c r="H26" s="96" t="n"/>
      <c r="I26" s="96">
        <f>SUM(F26:H26)</f>
        <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f>SUM(C27:D27)</f>
        <v/>
      </c>
      <c r="F27" s="97" t="n"/>
      <c r="G27" s="97" t="n"/>
      <c r="H27" s="97" t="n"/>
      <c r="I27" s="97">
        <f>SUM(F27:H27)</f>
        <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f>SUM(C28:D28)</f>
        <v/>
      </c>
      <c r="F28" s="96" t="n"/>
      <c r="G28" s="96" t="n"/>
      <c r="H28" s="96" t="n"/>
      <c r="I28" s="96">
        <f>SUM(F28:H28)</f>
        <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f>SUM(C29:D29)</f>
        <v/>
      </c>
      <c r="F29" s="97" t="n"/>
      <c r="G29" s="97" t="n"/>
      <c r="H29" s="97" t="n"/>
      <c r="I29" s="97">
        <f>SUM(F29:H29)</f>
        <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f>SUM(C30:D30)</f>
        <v/>
      </c>
      <c r="F30" s="96" t="n"/>
      <c r="G30" s="96" t="n"/>
      <c r="H30" s="96" t="n"/>
      <c r="I30" s="96">
        <f>SUM(F30:H30)</f>
        <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f>SUM(C31:D31)</f>
        <v/>
      </c>
      <c r="F31" s="97" t="n"/>
      <c r="G31" s="97" t="n"/>
      <c r="H31" s="97" t="n"/>
      <c r="I31" s="97">
        <f>SUM(F31:H31)</f>
        <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f>SUM(C32:D32)</f>
        <v/>
      </c>
      <c r="F32" s="96" t="n"/>
      <c r="G32" s="96" t="n"/>
      <c r="H32" s="96" t="n"/>
      <c r="I32" s="96">
        <f>SUM(F32:H32)</f>
        <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f>SUM(C33:D33)</f>
        <v/>
      </c>
      <c r="F33" s="97" t="n"/>
      <c r="G33" s="97" t="n"/>
      <c r="H33" s="97" t="n"/>
      <c r="I33" s="97">
        <f>SUM(F33:H33)</f>
        <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f>SUM(C34:D34)</f>
        <v/>
      </c>
      <c r="F34" s="96" t="n"/>
      <c r="G34" s="96" t="n"/>
      <c r="H34" s="96" t="n"/>
      <c r="I34" s="96">
        <f>SUM(F34:H34)</f>
        <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f>SUM(C35:D35)</f>
        <v/>
      </c>
      <c r="F35" s="97" t="n"/>
      <c r="G35" s="97" t="n"/>
      <c r="H35" s="97" t="n"/>
      <c r="I35" s="97">
        <f>SUM(F35:H35)</f>
        <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f>SUM(C36:D36)</f>
        <v/>
      </c>
      <c r="F36" s="96" t="n"/>
      <c r="G36" s="96" t="n"/>
      <c r="H36" s="96" t="n"/>
      <c r="I36" s="96">
        <f>SUM(F36:H36)</f>
        <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f>SUM(C37:D37)</f>
        <v/>
      </c>
      <c r="F37" s="97" t="n"/>
      <c r="G37" s="97" t="n"/>
      <c r="H37" s="97" t="n"/>
      <c r="I37" s="97">
        <f>SUM(F37:H37)</f>
        <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f>SUM(C38:D38)</f>
        <v/>
      </c>
      <c r="F38" s="96" t="n"/>
      <c r="G38" s="96" t="n"/>
      <c r="H38" s="96" t="n"/>
      <c r="I38" s="96">
        <f>SUM(F38:H38)</f>
        <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f>SUM(C39:D39)</f>
        <v/>
      </c>
      <c r="F39" s="97" t="n"/>
      <c r="G39" s="97" t="n"/>
      <c r="H39" s="97" t="n"/>
      <c r="I39" s="97">
        <f>SUM(F39:H39)</f>
        <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f>SUM(C40:D40)</f>
        <v/>
      </c>
      <c r="F40" s="96" t="n"/>
      <c r="G40" s="96" t="n"/>
      <c r="H40" s="96" t="n"/>
      <c r="I40" s="96">
        <f>SUM(F40:H40)</f>
        <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f>SUM(C41:D41)</f>
        <v/>
      </c>
      <c r="F41" s="97" t="n"/>
      <c r="G41" s="97" t="n">
        <v>100</v>
      </c>
      <c r="H41" s="97" t="n">
        <v>68.40000000000001</v>
      </c>
      <c r="I41" s="97">
        <f>SUM(F41:H41)</f>
        <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f>SUM(C42:D42)</f>
        <v/>
      </c>
      <c r="F42" s="96" t="n"/>
      <c r="G42" s="96" t="n"/>
      <c r="H42" s="96" t="n"/>
      <c r="I42" s="96">
        <f>SUM(F42:H42)</f>
        <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f>SUM(C43:D43)</f>
        <v/>
      </c>
      <c r="F43" s="97" t="n"/>
      <c r="G43" s="97" t="n"/>
      <c r="H43" s="97" t="n"/>
      <c r="I43" s="97">
        <f>SUM(F43:H43)</f>
        <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f>SUM(C44:D44)</f>
        <v/>
      </c>
      <c r="F44" s="96" t="n"/>
      <c r="G44" s="96" t="n"/>
      <c r="H44" s="96" t="n"/>
      <c r="I44" s="96">
        <f>SUM(F44:H44)</f>
        <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f>SUM(C45:D45)</f>
        <v/>
      </c>
      <c r="F45" s="97" t="n"/>
      <c r="G45" s="97" t="n"/>
      <c r="H45" s="97" t="n"/>
      <c r="I45" s="97">
        <f>SUM(F45:H45)</f>
        <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f>SUM(C46:D46)</f>
        <v/>
      </c>
      <c r="F46" s="96" t="n"/>
      <c r="G46" s="96" t="n"/>
      <c r="H46" s="96" t="n"/>
      <c r="I46" s="96">
        <f>SUM(F46:H46)</f>
        <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f>SUM(C47:D47)</f>
        <v/>
      </c>
      <c r="F47" s="97" t="n"/>
      <c r="G47" s="97" t="n"/>
      <c r="H47" s="97" t="n"/>
      <c r="I47" s="97">
        <f>SUM(F47:H47)</f>
        <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f>SUM(C48:D48)</f>
        <v/>
      </c>
      <c r="F48" s="96" t="n"/>
      <c r="G48" s="96" t="n"/>
      <c r="H48" s="96" t="n"/>
      <c r="I48" s="96">
        <f>SUM(F48:H48)</f>
        <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f>SUM(C49:D49)</f>
        <v/>
      </c>
      <c r="F49" s="97" t="n">
        <v>400</v>
      </c>
      <c r="G49" s="97">
        <f>99+119+160</f>
        <v/>
      </c>
      <c r="H49" s="97">
        <f>432+1660+190</f>
        <v/>
      </c>
      <c r="I49" s="97">
        <f>SUM(F49:H49)</f>
        <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f>SUM(C50:D50)</f>
        <v/>
      </c>
      <c r="F50" s="96" t="n"/>
      <c r="G50" s="96" t="n">
        <v>178</v>
      </c>
      <c r="H50" s="96" t="n"/>
      <c r="I50" s="96">
        <f>SUM(F50:H50)</f>
        <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f>SUM(C51:D51)</f>
        <v/>
      </c>
      <c r="F51" s="97" t="n"/>
      <c r="G51" s="97" t="n"/>
      <c r="H51" s="97" t="n"/>
      <c r="I51" s="97">
        <f>SUM(F51:H51)</f>
        <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f>SUM(C52:D52)</f>
        <v/>
      </c>
      <c r="F52" s="96" t="n"/>
      <c r="G52" s="96" t="n"/>
      <c r="H52" s="96" t="n"/>
      <c r="I52" s="96">
        <f>SUM(F52:H52)</f>
        <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f>SUM(C53:D53)</f>
        <v/>
      </c>
      <c r="F53" s="97" t="n"/>
      <c r="G53" s="97" t="n"/>
      <c r="H53" s="97" t="n"/>
      <c r="I53" s="97">
        <f>SUM(F53:H53)</f>
        <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f>SUM(C54:D54)</f>
        <v/>
      </c>
      <c r="F54" s="96" t="n"/>
      <c r="G54" s="96" t="n"/>
      <c r="H54" s="96" t="n"/>
      <c r="I54" s="96">
        <f>SUM(F54:H54)</f>
        <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f>SUM(C55:D55)</f>
        <v/>
      </c>
      <c r="F55" s="97" t="n"/>
      <c r="G55" s="97" t="n"/>
      <c r="H55" s="97" t="n"/>
      <c r="I55" s="97">
        <f>SUM(F55:H55)</f>
        <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f>SUM(C56:D56)</f>
        <v/>
      </c>
      <c r="F56" s="96" t="n"/>
      <c r="G56" s="96" t="n">
        <v>200</v>
      </c>
      <c r="H56" s="96" t="n"/>
      <c r="I56" s="96">
        <f>SUM(F56:H56)</f>
        <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f>SUM(C57:D57)</f>
        <v/>
      </c>
      <c r="F57" s="97" t="n"/>
      <c r="G57" s="97" t="n"/>
      <c r="H57" s="97" t="n"/>
      <c r="I57" s="97">
        <f>SUM(F57:H57)</f>
        <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f>SUM(C58:D58)</f>
        <v/>
      </c>
      <c r="F58" s="96" t="n"/>
      <c r="G58" s="96" t="n"/>
      <c r="H58" s="96" t="n"/>
      <c r="I58" s="96">
        <f>SUM(F58:H58)</f>
        <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f>SUM(C59:D59)</f>
        <v/>
      </c>
      <c r="F59" s="97" t="n"/>
      <c r="G59" s="97" t="n"/>
      <c r="H59" s="97" t="n"/>
      <c r="I59" s="97">
        <f>SUM(F59:H59)</f>
        <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f>SUM(C60:D60)</f>
        <v/>
      </c>
      <c r="F60" s="96" t="n"/>
      <c r="G60" s="96" t="n"/>
      <c r="H60" s="96" t="n"/>
      <c r="I60" s="96">
        <f>SUM(F60:H60)</f>
        <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f>SUM(C61:D61)</f>
        <v/>
      </c>
      <c r="F61" s="97" t="n"/>
      <c r="G61" s="97" t="n"/>
      <c r="H61" s="97" t="n"/>
      <c r="I61" s="97">
        <f>SUM(F61:H61)</f>
        <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f>SUM(C62:D62)</f>
        <v/>
      </c>
      <c r="F62" s="96" t="n"/>
      <c r="G62" s="96" t="n"/>
      <c r="H62" s="96" t="n"/>
      <c r="I62" s="96">
        <f>SUM(F62:H62)</f>
        <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f>SUM(C63:D63)</f>
        <v/>
      </c>
      <c r="F63" s="97" t="n"/>
      <c r="G63" s="97" t="n"/>
      <c r="H63" s="97" t="n"/>
      <c r="I63" s="97">
        <f>SUM(F63:H63)</f>
        <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f>SUM(C64:D64)</f>
        <v/>
      </c>
      <c r="F64" s="96" t="n"/>
      <c r="G64" s="96" t="n"/>
      <c r="H64" s="96" t="n"/>
      <c r="I64" s="96">
        <f>SUM(F64:H64)</f>
        <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f>SUM(C65:D65)</f>
        <v/>
      </c>
      <c r="F65" s="97" t="n"/>
      <c r="G65" s="97" t="n"/>
      <c r="H65" s="97" t="n"/>
      <c r="I65" s="97">
        <f>SUM(F65:H65)</f>
        <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f>SUM(C66:D66)</f>
        <v/>
      </c>
      <c r="F66" s="96" t="n"/>
      <c r="G66" s="96" t="n"/>
      <c r="H66" s="96" t="n"/>
      <c r="I66" s="96">
        <f>SUM(F66:H66)</f>
        <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f>SUM(C67:D67)</f>
        <v/>
      </c>
      <c r="F67" s="97" t="n"/>
      <c r="G67" s="97" t="n"/>
      <c r="H67" s="97" t="n"/>
      <c r="I67" s="97">
        <f>SUM(F67:H67)</f>
        <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f>SUM(C68:D68)</f>
        <v/>
      </c>
      <c r="F68" s="96" t="n"/>
      <c r="G68" s="96" t="n"/>
      <c r="H68" s="96" t="n"/>
      <c r="I68" s="96">
        <f>SUM(F68:H68)</f>
        <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f>SUM(C69:D69)</f>
        <v/>
      </c>
      <c r="F69" s="97" t="n"/>
      <c r="G69" s="97" t="n"/>
      <c r="H69" s="97" t="n"/>
      <c r="I69" s="97">
        <f>SUM(F69:H69)</f>
        <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f>SUM(C70:D70)</f>
        <v/>
      </c>
      <c r="F70" s="96" t="n"/>
      <c r="G70" s="96" t="n"/>
      <c r="H70" s="96" t="n"/>
      <c r="I70" s="96">
        <f>SUM(F70:H70)</f>
        <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f>SUM(C71:D71)</f>
        <v/>
      </c>
      <c r="F71" s="97" t="n"/>
      <c r="G71" s="97" t="n"/>
      <c r="H71" s="97" t="n"/>
      <c r="I71" s="97">
        <f>SUM(F71:H71)</f>
        <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f>SUM(C72:D72)</f>
        <v/>
      </c>
      <c r="F72" s="96" t="n"/>
      <c r="G72" s="96" t="n"/>
      <c r="H72" s="96" t="n"/>
      <c r="I72" s="96">
        <f>SUM(F72:H72)</f>
        <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f>SUM(C73:D73)</f>
        <v/>
      </c>
      <c r="F73" s="97" t="n"/>
      <c r="G73" s="97" t="n"/>
      <c r="H73" s="97" t="n"/>
      <c r="I73" s="97">
        <f>SUM(F73:H73)</f>
        <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f>SUM(C74:D74)</f>
        <v/>
      </c>
      <c r="F74" s="96" t="n"/>
      <c r="G74" s="96" t="n"/>
      <c r="H74" s="96" t="n"/>
      <c r="I74" s="96">
        <f>SUM(F74:H74)</f>
        <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f>SUM(C75:D75)</f>
        <v/>
      </c>
      <c r="F75" s="97" t="n"/>
      <c r="G75" s="97" t="n"/>
      <c r="H75" s="97" t="n"/>
      <c r="I75" s="97">
        <f>SUM(F75:H75)</f>
        <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f>SUM(C76:D76)</f>
        <v/>
      </c>
      <c r="F76" s="96" t="n"/>
      <c r="G76" s="96" t="n"/>
      <c r="H76" s="96" t="n"/>
      <c r="I76" s="96">
        <f>SUM(F76:H76)</f>
        <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f>SUM(C77:D77)</f>
        <v/>
      </c>
      <c r="F77" s="97" t="n"/>
      <c r="G77" s="97" t="n"/>
      <c r="H77" s="97" t="n"/>
      <c r="I77" s="97">
        <f>SUM(F77:H77)</f>
        <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f>SUM(C78:D78)</f>
        <v/>
      </c>
      <c r="F78" s="96" t="n"/>
      <c r="G78" s="96" t="n"/>
      <c r="H78" s="96" t="n"/>
      <c r="I78" s="96">
        <f>SUM(F78:H78)</f>
        <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f>SUM(C79:D79)</f>
        <v/>
      </c>
      <c r="F79" s="97" t="n"/>
      <c r="G79" s="97" t="n"/>
      <c r="H79" s="97" t="n"/>
      <c r="I79" s="97">
        <f>SUM(F79:H79)</f>
        <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f>SUM(C80:D80)</f>
        <v/>
      </c>
      <c r="F80" s="96" t="n"/>
      <c r="G80" s="96" t="n"/>
      <c r="H80" s="96" t="n"/>
      <c r="I80" s="96">
        <f>SUM(F80:H80)</f>
        <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f>SUM(C81:D81)</f>
        <v/>
      </c>
      <c r="F81" s="97" t="n"/>
      <c r="G81" s="97" t="n"/>
      <c r="H81" s="97" t="n"/>
      <c r="I81" s="97">
        <f>SUM(F81:H81)</f>
        <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f>SUM(C82:D82)</f>
        <v/>
      </c>
      <c r="F82" s="96" t="n"/>
      <c r="G82" s="96" t="n"/>
      <c r="H82" s="96" t="n"/>
      <c r="I82" s="96">
        <f>SUM(F82:H82)</f>
        <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f>SUM(C83:D83)</f>
        <v/>
      </c>
      <c r="F83" s="97" t="n"/>
      <c r="G83" s="97" t="n"/>
      <c r="H83" s="97" t="n"/>
      <c r="I83" s="97">
        <f>SUM(F83:H83)</f>
        <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f>SUM(C84:D84)</f>
        <v/>
      </c>
      <c r="F84" s="96" t="n"/>
      <c r="G84" s="96" t="n"/>
      <c r="H84" s="96" t="n"/>
      <c r="I84" s="96">
        <f>SUM(F84:H84)</f>
        <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f>SUM(C85:D85)</f>
        <v/>
      </c>
      <c r="F85" s="97" t="n"/>
      <c r="G85" s="97" t="n"/>
      <c r="H85" s="97" t="n"/>
      <c r="I85" s="97">
        <f>SUM(F85:H85)</f>
        <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f>SUM(C86:D86)</f>
        <v/>
      </c>
      <c r="F86" s="96" t="n"/>
      <c r="G86" s="96" t="n"/>
      <c r="H86" s="96" t="n"/>
      <c r="I86" s="96">
        <f>SUM(F86:H86)</f>
        <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f>SUM(C87:D87)</f>
        <v/>
      </c>
      <c r="F87" s="97" t="n"/>
      <c r="G87" s="97" t="n"/>
      <c r="H87" s="97" t="n"/>
      <c r="I87" s="97">
        <f>SUM(F87:H87)</f>
        <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f>SUM(C88:D88)</f>
        <v/>
      </c>
      <c r="F88" s="96" t="n"/>
      <c r="G88" s="96" t="n"/>
      <c r="H88" s="96" t="n"/>
      <c r="I88" s="96">
        <f>SUM(F88:H88)</f>
        <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f>SUM(C89:D89)</f>
        <v/>
      </c>
      <c r="F89" s="97" t="n"/>
      <c r="G89" s="97" t="n"/>
      <c r="H89" s="97" t="n"/>
      <c r="I89" s="97">
        <f>SUM(F89:H89)</f>
        <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f>SUM(C90:D90)</f>
        <v/>
      </c>
      <c r="F90" s="96" t="n"/>
      <c r="G90" s="96" t="n"/>
      <c r="H90" s="96" t="n"/>
      <c r="I90" s="96">
        <f>SUM(F90:H90)</f>
        <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f>SUM(C91:D91)</f>
        <v/>
      </c>
      <c r="F91" s="97" t="n"/>
      <c r="G91" s="97" t="n"/>
      <c r="H91" s="97" t="n"/>
      <c r="I91" s="97">
        <f>SUM(F91:H91)</f>
        <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f>SUM(C92:D92)</f>
        <v/>
      </c>
      <c r="F92" s="96" t="n"/>
      <c r="G92" s="96" t="n"/>
      <c r="H92" s="96" t="n"/>
      <c r="I92" s="96">
        <f>SUM(F92:H92)</f>
        <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f>SUM(C93:D93)</f>
        <v/>
      </c>
      <c r="F93" s="97" t="n"/>
      <c r="G93" s="97" t="n"/>
      <c r="H93" s="97" t="n"/>
      <c r="I93" s="97">
        <f>SUM(F93:H93)</f>
        <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f>SUM(C94:D94)</f>
        <v/>
      </c>
      <c r="F94" s="96" t="n"/>
      <c r="G94" s="96" t="n"/>
      <c r="H94" s="96" t="n"/>
      <c r="I94" s="96">
        <f>SUM(F94:H94)</f>
        <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f>SUM(C95:D95)</f>
        <v/>
      </c>
      <c r="F95" s="97" t="n"/>
      <c r="G95" s="97" t="n"/>
      <c r="H95" s="97" t="n"/>
      <c r="I95" s="97">
        <f>SUM(F95:H95)</f>
        <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f>SUM(C96:D96)</f>
        <v/>
      </c>
      <c r="F96" s="96" t="n"/>
      <c r="G96" s="96" t="n"/>
      <c r="H96" s="96" t="n"/>
      <c r="I96" s="96">
        <f>SUM(F96:H96)</f>
        <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f>SUM(C97:D97)</f>
        <v/>
      </c>
      <c r="F97" s="97" t="n"/>
      <c r="G97" s="97" t="n"/>
      <c r="H97" s="97" t="n"/>
      <c r="I97" s="97">
        <f>SUM(F97:H97)</f>
        <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f>SUM(C98:D98)</f>
        <v/>
      </c>
      <c r="F98" s="96" t="n"/>
      <c r="G98" s="96" t="n"/>
      <c r="H98" s="96" t="n"/>
      <c r="I98" s="96">
        <f>SUM(F98:H98)</f>
        <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f>SUM(C99:D99)</f>
        <v/>
      </c>
      <c r="F99" s="97" t="n"/>
      <c r="G99" s="97">
        <f>198</f>
        <v/>
      </c>
      <c r="H99" s="97">
        <f>189.1+120</f>
        <v/>
      </c>
      <c r="I99" s="97">
        <f>SUM(F99:H99)</f>
        <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f>SUM(C100:D100)</f>
        <v/>
      </c>
      <c r="F100" s="96" t="n"/>
      <c r="G100" s="96" t="n"/>
      <c r="H100" s="96" t="n"/>
      <c r="I100" s="96">
        <f>SUM(F100:H100)</f>
        <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f>SUM(C101:D101)</f>
        <v/>
      </c>
      <c r="F101" s="97" t="n"/>
      <c r="G101" s="97" t="n"/>
      <c r="H101" s="97" t="n"/>
      <c r="I101" s="97">
        <f>SUM(F101:H101)</f>
        <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f>SUM(C102:D102)</f>
        <v/>
      </c>
      <c r="F102" s="96" t="n"/>
      <c r="G102" s="96" t="n"/>
      <c r="H102" s="96" t="n"/>
      <c r="I102" s="96">
        <f>SUM(F102:H102)</f>
        <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f>SUM(C103:D103)</f>
        <v/>
      </c>
      <c r="F103" s="97" t="n"/>
      <c r="G103" s="97" t="n">
        <v>116</v>
      </c>
      <c r="H103" s="97" t="n"/>
      <c r="I103" s="97">
        <f>SUM(F103:H103)</f>
        <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f>SUM(C104:D104)</f>
        <v/>
      </c>
      <c r="F104" s="96" t="n"/>
      <c r="G104" s="96" t="n"/>
      <c r="H104" s="96" t="n"/>
      <c r="I104" s="96">
        <f>SUM(F104:H104)</f>
        <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f>SUM(C105:D105)</f>
        <v/>
      </c>
      <c r="F105" s="97" t="n"/>
      <c r="G105" s="97" t="n"/>
      <c r="H105" s="97" t="n"/>
      <c r="I105" s="97">
        <f>SUM(F105:H105)</f>
        <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f>SUM(C106:D106)</f>
        <v/>
      </c>
      <c r="F106" s="96" t="n"/>
      <c r="G106" s="96" t="n"/>
      <c r="H106" s="96" t="n"/>
      <c r="I106" s="96">
        <f>SUM(F106:H106)</f>
        <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f>SUM(C107:D107)</f>
        <v/>
      </c>
      <c r="F107" s="97" t="n"/>
      <c r="G107" s="97" t="n"/>
      <c r="H107" s="97" t="n"/>
      <c r="I107" s="97">
        <f>SUM(F107:H107)</f>
        <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f>SUM(C108:D108)</f>
        <v/>
      </c>
      <c r="F108" s="96" t="n"/>
      <c r="G108" s="96" t="n"/>
      <c r="H108" s="96" t="n"/>
      <c r="I108" s="96">
        <f>SUM(F108:H108)</f>
        <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f>SUM(C109:D109)</f>
        <v/>
      </c>
      <c r="F109" s="97" t="n"/>
      <c r="G109" s="97" t="n"/>
      <c r="H109" s="97" t="n"/>
      <c r="I109" s="97">
        <f>SUM(F109:H109)</f>
        <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f>SUM(C110:D110)</f>
        <v/>
      </c>
      <c r="F110" s="96" t="n"/>
      <c r="G110" s="96" t="n"/>
      <c r="H110" s="96" t="n"/>
      <c r="I110" s="96">
        <f>SUM(F110:H110)</f>
        <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f>SUM(C111:D111)</f>
        <v/>
      </c>
      <c r="F111" s="97" t="n"/>
      <c r="G111" s="97" t="n"/>
      <c r="H111" s="97" t="n"/>
      <c r="I111" s="97">
        <f>SUM(F111:H111)</f>
        <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f>SUM(C112:D112)</f>
        <v/>
      </c>
      <c r="F112" s="96" t="n"/>
      <c r="G112" s="96" t="n"/>
      <c r="H112" s="96" t="n"/>
      <c r="I112" s="96">
        <f>SUM(F112:H112)</f>
        <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f>SUM(C113:D113)</f>
        <v/>
      </c>
      <c r="F113" s="97" t="n"/>
      <c r="G113" s="97" t="n"/>
      <c r="H113" s="97" t="n"/>
      <c r="I113" s="97">
        <f>SUM(F113:H113)</f>
        <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f>SUM(C114:D114)</f>
        <v/>
      </c>
      <c r="F114" s="96" t="n"/>
      <c r="G114" s="96" t="n"/>
      <c r="H114" s="96" t="n"/>
      <c r="I114" s="96">
        <f>SUM(F114:H114)</f>
        <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f>SUM(C115:D115)</f>
        <v/>
      </c>
      <c r="F115" s="97" t="n"/>
      <c r="G115" s="97" t="n"/>
      <c r="H115" s="97" t="n"/>
      <c r="I115" s="97">
        <f>SUM(F115:H115)</f>
        <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f>SUM(C116:D116)</f>
        <v/>
      </c>
      <c r="F116" s="96" t="n"/>
      <c r="G116" s="96" t="n"/>
      <c r="H116" s="96" t="n"/>
      <c r="I116" s="96">
        <f>SUM(F116:H116)</f>
        <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f>SUM(C117:D117)</f>
        <v/>
      </c>
      <c r="F117" s="97" t="n"/>
      <c r="G117" s="97" t="n"/>
      <c r="H117" s="97" t="n"/>
      <c r="I117" s="97">
        <f>SUM(F117:H117)</f>
        <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f>SUM(C118:D118)</f>
        <v/>
      </c>
      <c r="F118" s="96" t="n"/>
      <c r="G118" s="96" t="n"/>
      <c r="H118" s="96" t="n"/>
      <c r="I118" s="96">
        <f>SUM(F118:H118)</f>
        <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f>SUM(C119:D119)</f>
        <v/>
      </c>
      <c r="F119" s="97" t="n"/>
      <c r="G119" s="97" t="n"/>
      <c r="H119" s="97" t="n"/>
      <c r="I119" s="97">
        <f>SUM(F119:H119)</f>
        <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f>SUM(C120:D120)</f>
        <v/>
      </c>
      <c r="F120" s="96" t="n"/>
      <c r="G120" s="96" t="n"/>
      <c r="H120" s="96" t="n"/>
      <c r="I120" s="96">
        <f>SUM(F120:H120)</f>
        <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f>SUM(C121:D121)</f>
        <v/>
      </c>
      <c r="F121" s="97" t="n"/>
      <c r="G121" s="97" t="n"/>
      <c r="H121" s="97" t="n"/>
      <c r="I121" s="97">
        <f>SUM(F121:H121)</f>
        <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f>SUM(C122:D122)</f>
        <v/>
      </c>
      <c r="F122" s="96" t="n"/>
      <c r="G122" s="96" t="n"/>
      <c r="H122" s="96" t="n"/>
      <c r="I122" s="96">
        <f>SUM(F122:H122)</f>
        <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f>SUM(C123:D123)</f>
        <v/>
      </c>
      <c r="F123" s="97" t="n"/>
      <c r="G123" s="97" t="n"/>
      <c r="H123" s="97" t="n"/>
      <c r="I123" s="97">
        <f>SUM(F123:H123)</f>
        <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f>SUM(C124:D124)</f>
        <v/>
      </c>
      <c r="F124" s="96" t="n"/>
      <c r="G124" s="96" t="n"/>
      <c r="H124" s="96" t="n"/>
      <c r="I124" s="96">
        <f>SUM(F124:H124)</f>
        <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f>SUM(C125:D125)</f>
        <v/>
      </c>
      <c r="F125" s="97" t="n"/>
      <c r="G125" s="97" t="n"/>
      <c r="H125" s="97" t="n"/>
      <c r="I125" s="97">
        <f>SUM(F125:H125)</f>
        <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f>SUM(C126:D126)</f>
        <v/>
      </c>
      <c r="F126" s="96" t="n"/>
      <c r="G126" s="96" t="n"/>
      <c r="H126" s="96" t="n"/>
      <c r="I126" s="96">
        <f>SUM(F126:H126)</f>
        <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f>SUM(C127:D127)</f>
        <v/>
      </c>
      <c r="F127" s="97" t="n"/>
      <c r="G127" s="97" t="n"/>
      <c r="H127" s="97" t="n"/>
      <c r="I127" s="97">
        <f>SUM(F127:H127)</f>
        <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f>SUM(C128:D128)</f>
        <v/>
      </c>
      <c r="F128" s="96" t="n"/>
      <c r="G128" s="96" t="n"/>
      <c r="H128" s="96" t="n"/>
      <c r="I128" s="96">
        <f>SUM(F128:H128)</f>
        <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f>SUM(C129:D129)</f>
        <v/>
      </c>
      <c r="F129" s="97" t="n"/>
      <c r="G129" s="97" t="n"/>
      <c r="H129" s="97" t="n"/>
      <c r="I129" s="97">
        <f>SUM(F129:H129)</f>
        <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f>SUM(C130:D130)</f>
        <v/>
      </c>
      <c r="F130" s="96" t="n"/>
      <c r="G130" s="96" t="n">
        <v>90</v>
      </c>
      <c r="H130" s="96" t="n"/>
      <c r="I130" s="96">
        <f>SUM(F130:H130)</f>
        <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f>SUM(C131:D131)</f>
        <v/>
      </c>
      <c r="F131" s="97" t="n"/>
      <c r="G131" s="97" t="n"/>
      <c r="H131" s="97" t="n"/>
      <c r="I131" s="97">
        <f>SUM(F131:H131)</f>
        <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f>SUM(C132:D132)</f>
        <v/>
      </c>
      <c r="F132" s="96" t="n"/>
      <c r="G132" s="96" t="n"/>
      <c r="H132" s="96" t="n"/>
      <c r="I132" s="96">
        <f>SUM(F132:H132)</f>
        <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f>SUM(C133:D133)</f>
        <v/>
      </c>
      <c r="F133" s="97" t="n"/>
      <c r="G133" s="97" t="n"/>
      <c r="H133" s="97" t="n"/>
      <c r="I133" s="97">
        <f>SUM(F133:H133)</f>
        <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f>SUM(C134:D134)</f>
        <v/>
      </c>
      <c r="F134" s="96" t="n"/>
      <c r="G134" s="96" t="n"/>
      <c r="H134" s="96" t="n"/>
      <c r="I134" s="96">
        <f>SUM(F134:H134)</f>
        <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f>SUM(C135:D135)</f>
        <v/>
      </c>
      <c r="F135" s="97" t="n"/>
      <c r="G135" s="97" t="n"/>
      <c r="H135" s="97" t="n"/>
      <c r="I135" s="97">
        <f>SUM(F135:H135)</f>
        <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f>SUM(C136:D136)</f>
        <v/>
      </c>
      <c r="F136" s="96" t="n"/>
      <c r="G136" s="96" t="n"/>
      <c r="H136" s="96" t="n"/>
      <c r="I136" s="96">
        <f>SUM(F136:H136)</f>
        <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f>SUM(C137:D137)</f>
        <v/>
      </c>
      <c r="F137" s="97" t="n"/>
      <c r="G137" s="97" t="n"/>
      <c r="H137" s="97" t="n"/>
      <c r="I137" s="97">
        <f>SUM(F137:H137)</f>
        <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f>SUM(C138:D138)</f>
        <v/>
      </c>
      <c r="F138" s="96" t="n"/>
      <c r="G138" s="96" t="n"/>
      <c r="H138" s="96" t="n"/>
      <c r="I138" s="96">
        <f>SUM(F138:H138)</f>
        <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f>SUM(C139:D139)</f>
        <v/>
      </c>
      <c r="F139" s="97" t="n"/>
      <c r="G139" s="97" t="n"/>
      <c r="H139" s="97" t="n"/>
      <c r="I139" s="97">
        <f>SUM(F139:H139)</f>
        <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f>SUM(C140:D140)</f>
        <v/>
      </c>
      <c r="F140" s="96" t="n"/>
      <c r="G140" s="96" t="n"/>
      <c r="H140" s="96" t="n"/>
      <c r="I140" s="96">
        <f>SUM(F140:H140)</f>
        <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f>SUM(C141:D141)</f>
        <v/>
      </c>
      <c r="F141" s="97" t="n"/>
      <c r="G141" s="97" t="n"/>
      <c r="H141" s="97" t="n"/>
      <c r="I141" s="97">
        <f>SUM(F141:H141)</f>
        <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f>SUM(C142:D142)</f>
        <v/>
      </c>
      <c r="F142" s="96" t="n"/>
      <c r="G142" s="96" t="n"/>
      <c r="H142" s="96" t="n"/>
      <c r="I142" s="96">
        <f>SUM(F142:H142)</f>
        <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f>SUM(C143:D143)</f>
        <v/>
      </c>
      <c r="F143" s="97" t="n"/>
      <c r="G143" s="97" t="n"/>
      <c r="H143" s="97" t="n"/>
      <c r="I143" s="97">
        <f>SUM(F143:H143)</f>
        <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f>SUM(C144:D144)</f>
        <v/>
      </c>
      <c r="F144" s="96" t="n"/>
      <c r="G144" s="96" t="n"/>
      <c r="H144" s="96" t="n"/>
      <c r="I144" s="96">
        <f>SUM(F144:H144)</f>
        <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f>SUM(C145:D145)</f>
        <v/>
      </c>
      <c r="F145" s="97" t="n"/>
      <c r="G145" s="97" t="n"/>
      <c r="H145" s="97" t="n"/>
      <c r="I145" s="97">
        <f>SUM(F145:H145)</f>
        <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f>SUM(C146:D146)</f>
        <v/>
      </c>
      <c r="F146" s="96" t="n"/>
      <c r="G146" s="96" t="n"/>
      <c r="H146" s="96" t="n"/>
      <c r="I146" s="96">
        <f>SUM(F146:H146)</f>
        <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f>SUM(C147:D147)</f>
        <v/>
      </c>
      <c r="F147" s="97" t="n"/>
      <c r="G147" s="97" t="n"/>
      <c r="H147" s="97" t="n"/>
      <c r="I147" s="97">
        <f>SUM(F147:H147)</f>
        <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f>SUM(C148:D148)</f>
        <v/>
      </c>
      <c r="F148" s="96" t="n"/>
      <c r="G148" s="96" t="n"/>
      <c r="H148" s="96" t="n"/>
      <c r="I148" s="96">
        <f>SUM(F148:H148)</f>
        <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f>SUM(C149:D149)</f>
        <v/>
      </c>
      <c r="F149" s="96" t="n"/>
      <c r="G149" s="96" t="n"/>
      <c r="H149" s="96" t="n"/>
      <c r="I149" s="96">
        <f>SUM(F149:H149)</f>
        <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f>SUM(C150:D150)</f>
        <v/>
      </c>
      <c r="F150" s="97" t="n"/>
      <c r="G150" s="97" t="n"/>
      <c r="H150" s="97" t="n"/>
      <c r="I150" s="97">
        <f>SUM(F150:H150)</f>
        <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f>SUM(C151:D151)</f>
        <v/>
      </c>
      <c r="F151" s="96" t="n"/>
      <c r="G151" s="96" t="n"/>
      <c r="H151" s="96" t="n"/>
      <c r="I151" s="96">
        <f>SUM(F151:H151)</f>
        <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f>SUM(C152:D152)</f>
        <v/>
      </c>
      <c r="F152" s="97" t="n"/>
      <c r="G152" s="97" t="n"/>
      <c r="H152" s="97" t="n"/>
      <c r="I152" s="97">
        <f>SUM(F152:H152)</f>
        <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f>SUM(C153:D153)</f>
        <v/>
      </c>
      <c r="F153" s="96" t="n"/>
      <c r="G153" s="96" t="n"/>
      <c r="H153" s="96" t="n"/>
      <c r="I153" s="96">
        <f>SUM(F153:H153)</f>
        <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f>SUM(C154:D154)</f>
        <v/>
      </c>
      <c r="F154" s="97" t="n"/>
      <c r="G154" s="97" t="n"/>
      <c r="H154" s="97" t="n"/>
      <c r="I154" s="97">
        <f>SUM(F154:H154)</f>
        <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f>SUM(C155:D155)</f>
        <v/>
      </c>
      <c r="F155" s="96" t="n"/>
      <c r="G155" s="96" t="n"/>
      <c r="H155" s="96" t="n"/>
      <c r="I155" s="96">
        <f>SUM(F155:H155)</f>
        <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f>SUM(C156:D156)</f>
        <v/>
      </c>
      <c r="F156" s="97" t="n"/>
      <c r="G156" s="97" t="n"/>
      <c r="H156" s="97" t="n"/>
      <c r="I156" s="97">
        <f>SUM(F156:H156)</f>
        <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f>SUM(C157:D157)</f>
        <v/>
      </c>
      <c r="F157" s="96" t="n"/>
      <c r="G157" s="96" t="n"/>
      <c r="H157" s="96" t="n"/>
      <c r="I157" s="96">
        <f>SUM(F157:H157)</f>
        <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f>SUM(C158:D158)</f>
        <v/>
      </c>
      <c r="F158" s="97" t="n"/>
      <c r="G158" s="97" t="n"/>
      <c r="H158" s="97" t="n"/>
      <c r="I158" s="97">
        <f>SUM(F158:H158)</f>
        <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f>SUM(C159:D159)</f>
        <v/>
      </c>
      <c r="F159" s="96" t="n"/>
      <c r="G159" s="96" t="n"/>
      <c r="H159" s="96" t="n"/>
      <c r="I159" s="96">
        <f>SUM(F159:H159)</f>
        <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f>SUM(C160:D160)</f>
        <v/>
      </c>
      <c r="F160" s="97" t="n"/>
      <c r="G160" s="97" t="n"/>
      <c r="H160" s="97" t="n"/>
      <c r="I160" s="97">
        <f>SUM(F160:H160)</f>
        <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f>SUM(C161:D161)</f>
        <v/>
      </c>
      <c r="F161" s="96" t="n"/>
      <c r="G161" s="96" t="n"/>
      <c r="H161" s="96" t="n"/>
      <c r="I161" s="96">
        <f>SUM(F161:H161)</f>
        <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f>SUM(C162:D162)</f>
        <v/>
      </c>
      <c r="F162" s="97" t="n"/>
      <c r="G162" s="97" t="n"/>
      <c r="H162" s="97" t="n"/>
      <c r="I162" s="97">
        <f>SUM(F162:H162)</f>
        <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f>SUM(C163:D163)</f>
        <v/>
      </c>
      <c r="F163" s="96" t="n"/>
      <c r="G163" s="96" t="n"/>
      <c r="H163" s="96" t="n"/>
      <c r="I163" s="96">
        <f>SUM(F163:H163)</f>
        <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f>SUM(C164:D164)</f>
        <v/>
      </c>
      <c r="F164" s="97" t="n"/>
      <c r="G164" s="97" t="n"/>
      <c r="H164" s="97" t="n"/>
      <c r="I164" s="97">
        <f>SUM(F164:H164)</f>
        <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f>SUM(C165:D165)</f>
        <v/>
      </c>
      <c r="F165" s="96" t="n"/>
      <c r="G165" s="96" t="n"/>
      <c r="H165" s="96" t="n"/>
      <c r="I165" s="96">
        <f>SUM(F165:H165)</f>
        <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f>SUM(C166:D166)</f>
        <v/>
      </c>
      <c r="F166" s="97" t="n"/>
      <c r="G166" s="97" t="n"/>
      <c r="H166" s="97" t="n"/>
      <c r="I166" s="97">
        <f>SUM(F166:H166)</f>
        <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f>SUM(C167:D167)</f>
        <v/>
      </c>
      <c r="F167" s="96" t="n"/>
      <c r="G167" s="96" t="n"/>
      <c r="H167" s="96" t="n"/>
      <c r="I167" s="96">
        <f>SUM(F167:H167)</f>
        <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f>SUM(C168:D168)</f>
        <v/>
      </c>
      <c r="F168" s="97" t="n"/>
      <c r="G168" s="97" t="n"/>
      <c r="H168" s="97" t="n"/>
      <c r="I168" s="97">
        <f>SUM(F168:H168)</f>
        <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f>SUM(C169:D169)</f>
        <v/>
      </c>
      <c r="F169" s="96" t="n"/>
      <c r="G169" s="96" t="n"/>
      <c r="H169" s="96" t="n"/>
      <c r="I169" s="96">
        <f>SUM(F169:H169)</f>
        <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f>SUM(C170:D170)</f>
        <v/>
      </c>
      <c r="F170" s="97" t="n"/>
      <c r="G170" s="97" t="n"/>
      <c r="H170" s="97" t="n"/>
      <c r="I170" s="97">
        <f>SUM(F170:H170)</f>
        <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f>SUM(C171:D171)</f>
        <v/>
      </c>
      <c r="F171" s="96" t="n"/>
      <c r="G171" s="96" t="n"/>
      <c r="H171" s="96" t="n"/>
      <c r="I171" s="96">
        <f>SUM(F171:H171)</f>
        <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f>SUM(C172:D172)</f>
        <v/>
      </c>
      <c r="F172" s="97" t="n"/>
      <c r="G172" s="97" t="n"/>
      <c r="H172" s="97" t="n"/>
      <c r="I172" s="97">
        <f>SUM(F172:H172)</f>
        <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f>SUM(C173:D173)</f>
        <v/>
      </c>
      <c r="F173" s="96" t="n"/>
      <c r="G173" s="96" t="n"/>
      <c r="H173" s="96" t="n"/>
      <c r="I173" s="96">
        <f>SUM(F173:H173)</f>
        <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f>SUM(C174:D174)</f>
        <v/>
      </c>
      <c r="F174" s="97" t="n"/>
      <c r="G174" s="97" t="n"/>
      <c r="H174" s="97" t="n"/>
      <c r="I174" s="97">
        <f>SUM(F174:H174)</f>
        <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f>SUM(C175:D175)</f>
        <v/>
      </c>
      <c r="F175" s="96" t="n"/>
      <c r="G175" s="96" t="n"/>
      <c r="H175" s="96" t="n"/>
      <c r="I175" s="96">
        <f>SUM(F175:H175)</f>
        <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f>SUM(C176:D176)</f>
        <v/>
      </c>
      <c r="F176" s="97" t="n"/>
      <c r="G176" s="97" t="n"/>
      <c r="H176" s="97" t="n"/>
      <c r="I176" s="97">
        <f>SUM(F176:H176)</f>
        <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f>SUM(C177:D177)</f>
        <v/>
      </c>
      <c r="F177" s="96" t="n"/>
      <c r="G177" s="96" t="n"/>
      <c r="H177" s="96" t="n"/>
      <c r="I177" s="96">
        <f>SUM(F177:H177)</f>
        <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f>SUM(C178:D178)</f>
        <v/>
      </c>
      <c r="F178" s="97" t="n"/>
      <c r="G178" s="97" t="n"/>
      <c r="H178" s="97" t="n"/>
      <c r="I178" s="97">
        <f>SUM(F178:H178)</f>
        <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f>SUM(C179:D179)</f>
        <v/>
      </c>
      <c r="F179" s="96" t="n"/>
      <c r="G179" s="96" t="n"/>
      <c r="H179" s="96" t="n"/>
      <c r="I179" s="96">
        <f>SUM(F179:H179)</f>
        <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f>SUM(C180:D180)</f>
        <v/>
      </c>
      <c r="F180" s="97" t="n"/>
      <c r="G180" s="97" t="n"/>
      <c r="H180" s="97" t="n"/>
      <c r="I180" s="97">
        <f>SUM(F180:H180)</f>
        <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f>SUM(C181:D181)</f>
        <v/>
      </c>
      <c r="F181" s="96" t="n"/>
      <c r="G181" s="96" t="n"/>
      <c r="H181" s="96" t="n"/>
      <c r="I181" s="96">
        <f>SUM(F181:H181)</f>
        <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f>SUM(C182:D182)</f>
        <v/>
      </c>
      <c r="F182" s="97" t="n"/>
      <c r="G182" s="97" t="n"/>
      <c r="H182" s="97" t="n"/>
      <c r="I182" s="97">
        <f>SUM(F182:H182)</f>
        <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f>SUM(C183:D183)</f>
        <v/>
      </c>
      <c r="F183" s="96" t="n"/>
      <c r="G183" s="96" t="n"/>
      <c r="H183" s="96" t="n"/>
      <c r="I183" s="96">
        <f>SUM(F183:H183)</f>
        <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f>SUM(C184:D184)</f>
        <v/>
      </c>
      <c r="F184" s="97" t="n"/>
      <c r="G184" s="97" t="n"/>
      <c r="H184" s="97" t="n"/>
      <c r="I184" s="97">
        <f>SUM(F184:H184)</f>
        <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f>SUM(C185:D185)</f>
        <v/>
      </c>
      <c r="F185" s="96" t="n"/>
      <c r="G185" s="96" t="n"/>
      <c r="H185" s="96" t="n"/>
      <c r="I185" s="96">
        <f>SUM(F185:H185)</f>
        <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f>SUM(C186:D186)</f>
        <v/>
      </c>
      <c r="F186" s="97" t="n"/>
      <c r="G186" s="97" t="n"/>
      <c r="H186" s="97" t="n"/>
      <c r="I186" s="97">
        <f>SUM(F186:H186)</f>
        <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f>SUM(C187:D187)</f>
        <v/>
      </c>
      <c r="F187" s="96" t="n"/>
      <c r="G187" s="96" t="n"/>
      <c r="H187" s="96" t="n"/>
      <c r="I187" s="96">
        <f>SUM(F187:H187)</f>
        <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f>SUM(C188:D188)</f>
        <v/>
      </c>
      <c r="F188" s="97" t="n"/>
      <c r="G188" s="97" t="n"/>
      <c r="H188" s="97" t="n"/>
      <c r="I188" s="97">
        <f>SUM(F188:H188)</f>
        <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f>SUM(C189:D189)</f>
        <v/>
      </c>
      <c r="F189" s="96" t="n"/>
      <c r="G189" s="96" t="n"/>
      <c r="H189" s="96" t="n"/>
      <c r="I189" s="96">
        <f>SUM(F189:H189)</f>
        <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f>SUM(C190:D190)</f>
        <v/>
      </c>
      <c r="F190" s="97" t="n"/>
      <c r="G190" s="97" t="n"/>
      <c r="H190" s="97" t="n"/>
      <c r="I190" s="97">
        <f>SUM(F190:H190)</f>
        <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f>SUM(C191:D191)</f>
        <v/>
      </c>
      <c r="F191" s="96" t="n"/>
      <c r="G191" s="96" t="n"/>
      <c r="H191" s="96" t="n"/>
      <c r="I191" s="96">
        <f>SUM(F191:H191)</f>
        <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f>SUM(C192:D192)</f>
        <v/>
      </c>
      <c r="F192" s="97" t="n"/>
      <c r="G192" s="97" t="n"/>
      <c r="H192" s="97" t="n"/>
      <c r="I192" s="97">
        <f>SUM(F192:H192)</f>
        <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f>SUM(C193:D193)</f>
        <v/>
      </c>
      <c r="F193" s="96" t="n"/>
      <c r="G193" s="96" t="n"/>
      <c r="H193" s="96" t="n"/>
      <c r="I193" s="96">
        <f>SUM(F193:H193)</f>
        <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f>SUM(C194:D194)</f>
        <v/>
      </c>
      <c r="F194" s="97" t="n"/>
      <c r="G194" s="97" t="n"/>
      <c r="H194" s="97" t="n"/>
      <c r="I194" s="97">
        <f>SUM(F194:H194)</f>
        <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f>SUM(C195:D195)</f>
        <v/>
      </c>
      <c r="F195" s="96" t="n"/>
      <c r="G195" s="96" t="n"/>
      <c r="H195" s="96" t="n"/>
      <c r="I195" s="96">
        <f>SUM(F195:H195)</f>
        <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f>SUM(C196:D196)</f>
        <v/>
      </c>
      <c r="F196" s="97" t="n"/>
      <c r="G196" s="97" t="n"/>
      <c r="H196" s="97" t="n"/>
      <c r="I196" s="97">
        <f>SUM(F196:H196)</f>
        <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f>SUM(C197:D197)</f>
        <v/>
      </c>
      <c r="F197" s="96" t="n"/>
      <c r="G197" s="96" t="n"/>
      <c r="H197" s="96" t="n"/>
      <c r="I197" s="96">
        <f>SUM(F197:H197)</f>
        <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f>SUM(C198:D198)</f>
        <v/>
      </c>
      <c r="F198" s="97" t="n"/>
      <c r="G198" s="97" t="n"/>
      <c r="H198" s="97" t="n"/>
      <c r="I198" s="97">
        <f>SUM(F198:H198)</f>
        <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f>SUM(C199:D199)</f>
        <v/>
      </c>
      <c r="F199" s="96" t="n"/>
      <c r="G199" s="96" t="n"/>
      <c r="H199" s="96" t="n"/>
      <c r="I199" s="96">
        <f>SUM(F199:H199)</f>
        <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f>SUM(C200:D200)</f>
        <v/>
      </c>
      <c r="F200" s="97" t="n"/>
      <c r="G200" s="97" t="n"/>
      <c r="H200" s="97" t="n"/>
      <c r="I200" s="97">
        <f>SUM(F200:H200)</f>
        <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f>SUM(C201:D201)</f>
        <v/>
      </c>
      <c r="F201" s="96" t="n"/>
      <c r="G201" s="96" t="n"/>
      <c r="H201" s="96" t="n"/>
      <c r="I201" s="96">
        <f>SUM(F201:H201)</f>
        <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f>SUM(C202:D202)</f>
        <v/>
      </c>
      <c r="F202" s="97" t="n"/>
      <c r="G202" s="97" t="n"/>
      <c r="H202" s="97" t="n"/>
      <c r="I202" s="97">
        <f>SUM(F202:H202)</f>
        <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f>SUM(C203:D203)</f>
        <v/>
      </c>
      <c r="F203" s="96" t="n"/>
      <c r="G203" s="96" t="n"/>
      <c r="H203" s="96" t="n"/>
      <c r="I203" s="96">
        <f>SUM(F203:H203)</f>
        <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f>SUM(C204:D204)</f>
        <v/>
      </c>
      <c r="F204" s="97" t="n"/>
      <c r="G204" s="97" t="n"/>
      <c r="H204" s="97" t="n"/>
      <c r="I204" s="97">
        <f>SUM(F204:H204)</f>
        <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f>SUM(C205:D205)</f>
        <v/>
      </c>
      <c r="F205" s="96" t="n"/>
      <c r="G205" s="96" t="n"/>
      <c r="H205" s="96" t="n"/>
      <c r="I205" s="96">
        <f>SUM(F205:H205)</f>
        <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f>SUM(C206:D206)</f>
        <v/>
      </c>
      <c r="F206" s="97" t="n"/>
      <c r="G206" s="97" t="n"/>
      <c r="H206" s="97" t="n"/>
      <c r="I206" s="97">
        <f>SUM(F206:H206)</f>
        <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f>SUM(C207:D207)</f>
        <v/>
      </c>
      <c r="F207" s="96" t="n"/>
      <c r="G207" s="96" t="n"/>
      <c r="H207" s="96" t="n"/>
      <c r="I207" s="96">
        <f>SUM(F207:H207)</f>
        <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f>SUM(C208:D208)</f>
        <v/>
      </c>
      <c r="F208" s="97" t="n"/>
      <c r="G208" s="97" t="n"/>
      <c r="H208" s="97" t="n"/>
      <c r="I208" s="97">
        <f>SUM(F208:H208)</f>
        <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f>SUM(C209:D209)</f>
        <v/>
      </c>
      <c r="F209" s="96" t="n"/>
      <c r="G209" s="96" t="n"/>
      <c r="H209" s="96" t="n"/>
      <c r="I209" s="96">
        <f>SUM(F209:H209)</f>
        <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f>SUM(C210:D210)</f>
        <v/>
      </c>
      <c r="F210" s="97" t="n"/>
      <c r="G210" s="97" t="n"/>
      <c r="H210" s="97" t="n"/>
      <c r="I210" s="97">
        <f>SUM(F210:H210)</f>
        <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f>SUM(C211:D211)</f>
        <v/>
      </c>
      <c r="F211" s="96" t="n"/>
      <c r="G211" s="96" t="n"/>
      <c r="H211" s="96" t="n"/>
      <c r="I211" s="96">
        <f>SUM(F211:H211)</f>
        <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f>SUM(C212:D212)</f>
        <v/>
      </c>
      <c r="F212" s="97" t="n"/>
      <c r="G212" s="97" t="n"/>
      <c r="H212" s="97" t="n"/>
      <c r="I212" s="97">
        <f>SUM(F212:H212)</f>
        <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f>SUM(C213:D213)</f>
        <v/>
      </c>
      <c r="F213" s="96" t="n"/>
      <c r="G213" s="96" t="n"/>
      <c r="H213" s="96" t="n"/>
      <c r="I213" s="96">
        <f>SUM(F213:H213)</f>
        <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f>SUM(C214:D214)</f>
        <v/>
      </c>
      <c r="F214" s="97" t="n"/>
      <c r="G214" s="97" t="n"/>
      <c r="H214" s="97" t="n"/>
      <c r="I214" s="97">
        <f>SUM(F214:H214)</f>
        <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f>SUM(C215:D215)</f>
        <v/>
      </c>
      <c r="F215" s="96" t="n"/>
      <c r="G215" s="96" t="n"/>
      <c r="H215" s="96" t="n"/>
      <c r="I215" s="96">
        <f>SUM(F215:H215)</f>
        <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f>SUM(C216:D216)</f>
        <v/>
      </c>
      <c r="F216" s="97" t="n"/>
      <c r="G216" s="97" t="n"/>
      <c r="H216" s="97" t="n"/>
      <c r="I216" s="97">
        <f>SUM(F216:H216)</f>
        <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f>SUM(C217:D217)</f>
        <v/>
      </c>
      <c r="F217" s="96" t="n"/>
      <c r="G217" s="96" t="n"/>
      <c r="H217" s="96" t="n"/>
      <c r="I217" s="96">
        <f>SUM(F217:H217)</f>
        <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f>SUM(C218:D218)</f>
        <v/>
      </c>
      <c r="F218" s="97" t="n"/>
      <c r="G218" s="97" t="n"/>
      <c r="H218" s="97" t="n"/>
      <c r="I218" s="97">
        <f>SUM(F218:H218)</f>
        <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f>SUM(C219:D219)</f>
        <v/>
      </c>
      <c r="F219" s="96" t="n"/>
      <c r="G219" s="96" t="n"/>
      <c r="H219" s="96" t="n"/>
      <c r="I219" s="96">
        <f>SUM(F219:H219)</f>
        <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f>SUM(C220:D220)</f>
        <v/>
      </c>
      <c r="F220" s="97" t="n"/>
      <c r="G220" s="97" t="n"/>
      <c r="H220" s="97" t="n"/>
      <c r="I220" s="97">
        <f>SUM(F220:H220)</f>
        <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f>SUM(C221:D221)</f>
        <v/>
      </c>
      <c r="F221" s="96" t="n"/>
      <c r="G221" s="96" t="n"/>
      <c r="H221" s="96" t="n"/>
      <c r="I221" s="96">
        <f>SUM(F221:H221)</f>
        <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f>SUM(C222:D222)</f>
        <v/>
      </c>
      <c r="F222" s="97" t="n"/>
      <c r="G222" s="97" t="n"/>
      <c r="H222" s="97" t="n"/>
      <c r="I222" s="97">
        <f>SUM(F222:H222)</f>
        <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f>SUM(C223:D223)</f>
        <v/>
      </c>
      <c r="F223" s="96" t="n"/>
      <c r="G223" s="96" t="n"/>
      <c r="H223" s="96" t="n"/>
      <c r="I223" s="96">
        <f>SUM(F223:H223)</f>
        <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f>SUM(C224:D224)</f>
        <v/>
      </c>
      <c r="F224" s="97" t="n"/>
      <c r="G224" s="97" t="n"/>
      <c r="H224" s="97" t="n"/>
      <c r="I224" s="97">
        <f>SUM(F224:H224)</f>
        <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f>SUM(C225:D225)</f>
        <v/>
      </c>
      <c r="F225" s="96" t="n"/>
      <c r="G225" s="96" t="n"/>
      <c r="H225" s="96" t="n"/>
      <c r="I225" s="96">
        <f>SUM(F225:H225)</f>
        <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f>SUM(C226:D226)</f>
        <v/>
      </c>
      <c r="F226" s="97" t="n"/>
      <c r="G226" s="97" t="n"/>
      <c r="H226" s="97" t="n"/>
      <c r="I226" s="97">
        <f>SUM(F226:H226)</f>
        <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f>SUM(C227:D227)</f>
        <v/>
      </c>
      <c r="F227" s="96" t="n"/>
      <c r="G227" s="96" t="n"/>
      <c r="H227" s="96" t="n"/>
      <c r="I227" s="96">
        <f>SUM(F227:H227)</f>
        <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f>SUM(C228:D228)</f>
        <v/>
      </c>
      <c r="F228" s="97" t="n"/>
      <c r="G228" s="97" t="n"/>
      <c r="H228" s="97" t="n"/>
      <c r="I228" s="97">
        <f>SUM(F228:H228)</f>
        <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f>SUM(C229:D229)</f>
        <v/>
      </c>
      <c r="F229" s="96" t="n"/>
      <c r="G229" s="96" t="n"/>
      <c r="H229" s="96" t="n"/>
      <c r="I229" s="96">
        <f>SUM(F229:H229)</f>
        <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f>SUM(C230:D230)</f>
        <v/>
      </c>
      <c r="F230" s="97" t="n"/>
      <c r="G230" s="97" t="n"/>
      <c r="H230" s="97" t="n"/>
      <c r="I230" s="97">
        <f>SUM(F230:H230)</f>
        <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f>SUM(C231:D231)</f>
        <v/>
      </c>
      <c r="F231" s="96" t="n"/>
      <c r="G231" s="96" t="n"/>
      <c r="H231" s="96" t="n"/>
      <c r="I231" s="96">
        <f>SUM(F231:H231)</f>
        <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f>SUM(C232:D232)</f>
        <v/>
      </c>
      <c r="F232" s="97" t="n"/>
      <c r="G232" s="97" t="n"/>
      <c r="H232" s="97" t="n"/>
      <c r="I232" s="97">
        <f>SUM(F232:H232)</f>
        <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f>SUM(C233:D233)</f>
        <v/>
      </c>
      <c r="F233" s="96" t="n"/>
      <c r="G233" s="96" t="n"/>
      <c r="H233" s="96" t="n"/>
      <c r="I233" s="96">
        <f>SUM(F233:H233)</f>
        <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f>SUM(C234:D234)</f>
        <v/>
      </c>
      <c r="F234" s="97" t="n"/>
      <c r="G234" s="97" t="n"/>
      <c r="H234" s="97" t="n"/>
      <c r="I234" s="97">
        <f>SUM(F234:H234)</f>
        <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f>SUM(C235:D235)</f>
        <v/>
      </c>
      <c r="F235" s="96" t="n"/>
      <c r="G235" s="96" t="n"/>
      <c r="H235" s="96" t="n"/>
      <c r="I235" s="96">
        <f>SUM(F235:H235)</f>
        <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f>SUM(C236:D236)</f>
        <v/>
      </c>
      <c r="F236" s="97" t="n"/>
      <c r="G236" s="97" t="n"/>
      <c r="H236" s="97" t="n"/>
      <c r="I236" s="97">
        <f>SUM(F236:H236)</f>
        <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f>SUM(C237:D237)</f>
        <v/>
      </c>
      <c r="F237" s="96" t="n"/>
      <c r="G237" s="96" t="n"/>
      <c r="H237" s="96" t="n"/>
      <c r="I237" s="96">
        <f>SUM(F237:H237)</f>
        <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f>SUM(C238:D238)</f>
        <v/>
      </c>
      <c r="F238" s="97" t="n"/>
      <c r="G238" s="97" t="n"/>
      <c r="H238" s="97" t="n"/>
      <c r="I238" s="97">
        <f>SUM(F238:H238)</f>
        <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f>SUM(C239:D239)</f>
        <v/>
      </c>
      <c r="F239" s="96" t="n"/>
      <c r="G239" s="96" t="n"/>
      <c r="H239" s="96" t="n"/>
      <c r="I239" s="96">
        <f>SUM(F239:H239)</f>
        <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f>SUM(C240:D240)</f>
        <v/>
      </c>
      <c r="F240" s="97" t="n"/>
      <c r="G240" s="97" t="n"/>
      <c r="H240" s="97" t="n"/>
      <c r="I240" s="97">
        <f>SUM(F240:H240)</f>
        <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f>SUM(C241:D241)</f>
        <v/>
      </c>
      <c r="F241" s="96" t="n"/>
      <c r="G241" s="96" t="n"/>
      <c r="H241" s="96" t="n"/>
      <c r="I241" s="96">
        <f>SUM(F241:H241)</f>
        <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f>SUM(C242:D242)</f>
        <v/>
      </c>
      <c r="F242" s="97" t="n"/>
      <c r="G242" s="97" t="n"/>
      <c r="H242" s="97" t="n"/>
      <c r="I242" s="97">
        <f>SUM(F242:H242)</f>
        <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f>SUM(C243:D243)</f>
        <v/>
      </c>
      <c r="F243" s="96" t="n"/>
      <c r="G243" s="96" t="n"/>
      <c r="H243" s="96" t="n"/>
      <c r="I243" s="96">
        <f>SUM(F243:H243)</f>
        <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f>SUM(C244:D244)</f>
        <v/>
      </c>
      <c r="F244" s="97" t="n"/>
      <c r="G244" s="97" t="n"/>
      <c r="H244" s="97" t="n"/>
      <c r="I244" s="97">
        <f>SUM(F244:H244)</f>
        <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f>SUM(C245:D245)</f>
        <v/>
      </c>
      <c r="F245" s="96" t="n"/>
      <c r="G245" s="96" t="n"/>
      <c r="H245" s="96" t="n"/>
      <c r="I245" s="96">
        <f>SUM(F245:H245)</f>
        <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f>SUM(C246:D246)</f>
        <v/>
      </c>
      <c r="F246" s="97" t="n"/>
      <c r="G246" s="97" t="n"/>
      <c r="H246" s="97" t="n"/>
      <c r="I246" s="97">
        <f>SUM(F246:H246)</f>
        <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f>SUM(C148:D148)</f>
        <v/>
      </c>
      <c r="F247" s="96" t="n"/>
      <c r="G247" s="96" t="n"/>
      <c r="H247" s="96" t="n"/>
      <c r="I247" s="96">
        <f>SUM(F247:H247)</f>
        <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f>SUM(C248:D248)</f>
        <v/>
      </c>
      <c r="F248" s="96" t="n"/>
      <c r="G248" s="96" t="n"/>
      <c r="H248" s="96" t="n"/>
      <c r="I248" s="96">
        <f>SUM(F248:H248)</f>
        <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f>SUM(C249:D249)</f>
        <v/>
      </c>
      <c r="F249" s="97" t="n"/>
      <c r="G249" s="97" t="n"/>
      <c r="H249" s="97" t="n"/>
      <c r="I249" s="97">
        <f>SUM(F249:H249)</f>
        <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f>SUM(C250:D250)</f>
        <v/>
      </c>
      <c r="F250" s="96" t="n"/>
      <c r="G250" s="96" t="n"/>
      <c r="H250" s="96" t="n"/>
      <c r="I250" s="96">
        <f>SUM(F250:H250)</f>
        <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f>SUM(C251:D251)</f>
        <v/>
      </c>
      <c r="F251" s="97" t="n"/>
      <c r="G251" s="97" t="n"/>
      <c r="H251" s="97" t="n"/>
      <c r="I251" s="97">
        <f>SUM(F251:H251)</f>
        <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f>SUM(C252:D252)</f>
        <v/>
      </c>
      <c r="F252" s="96" t="n"/>
      <c r="G252" s="96" t="n"/>
      <c r="H252" s="96" t="n"/>
      <c r="I252" s="96">
        <f>SUM(F252:H252)</f>
        <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f>SUM(C253:D253)</f>
        <v/>
      </c>
      <c r="F253" s="97" t="n"/>
      <c r="G253" s="97" t="n"/>
      <c r="H253" s="97" t="n"/>
      <c r="I253" s="97">
        <f>SUM(F253:H253)</f>
        <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f>SUM(C254:D254)</f>
        <v/>
      </c>
      <c r="F254" s="96" t="n"/>
      <c r="G254" s="96" t="n"/>
      <c r="H254" s="96" t="n"/>
      <c r="I254" s="96">
        <f>SUM(F254:H254)</f>
        <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f>SUM(C255:D255)</f>
        <v/>
      </c>
      <c r="F255" s="97" t="n"/>
      <c r="G255" s="97" t="n"/>
      <c r="H255" s="97" t="n"/>
      <c r="I255" s="97">
        <f>SUM(F255:H255)</f>
        <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f>SUM(C256:D256)</f>
        <v/>
      </c>
      <c r="F256" s="96" t="n"/>
      <c r="G256" s="96" t="n"/>
      <c r="H256" s="96" t="n"/>
      <c r="I256" s="96">
        <f>SUM(F256:H256)</f>
        <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f>SUM(C257:D257)</f>
        <v/>
      </c>
      <c r="F257" s="97" t="n"/>
      <c r="G257" s="97" t="n"/>
      <c r="H257" s="97" t="n"/>
      <c r="I257" s="97">
        <f>SUM(F257:H257)</f>
        <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f>SUM(C258:D258)</f>
        <v/>
      </c>
      <c r="F258" s="96" t="n"/>
      <c r="G258" s="96" t="n"/>
      <c r="H258" s="96" t="n"/>
      <c r="I258" s="96">
        <f>SUM(F258:H258)</f>
        <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f>SUM(C259:D259)</f>
        <v/>
      </c>
      <c r="F259" s="97" t="n"/>
      <c r="G259" s="97" t="n"/>
      <c r="H259" s="97" t="n"/>
      <c r="I259" s="97">
        <f>SUM(F259:H259)</f>
        <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f>SUM(C260:D260)</f>
        <v/>
      </c>
      <c r="F260" s="96" t="n"/>
      <c r="G260" s="96" t="n"/>
      <c r="H260" s="96" t="n"/>
      <c r="I260" s="96">
        <f>SUM(F260:H260)</f>
        <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f>SUM(C261:D261)</f>
        <v/>
      </c>
      <c r="F261" s="97" t="n"/>
      <c r="G261" s="97" t="n"/>
      <c r="H261" s="97" t="n"/>
      <c r="I261" s="97">
        <f>SUM(F261:H261)</f>
        <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f>SUM(C262:D262)</f>
        <v/>
      </c>
      <c r="F262" s="96" t="n"/>
      <c r="G262" s="96" t="n"/>
      <c r="H262" s="96" t="n"/>
      <c r="I262" s="96">
        <f>SUM(F262:H262)</f>
        <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f>SUM(C263:D263)</f>
        <v/>
      </c>
      <c r="F263" s="97" t="n"/>
      <c r="G263" s="97" t="n"/>
      <c r="H263" s="97" t="n"/>
      <c r="I263" s="97">
        <f>SUM(F263:H263)</f>
        <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f>SUM(C264:D264)</f>
        <v/>
      </c>
      <c r="F264" s="96" t="n"/>
      <c r="G264" s="96" t="n"/>
      <c r="H264" s="96" t="n"/>
      <c r="I264" s="96">
        <f>SUM(F264:H264)</f>
        <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f>SUM(C265:D265)</f>
        <v/>
      </c>
      <c r="F265" s="97" t="n"/>
      <c r="G265" s="97" t="n"/>
      <c r="H265" s="97" t="n"/>
      <c r="I265" s="97">
        <f>SUM(F265:H265)</f>
        <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f>SUM(C266:D266)</f>
        <v/>
      </c>
      <c r="F266" s="96" t="n"/>
      <c r="G266" s="96" t="n"/>
      <c r="H266" s="96" t="n"/>
      <c r="I266" s="96">
        <f>SUM(F266:H266)</f>
        <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f>SUM(C267:D267)</f>
        <v/>
      </c>
      <c r="F267" s="97" t="n"/>
      <c r="G267" s="97" t="n"/>
      <c r="H267" s="97" t="n"/>
      <c r="I267" s="97">
        <f>SUM(F267:H267)</f>
        <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f>SUM(C268:D268)</f>
        <v/>
      </c>
      <c r="F268" s="96" t="n"/>
      <c r="G268" s="96" t="n"/>
      <c r="H268" s="96" t="n"/>
      <c r="I268" s="96">
        <f>SUM(F268:H268)</f>
        <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f>SUM(C269:D269)</f>
        <v/>
      </c>
      <c r="F269" s="97" t="n"/>
      <c r="G269" s="97" t="n"/>
      <c r="H269" s="97" t="n"/>
      <c r="I269" s="97">
        <f>SUM(F269:H269)</f>
        <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f>SUM(C270:D270)</f>
        <v/>
      </c>
      <c r="F270" s="96" t="n"/>
      <c r="G270" s="96" t="n"/>
      <c r="H270" s="96" t="n"/>
      <c r="I270" s="96">
        <f>SUM(F270:H270)</f>
        <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f>SUM(C271:D271)</f>
        <v/>
      </c>
      <c r="F271" s="97" t="n"/>
      <c r="G271" s="97" t="n"/>
      <c r="H271" s="97" t="n"/>
      <c r="I271" s="97">
        <f>SUM(F271:H271)</f>
        <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f>SUM(C272:D272)</f>
        <v/>
      </c>
      <c r="F272" s="96" t="n"/>
      <c r="G272" s="96" t="n"/>
      <c r="H272" s="96" t="n"/>
      <c r="I272" s="96">
        <f>SUM(F272:H272)</f>
        <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f>SUM(C273:D273)</f>
        <v/>
      </c>
      <c r="F273" s="97" t="n"/>
      <c r="G273" s="97" t="n"/>
      <c r="H273" s="97" t="n"/>
      <c r="I273" s="97">
        <f>SUM(F273:H273)</f>
        <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f>SUM(C274:D274)</f>
        <v/>
      </c>
      <c r="F274" s="96" t="n"/>
      <c r="G274" s="96" t="n"/>
      <c r="H274" s="96" t="n"/>
      <c r="I274" s="96">
        <f>SUM(F274:H274)</f>
        <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f>SUM(C275:D275)</f>
        <v/>
      </c>
      <c r="F275" s="97" t="n"/>
      <c r="G275" s="97" t="n"/>
      <c r="H275" s="97" t="n"/>
      <c r="I275" s="97">
        <f>SUM(F275:H275)</f>
        <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f>SUM(C276:D276)</f>
        <v/>
      </c>
      <c r="F276" s="96" t="n"/>
      <c r="G276" s="96" t="n"/>
      <c r="H276" s="96" t="n"/>
      <c r="I276" s="96">
        <f>SUM(F276:H276)</f>
        <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f>SUM(C277:D277)</f>
        <v/>
      </c>
      <c r="F277" s="97" t="n"/>
      <c r="G277" s="97" t="n"/>
      <c r="H277" s="97" t="n"/>
      <c r="I277" s="97">
        <f>SUM(F277:H277)</f>
        <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f>SUM(C278:D278)</f>
        <v/>
      </c>
      <c r="F278" s="96" t="n"/>
      <c r="G278" s="96" t="n"/>
      <c r="H278" s="96" t="n"/>
      <c r="I278" s="96">
        <f>SUM(F278:H278)</f>
        <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f>SUM(C279:D279)</f>
        <v/>
      </c>
      <c r="F279" s="97" t="n"/>
      <c r="G279" s="97" t="n"/>
      <c r="H279" s="97" t="n"/>
      <c r="I279" s="97">
        <f>SUM(F279:H279)</f>
        <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f>SUM(C280:D280)</f>
        <v/>
      </c>
      <c r="F280" s="96" t="n"/>
      <c r="G280" s="96" t="n"/>
      <c r="H280" s="96" t="n"/>
      <c r="I280" s="96">
        <f>SUM(F280:H280)</f>
        <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f>SUM(C281:D281)</f>
        <v/>
      </c>
      <c r="F281" s="97" t="n"/>
      <c r="G281" s="97" t="n"/>
      <c r="H281" s="97" t="n"/>
      <c r="I281" s="97">
        <f>SUM(F281:H281)</f>
        <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f>SUM(C282:D282)</f>
        <v/>
      </c>
      <c r="F282" s="96" t="n"/>
      <c r="G282" s="96" t="n"/>
      <c r="H282" s="96" t="n"/>
      <c r="I282" s="96">
        <f>SUM(F282:H282)</f>
        <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f>SUM(C283:D283)</f>
        <v/>
      </c>
      <c r="F283" s="97" t="n"/>
      <c r="G283" s="97" t="n"/>
      <c r="H283" s="97" t="n"/>
      <c r="I283" s="97">
        <f>SUM(F283:H283)</f>
        <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f>SUM(C284:D284)</f>
        <v/>
      </c>
      <c r="F284" s="96" t="n"/>
      <c r="G284" s="96" t="n"/>
      <c r="H284" s="96" t="n"/>
      <c r="I284" s="96">
        <f>SUM(F284:H284)</f>
        <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f>SUM(C285:D285)</f>
        <v/>
      </c>
      <c r="F285" s="97" t="n"/>
      <c r="G285" s="97" t="n"/>
      <c r="H285" s="97" t="n"/>
      <c r="I285" s="97">
        <f>SUM(F285:H285)</f>
        <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f>SUM(C286:D286)</f>
        <v/>
      </c>
      <c r="F286" s="96" t="n"/>
      <c r="G286" s="96" t="n"/>
      <c r="H286" s="96" t="n"/>
      <c r="I286" s="96">
        <f>SUM(F286:H286)</f>
        <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f>SUM(C287:D287)</f>
        <v/>
      </c>
      <c r="F287" s="97" t="n"/>
      <c r="G287" s="97" t="n"/>
      <c r="H287" s="97" t="n"/>
      <c r="I287" s="97">
        <f>SUM(F287:H287)</f>
        <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f>SUM(C288:D288)</f>
        <v/>
      </c>
      <c r="F288" s="96" t="n"/>
      <c r="G288" s="96" t="n"/>
      <c r="H288" s="96" t="n"/>
      <c r="I288" s="96">
        <f>SUM(F288:H288)</f>
        <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f>SUM(C289:D289)</f>
        <v/>
      </c>
      <c r="F289" s="97" t="n"/>
      <c r="G289" s="97" t="n"/>
      <c r="H289" s="97" t="n"/>
      <c r="I289" s="97">
        <f>SUM(F289:H289)</f>
        <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f>SUM(C290:D290)</f>
        <v/>
      </c>
      <c r="F290" s="96" t="n"/>
      <c r="G290" s="96" t="n"/>
      <c r="H290" s="96" t="n"/>
      <c r="I290" s="96">
        <f>SUM(F290:H290)</f>
        <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f>SUM(C291:D291)</f>
        <v/>
      </c>
      <c r="F291" s="97" t="n"/>
      <c r="G291" s="97" t="n"/>
      <c r="H291" s="97" t="n"/>
      <c r="I291" s="97">
        <f>SUM(F291:H291)</f>
        <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f>SUM(C292:D292)</f>
        <v/>
      </c>
      <c r="F292" s="96" t="n"/>
      <c r="G292" s="96" t="n"/>
      <c r="H292" s="96" t="n"/>
      <c r="I292" s="96">
        <f>SUM(F292:H292)</f>
        <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f>SUM(C293:D293)</f>
        <v/>
      </c>
      <c r="F293" s="97" t="n"/>
      <c r="G293" s="97" t="n"/>
      <c r="H293" s="97" t="n"/>
      <c r="I293" s="97">
        <f>SUM(F293:H293)</f>
        <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f>SUM(C294:D294)</f>
        <v/>
      </c>
      <c r="F294" s="96" t="n"/>
      <c r="G294" s="96" t="n"/>
      <c r="H294" s="96" t="n"/>
      <c r="I294" s="96">
        <f>SUM(F294:H294)</f>
        <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f>SUM(C295:D295)</f>
        <v/>
      </c>
      <c r="F295" s="97" t="n"/>
      <c r="G295" s="97" t="n"/>
      <c r="H295" s="97" t="n"/>
      <c r="I295" s="97">
        <f>SUM(F295:H295)</f>
        <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f>SUM(C296:D296)</f>
        <v/>
      </c>
      <c r="F296" s="96" t="n"/>
      <c r="G296" s="96" t="n"/>
      <c r="H296" s="96" t="n"/>
      <c r="I296" s="96">
        <f>SUM(F296:H296)</f>
        <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f>SUM(C297:D297)</f>
        <v/>
      </c>
      <c r="F297" s="97" t="n"/>
      <c r="G297" s="97" t="n"/>
      <c r="H297" s="97" t="n"/>
      <c r="I297" s="97">
        <f>SUM(F297:H297)</f>
        <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f>SUM(C298:D298)</f>
        <v/>
      </c>
      <c r="F298" s="96" t="n"/>
      <c r="G298" s="96" t="n"/>
      <c r="H298" s="96" t="n"/>
      <c r="I298" s="96">
        <f>SUM(F298:H298)</f>
        <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f>SUM(C299:D299)</f>
        <v/>
      </c>
      <c r="F299" s="97" t="n"/>
      <c r="G299" s="97" t="n"/>
      <c r="H299" s="97" t="n"/>
      <c r="I299" s="97">
        <f>SUM(F299:H299)</f>
        <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f>SUM(C300:D300)</f>
        <v/>
      </c>
      <c r="F300" s="96" t="n"/>
      <c r="G300" s="96" t="n"/>
      <c r="H300" s="96" t="n"/>
      <c r="I300" s="96">
        <f>SUM(F300:H300)</f>
        <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f>SUM(C301:D301)</f>
        <v/>
      </c>
      <c r="F301" s="97" t="n"/>
      <c r="G301" s="97" t="n"/>
      <c r="H301" s="97" t="n"/>
      <c r="I301" s="97">
        <f>SUM(F301:H301)</f>
        <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f>SUM(C302:D302)</f>
        <v/>
      </c>
      <c r="F302" s="96" t="n"/>
      <c r="G302" s="96" t="n"/>
      <c r="H302" s="96" t="n"/>
      <c r="I302" s="96">
        <f>SUM(F302:H302)</f>
        <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f>SUM(C303:D303)</f>
        <v/>
      </c>
      <c r="F303" s="97" t="n"/>
      <c r="G303" s="97" t="n"/>
      <c r="H303" s="97" t="n"/>
      <c r="I303" s="97">
        <f>SUM(F303:H303)</f>
        <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f>SUM(C304:D304)</f>
        <v/>
      </c>
      <c r="F304" s="96" t="n"/>
      <c r="G304" s="96" t="n"/>
      <c r="H304" s="96" t="n"/>
      <c r="I304" s="96">
        <f>SUM(F304:H304)</f>
        <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f>SUM(C305:D305)</f>
        <v/>
      </c>
      <c r="F305" s="97" t="n"/>
      <c r="G305" s="97" t="n"/>
      <c r="H305" s="97" t="n"/>
      <c r="I305" s="97">
        <f>SUM(F305:H305)</f>
        <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f>SUM(C306:D306)</f>
        <v/>
      </c>
      <c r="F306" s="96" t="n"/>
      <c r="G306" s="96" t="n"/>
      <c r="H306" s="96" t="n"/>
      <c r="I306" s="96">
        <f>SUM(F306:H306)</f>
        <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f>SUM(C307:D307)</f>
        <v/>
      </c>
      <c r="F307" s="97" t="n"/>
      <c r="G307" s="97" t="n"/>
      <c r="H307" s="97" t="n"/>
      <c r="I307" s="97">
        <f>SUM(F307:H307)</f>
        <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f>SUM(C308:D308)</f>
        <v/>
      </c>
      <c r="F308" s="96" t="n"/>
      <c r="G308" s="96" t="n"/>
      <c r="H308" s="96" t="n"/>
      <c r="I308" s="96">
        <f>SUM(F308:H308)</f>
        <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f>SUM(C309:D309)</f>
        <v/>
      </c>
      <c r="F309" s="97" t="n"/>
      <c r="G309" s="97" t="n"/>
      <c r="H309" s="97" t="n"/>
      <c r="I309" s="97">
        <f>SUM(F309:H309)</f>
        <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f>SUM(C310:D310)</f>
        <v/>
      </c>
      <c r="F310" s="96" t="n"/>
      <c r="G310" s="96" t="n"/>
      <c r="H310" s="96" t="n"/>
      <c r="I310" s="96">
        <f>SUM(F310:H310)</f>
        <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f>SUM(C311:D311)</f>
        <v/>
      </c>
      <c r="F311" s="97" t="n"/>
      <c r="G311" s="97" t="n"/>
      <c r="H311" s="97" t="n"/>
      <c r="I311" s="97">
        <f>SUM(F311:H311)</f>
        <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f>SUM(C312:D312)</f>
        <v/>
      </c>
      <c r="F312" s="96" t="n"/>
      <c r="G312" s="96" t="n"/>
      <c r="H312" s="96" t="n"/>
      <c r="I312" s="96">
        <f>SUM(F312:H312)</f>
        <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f>SUM(C313:D313)</f>
        <v/>
      </c>
      <c r="F313" s="97" t="n"/>
      <c r="G313" s="97" t="n"/>
      <c r="H313" s="97" t="n"/>
      <c r="I313" s="97">
        <f>SUM(F313:H313)</f>
        <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f>SUM(C314:D314)</f>
        <v/>
      </c>
      <c r="F314" s="96" t="n"/>
      <c r="G314" s="96" t="n"/>
      <c r="H314" s="96" t="n"/>
      <c r="I314" s="96">
        <f>SUM(F314:H314)</f>
        <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f>SUM(C315:D315)</f>
        <v/>
      </c>
      <c r="F315" s="97" t="n"/>
      <c r="G315" s="97" t="n"/>
      <c r="H315" s="97" t="n"/>
      <c r="I315" s="97">
        <f>SUM(F315:H315)</f>
        <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f>SUM(C316:D316)</f>
        <v/>
      </c>
      <c r="F316" s="96" t="n"/>
      <c r="G316" s="96" t="n"/>
      <c r="H316" s="96" t="n"/>
      <c r="I316" s="96">
        <f>SUM(F316:H316)</f>
        <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f>SUM(C317:D317)</f>
        <v/>
      </c>
      <c r="F317" s="97" t="n"/>
      <c r="G317" s="97" t="n"/>
      <c r="H317" s="97" t="n"/>
      <c r="I317" s="97">
        <f>SUM(F317:H317)</f>
        <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f>SUM(C318:D318)</f>
        <v/>
      </c>
      <c r="F318" s="96" t="n"/>
      <c r="G318" s="96" t="n"/>
      <c r="H318" s="96" t="n"/>
      <c r="I318" s="96">
        <f>SUM(F318:H318)</f>
        <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f>SUM(C319:D319)</f>
        <v/>
      </c>
      <c r="F319" s="97" t="n"/>
      <c r="G319" s="97" t="n"/>
      <c r="H319" s="97" t="n"/>
      <c r="I319" s="97">
        <f>SUM(F319:H319)</f>
        <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f>SUM(C320:D320)</f>
        <v/>
      </c>
      <c r="F320" s="96" t="n"/>
      <c r="G320" s="96" t="n"/>
      <c r="H320" s="96" t="n"/>
      <c r="I320" s="96">
        <f>SUM(F320:H320)</f>
        <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f>SUM(C321:D321)</f>
        <v/>
      </c>
      <c r="F321" s="97" t="n"/>
      <c r="G321" s="97" t="n"/>
      <c r="H321" s="97" t="n"/>
      <c r="I321" s="97">
        <f>SUM(F321:H321)</f>
        <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f>SUM(C322:D322)</f>
        <v/>
      </c>
      <c r="F322" s="96" t="n"/>
      <c r="G322" s="96" t="n"/>
      <c r="H322" s="96" t="n"/>
      <c r="I322" s="96">
        <f>SUM(F322:H322)</f>
        <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f>SUM(C323:D323)</f>
        <v/>
      </c>
      <c r="F323" s="97" t="n"/>
      <c r="G323" s="97" t="n"/>
      <c r="H323" s="97" t="n"/>
      <c r="I323" s="97">
        <f>SUM(F323:H323)</f>
        <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f>SUM(C324:D324)</f>
        <v/>
      </c>
      <c r="F324" s="96" t="n"/>
      <c r="G324" s="96" t="n"/>
      <c r="H324" s="96" t="n"/>
      <c r="I324" s="96">
        <f>SUM(F324:H324)</f>
        <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f>SUM(C325:D325)</f>
        <v/>
      </c>
      <c r="F325" s="97" t="n"/>
      <c r="G325" s="97" t="n"/>
      <c r="H325" s="97" t="n"/>
      <c r="I325" s="97">
        <f>SUM(F325:H325)</f>
        <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f>SUM(C326:D326)</f>
        <v/>
      </c>
      <c r="F326" s="96" t="n"/>
      <c r="G326" s="96" t="n"/>
      <c r="H326" s="96" t="n"/>
      <c r="I326" s="96">
        <f>SUM(F326:H326)</f>
        <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f>SUM(C327:D327)</f>
        <v/>
      </c>
      <c r="F327" s="97" t="n"/>
      <c r="G327" s="97" t="n"/>
      <c r="H327" s="97" t="n"/>
      <c r="I327" s="97">
        <f>SUM(F327:H327)</f>
        <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f>SUM(C328:D328)</f>
        <v/>
      </c>
      <c r="F328" s="96" t="n"/>
      <c r="G328" s="96" t="n"/>
      <c r="H328" s="96" t="n"/>
      <c r="I328" s="96">
        <f>SUM(F328:H328)</f>
        <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f>SUM(C329:D329)</f>
        <v/>
      </c>
      <c r="F329" s="97" t="n"/>
      <c r="G329" s="97" t="n"/>
      <c r="H329" s="97" t="n"/>
      <c r="I329" s="97">
        <f>SUM(F329:H329)</f>
        <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f>SUM(C330:D330)</f>
        <v/>
      </c>
      <c r="F330" s="96" t="n"/>
      <c r="G330" s="96" t="n"/>
      <c r="H330" s="96" t="n"/>
      <c r="I330" s="96">
        <f>SUM(F330:H330)</f>
        <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f>SUM(C331:D331)</f>
        <v/>
      </c>
      <c r="F331" s="97" t="n"/>
      <c r="G331" s="97" t="n"/>
      <c r="H331" s="97" t="n"/>
      <c r="I331" s="97">
        <f>SUM(F331:H331)</f>
        <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f>SUM(C332:D332)</f>
        <v/>
      </c>
      <c r="F332" s="96" t="n"/>
      <c r="G332" s="96" t="n"/>
      <c r="H332" s="96" t="n"/>
      <c r="I332" s="96">
        <f>SUM(F332:H332)</f>
        <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f>SUM(C333:D333)</f>
        <v/>
      </c>
      <c r="F333" s="97" t="n"/>
      <c r="G333" s="97" t="n"/>
      <c r="H333" s="97" t="n"/>
      <c r="I333" s="97">
        <f>SUM(F333:H333)</f>
        <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f>SUM(C334:D334)</f>
        <v/>
      </c>
      <c r="F334" s="96" t="n"/>
      <c r="G334" s="96" t="n"/>
      <c r="H334" s="96" t="n"/>
      <c r="I334" s="96">
        <f>SUM(F334:H334)</f>
        <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f>SUM(C335:D335)</f>
        <v/>
      </c>
      <c r="F335" s="97" t="n"/>
      <c r="G335" s="97" t="n"/>
      <c r="H335" s="97" t="n"/>
      <c r="I335" s="97">
        <f>SUM(F335:H335)</f>
        <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f>SUM(C336:D336)</f>
        <v/>
      </c>
      <c r="F336" s="96" t="n"/>
      <c r="G336" s="96" t="n"/>
      <c r="H336" s="96" t="n"/>
      <c r="I336" s="96">
        <f>SUM(F336:H336)</f>
        <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f>SUM(C337:D337)</f>
        <v/>
      </c>
      <c r="F337" s="97" t="n"/>
      <c r="G337" s="97" t="n"/>
      <c r="H337" s="97" t="n"/>
      <c r="I337" s="97">
        <f>SUM(F337:H337)</f>
        <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f>SUM(C338:D338)</f>
        <v/>
      </c>
      <c r="F338" s="96" t="n"/>
      <c r="G338" s="96" t="n"/>
      <c r="H338" s="96" t="n"/>
      <c r="I338" s="96">
        <f>SUM(F338:H338)</f>
        <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f>SUM(C339:D339)</f>
        <v/>
      </c>
      <c r="F339" s="97" t="n"/>
      <c r="G339" s="97" t="n"/>
      <c r="H339" s="97" t="n"/>
      <c r="I339" s="97">
        <f>SUM(F339:H339)</f>
        <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f>SUM(C340:D340)</f>
        <v/>
      </c>
      <c r="F340" s="96" t="n"/>
      <c r="G340" s="96" t="n"/>
      <c r="H340" s="96" t="n"/>
      <c r="I340" s="96">
        <f>SUM(F340:H340)</f>
        <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f>SUM(C341:D341)</f>
        <v/>
      </c>
      <c r="F341" s="97" t="n"/>
      <c r="G341" s="97" t="n"/>
      <c r="H341" s="97" t="n"/>
      <c r="I341" s="97">
        <f>SUM(F341:H341)</f>
        <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f>SUM(C342:D342)</f>
        <v/>
      </c>
      <c r="F342" s="96" t="n"/>
      <c r="G342" s="96" t="n"/>
      <c r="H342" s="96" t="n"/>
      <c r="I342" s="96">
        <f>SUM(F342:H342)</f>
        <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f>SUM(C343:D343)</f>
        <v/>
      </c>
      <c r="F343" s="97" t="n"/>
      <c r="G343" s="97" t="n"/>
      <c r="H343" s="97" t="n"/>
      <c r="I343" s="97">
        <f>SUM(F343:H343)</f>
        <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f>SUM(C344:D344)</f>
        <v/>
      </c>
      <c r="F344" s="96" t="n"/>
      <c r="G344" s="96" t="n"/>
      <c r="H344" s="96" t="n"/>
      <c r="I344" s="96">
        <f>SUM(F344:H344)</f>
        <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f>SUM(C345:D345)</f>
        <v/>
      </c>
      <c r="F345" s="97" t="n"/>
      <c r="G345" s="97" t="n"/>
      <c r="H345" s="97" t="n"/>
      <c r="I345" s="97">
        <f>SUM(F345:H345)</f>
        <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f>SUM(C346:D346)</f>
        <v/>
      </c>
      <c r="F346" s="96" t="n"/>
      <c r="G346" s="96" t="n"/>
      <c r="H346" s="96" t="n"/>
      <c r="I346" s="96">
        <f>SUM(F346:H346)</f>
        <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f>SUM(C347:D347)</f>
        <v/>
      </c>
      <c r="F347" s="97" t="n"/>
      <c r="G347" s="97" t="n"/>
      <c r="H347" s="97" t="n"/>
      <c r="I347" s="97">
        <f>SUM(F347:H347)</f>
        <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f>SUM(C348:D348)</f>
        <v/>
      </c>
      <c r="F348" s="96" t="n"/>
      <c r="G348" s="96" t="n"/>
      <c r="H348" s="96" t="n"/>
      <c r="I348" s="96">
        <f>SUM(F348:H348)</f>
        <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f>SUM(C349:D349)</f>
        <v/>
      </c>
      <c r="F349" s="97" t="n"/>
      <c r="G349" s="97" t="n"/>
      <c r="H349" s="97" t="n"/>
      <c r="I349" s="97">
        <f>SUM(F349:H349)</f>
        <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f>SUM(C350:D350)</f>
        <v/>
      </c>
      <c r="F350" s="96" t="n"/>
      <c r="G350" s="96" t="n"/>
      <c r="H350" s="96" t="n"/>
      <c r="I350" s="96">
        <f>SUM(F350:H350)</f>
        <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f>SUM(C351:D351)</f>
        <v/>
      </c>
      <c r="F351" s="97" t="n"/>
      <c r="G351" s="97" t="n"/>
      <c r="H351" s="97" t="n"/>
      <c r="I351" s="97">
        <f>SUM(F351:H351)</f>
        <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f>SUM(C352:D352)</f>
        <v/>
      </c>
      <c r="F352" s="96" t="n"/>
      <c r="G352" s="96" t="n"/>
      <c r="H352" s="96" t="n"/>
      <c r="I352" s="96">
        <f>SUM(F352:H352)</f>
        <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f>SUM(C353:D353)</f>
        <v/>
      </c>
      <c r="F353" s="97" t="n"/>
      <c r="G353" s="97" t="n"/>
      <c r="H353" s="97" t="n"/>
      <c r="I353" s="97">
        <f>SUM(F353:H353)</f>
        <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f>SUM(C354:D354)</f>
        <v/>
      </c>
      <c r="F354" s="96" t="n"/>
      <c r="G354" s="96" t="n"/>
      <c r="H354" s="96" t="n"/>
      <c r="I354" s="96">
        <f>SUM(F354:H354)</f>
        <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f>SUM(C355:D355)</f>
        <v/>
      </c>
      <c r="F355" s="97" t="n"/>
      <c r="G355" s="97" t="n"/>
      <c r="H355" s="97" t="n"/>
      <c r="I355" s="97">
        <f>SUM(F355:H355)</f>
        <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f>SUM(C356:D356)</f>
        <v/>
      </c>
      <c r="F356" s="96" t="n"/>
      <c r="G356" s="96" t="n"/>
      <c r="H356" s="96" t="n"/>
      <c r="I356" s="96">
        <f>SUM(F356:H356)</f>
        <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f>SUM(C357:D357)</f>
        <v/>
      </c>
      <c r="F357" s="97" t="n"/>
      <c r="G357" s="97" t="n"/>
      <c r="H357" s="97" t="n"/>
      <c r="I357" s="97">
        <f>SUM(F357:H357)</f>
        <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f>SUM(C358:D358)</f>
        <v/>
      </c>
      <c r="F358" s="96" t="n"/>
      <c r="G358" s="96" t="n"/>
      <c r="H358" s="96" t="n"/>
      <c r="I358" s="96">
        <f>SUM(F358:H358)</f>
        <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f>SUM(C359:D359)</f>
        <v/>
      </c>
      <c r="F359" s="97" t="n"/>
      <c r="G359" s="97" t="n"/>
      <c r="H359" s="97" t="n"/>
      <c r="I359" s="97">
        <f>SUM(F359:H359)</f>
        <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f>SUM(C360:D360)</f>
        <v/>
      </c>
      <c r="F360" s="96" t="n"/>
      <c r="G360" s="96" t="n"/>
      <c r="H360" s="96" t="n"/>
      <c r="I360" s="96">
        <f>SUM(F360:H360)</f>
        <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f>SUM(C361:D361)</f>
        <v/>
      </c>
      <c r="F361" s="97" t="n"/>
      <c r="G361" s="97" t="n"/>
      <c r="H361" s="97" t="n"/>
      <c r="I361" s="97">
        <f>SUM(F361:H361)</f>
        <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f>SUM(C362:D362)</f>
        <v/>
      </c>
      <c r="F362" s="96" t="n"/>
      <c r="G362" s="96" t="n"/>
      <c r="H362" s="96" t="n"/>
      <c r="I362" s="96">
        <f>SUM(F362:H362)</f>
        <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f>SUM(C363:D363)</f>
        <v/>
      </c>
      <c r="F363" s="97" t="n"/>
      <c r="G363" s="97" t="n"/>
      <c r="H363" s="97" t="n"/>
      <c r="I363" s="97">
        <f>SUM(F363:H363)</f>
        <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f>SUM(C364:D364)</f>
        <v/>
      </c>
      <c r="F364" s="96" t="n"/>
      <c r="G364" s="96" t="n"/>
      <c r="H364" s="96" t="n"/>
      <c r="I364" s="96">
        <f>SUM(F364:H364)</f>
        <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f>SUM(C365:D365)</f>
        <v/>
      </c>
      <c r="F365" s="97" t="n"/>
      <c r="G365" s="97" t="n"/>
      <c r="H365" s="97" t="n"/>
      <c r="I365" s="97">
        <f>SUM(F365:H365)</f>
        <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f>SUM(C366:D366)</f>
        <v/>
      </c>
      <c r="F366" s="96" t="n"/>
      <c r="G366" s="96" t="n"/>
      <c r="H366" s="96" t="n"/>
      <c r="I366" s="96">
        <f>SUM(F366:H366)</f>
        <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f>SUM(C367:D367)</f>
        <v/>
      </c>
      <c r="F367" s="97" t="n"/>
      <c r="G367" s="97" t="n"/>
      <c r="H367" s="97" t="n"/>
      <c r="I367" s="97">
        <f>SUM(F367:H367)</f>
        <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f>SUM(C368:D368)</f>
        <v/>
      </c>
      <c r="F368" s="96" t="n"/>
      <c r="G368" s="96" t="n"/>
      <c r="H368" s="96" t="n"/>
      <c r="I368" s="96">
        <f>SUM(F368:H368)</f>
        <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f>SUM(C369:D369)</f>
        <v/>
      </c>
      <c r="F369" s="97" t="n"/>
      <c r="G369" s="97" t="n"/>
      <c r="H369" s="97" t="n"/>
      <c r="I369" s="97">
        <f>SUM(F369:H369)</f>
        <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f>SUM(C370:D370)</f>
        <v/>
      </c>
      <c r="F370" s="96" t="n"/>
      <c r="G370" s="96" t="n"/>
      <c r="H370" s="96" t="n"/>
      <c r="I370" s="96">
        <f>SUM(F370:H370)</f>
        <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f>SUM(C371:D371)</f>
        <v/>
      </c>
      <c r="F371" s="97" t="n"/>
      <c r="G371" s="97" t="n"/>
      <c r="H371" s="97" t="n"/>
      <c r="I371" s="97">
        <f>SUM(F371:H371)</f>
        <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f>SUM(C372:D372)</f>
        <v/>
      </c>
      <c r="F372" s="96" t="n"/>
      <c r="G372" s="96" t="n"/>
      <c r="H372" s="96" t="n"/>
      <c r="I372" s="96">
        <f>SUM(F372:H372)</f>
        <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f>SUM(C373:D373)</f>
        <v/>
      </c>
      <c r="F373" s="97" t="n"/>
      <c r="G373" s="97" t="n"/>
      <c r="H373" s="97" t="n"/>
      <c r="I373" s="97">
        <f>SUM(F373:H373)</f>
        <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f>SUM(C374:D374)</f>
        <v/>
      </c>
      <c r="F374" s="96" t="n"/>
      <c r="G374" s="96" t="n"/>
      <c r="H374" s="96" t="n"/>
      <c r="I374" s="96">
        <f>SUM(F374:H374)</f>
        <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f>SUM(C375:D375)</f>
        <v/>
      </c>
      <c r="F375" s="97" t="n"/>
      <c r="G375" s="97" t="n"/>
      <c r="H375" s="97" t="n"/>
      <c r="I375" s="97">
        <f>SUM(F375:H375)</f>
        <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f>SUM(C376:D376)</f>
        <v/>
      </c>
      <c r="F376" s="96" t="n"/>
      <c r="G376" s="96" t="n"/>
      <c r="H376" s="96" t="n"/>
      <c r="I376" s="96">
        <f>SUM(F376:H376)</f>
        <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f>SUM(C377:D377)</f>
        <v/>
      </c>
      <c r="F377" s="97" t="n"/>
      <c r="G377" s="97" t="n"/>
      <c r="H377" s="97" t="n"/>
      <c r="I377" s="97">
        <f>SUM(F377:H377)</f>
        <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f>SUM(C378:D378)</f>
        <v/>
      </c>
      <c r="F378" s="96" t="n"/>
      <c r="G378" s="96" t="n"/>
      <c r="H378" s="96" t="n"/>
      <c r="I378" s="96">
        <f>SUM(F378:H378)</f>
        <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f>SUM(C379:D379)</f>
        <v/>
      </c>
      <c r="F379" s="97" t="n"/>
      <c r="G379" s="97" t="n"/>
      <c r="H379" s="97" t="n"/>
      <c r="I379" s="97">
        <f>SUM(F379:H379)</f>
        <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f>SUM(C380:D380)</f>
        <v/>
      </c>
      <c r="F380" s="96" t="n"/>
      <c r="G380" s="96" t="n"/>
      <c r="H380" s="96" t="n"/>
      <c r="I380" s="96">
        <f>SUM(F380:H380)</f>
        <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f>SUM(C381:D381)</f>
        <v/>
      </c>
      <c r="F381" s="97" t="n"/>
      <c r="G381" s="97" t="n"/>
      <c r="H381" s="97" t="n"/>
      <c r="I381" s="97">
        <f>SUM(F381:H381)</f>
        <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f>SUM(C382:D382)</f>
        <v/>
      </c>
      <c r="F382" s="96" t="n"/>
      <c r="G382" s="96" t="n"/>
      <c r="H382" s="96" t="n"/>
      <c r="I382" s="96">
        <f>SUM(F382:H382)</f>
        <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f>SUM(C383:D383)</f>
        <v/>
      </c>
      <c r="F383" s="97" t="n"/>
      <c r="G383" s="97" t="n"/>
      <c r="H383" s="97" t="n"/>
      <c r="I383" s="97">
        <f>SUM(F383:H383)</f>
        <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f>SUM(C384:D384)</f>
        <v/>
      </c>
      <c r="F384" s="96" t="n"/>
      <c r="G384" s="96" t="n"/>
      <c r="H384" s="96" t="n"/>
      <c r="I384" s="96">
        <f>SUM(F384:H384)</f>
        <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f>SUM(C385:D385)</f>
        <v/>
      </c>
      <c r="F385" s="97" t="n"/>
      <c r="G385" s="97" t="n"/>
      <c r="H385" s="97" t="n"/>
      <c r="I385" s="97">
        <f>SUM(F385:H385)</f>
        <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f>SUM(C386:D386)</f>
        <v/>
      </c>
      <c r="F386" s="96" t="n"/>
      <c r="G386" s="96" t="n"/>
      <c r="H386" s="96" t="n"/>
      <c r="I386" s="96">
        <f>SUM(F386:H386)</f>
        <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f>SUM(C387:D387)</f>
        <v/>
      </c>
      <c r="F387" s="97" t="n"/>
      <c r="G387" s="97" t="n"/>
      <c r="H387" s="97" t="n"/>
      <c r="I387" s="97">
        <f>SUM(F387:H387)</f>
        <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f>SUM(C388:D388)</f>
        <v/>
      </c>
      <c r="F388" s="96" t="n"/>
      <c r="G388" s="96" t="n"/>
      <c r="H388" s="96" t="n"/>
      <c r="I388" s="96">
        <f>SUM(F388:H388)</f>
        <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f>SUM(C389:D389)</f>
        <v/>
      </c>
      <c r="F389" s="97" t="n"/>
      <c r="G389" s="97" t="n"/>
      <c r="H389" s="97" t="n"/>
      <c r="I389" s="97">
        <f>SUM(F389:H389)</f>
        <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f>SUM(C390:D390)</f>
        <v/>
      </c>
      <c r="F390" s="96" t="n"/>
      <c r="G390" s="96" t="n"/>
      <c r="H390" s="96" t="n"/>
      <c r="I390" s="96">
        <f>SUM(F390:H390)</f>
        <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f>SUM(C391:D391)</f>
        <v/>
      </c>
      <c r="F391" s="97" t="n"/>
      <c r="G391" s="97" t="n"/>
      <c r="H391" s="97" t="n"/>
      <c r="I391" s="97">
        <f>SUM(F391:H391)</f>
        <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f>SUM(C392:D392)</f>
        <v/>
      </c>
      <c r="F392" s="96" t="n"/>
      <c r="G392" s="96" t="n"/>
      <c r="H392" s="96" t="n"/>
      <c r="I392" s="96">
        <f>SUM(F392:H392)</f>
        <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f>SUM(C393:D393)</f>
        <v/>
      </c>
      <c r="F393" s="97" t="n"/>
      <c r="G393" s="97" t="n"/>
      <c r="H393" s="97" t="n"/>
      <c r="I393" s="97">
        <f>SUM(F393:H393)</f>
        <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f>SUM(C394:D394)</f>
        <v/>
      </c>
      <c r="F394" s="96" t="n"/>
      <c r="G394" s="96" t="n"/>
      <c r="H394" s="96" t="n"/>
      <c r="I394" s="96">
        <f>SUM(F394:H394)</f>
        <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f>SUM(C395:D395)</f>
        <v/>
      </c>
      <c r="F395" s="97" t="n"/>
      <c r="G395" s="97" t="n"/>
      <c r="H395" s="97" t="n"/>
      <c r="I395" s="97">
        <f>SUM(F395:H395)</f>
        <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f>SUM(C396:D396)</f>
        <v/>
      </c>
      <c r="F396" s="96" t="n"/>
      <c r="G396" s="96" t="n"/>
      <c r="H396" s="96" t="n"/>
      <c r="I396" s="96">
        <f>SUM(F396:H396)</f>
        <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f>SUM(C397:D397)</f>
        <v/>
      </c>
      <c r="F397" s="97" t="n"/>
      <c r="G397" s="97" t="n"/>
      <c r="H397" s="97" t="n"/>
      <c r="I397" s="97">
        <f>SUM(F397:H397)</f>
        <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f>SUM(C398:D398)</f>
        <v/>
      </c>
      <c r="F398" s="96" t="n"/>
      <c r="G398" s="96" t="n"/>
      <c r="H398" s="96" t="n"/>
      <c r="I398" s="96">
        <f>SUM(F398:H398)</f>
        <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f>SUM(C399:D399)</f>
        <v/>
      </c>
      <c r="F399" s="97" t="n"/>
      <c r="G399" s="97" t="n"/>
      <c r="H399" s="97" t="n"/>
      <c r="I399" s="97">
        <f>SUM(F399:H399)</f>
        <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f>SUM(C400:D400)</f>
        <v/>
      </c>
      <c r="F400" s="96" t="n"/>
      <c r="G400" s="96" t="n"/>
      <c r="H400" s="96" t="n"/>
      <c r="I400" s="96">
        <f>SUM(F400:H400)</f>
        <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f>SUM(C401:D401)</f>
        <v/>
      </c>
      <c r="F401" s="97" t="n"/>
      <c r="G401" s="97" t="n"/>
      <c r="H401" s="97" t="n"/>
      <c r="I401" s="97">
        <f>SUM(F401:H401)</f>
        <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f>SUM(C402:D402)</f>
        <v/>
      </c>
      <c r="F402" s="96" t="n"/>
      <c r="G402" s="96" t="n"/>
      <c r="H402" s="96" t="n"/>
      <c r="I402" s="96">
        <f>SUM(F402:H402)</f>
        <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f>SUM(C403:D403)</f>
        <v/>
      </c>
      <c r="F403" s="97" t="n"/>
      <c r="G403" s="97" t="n"/>
      <c r="H403" s="97" t="n"/>
      <c r="I403" s="97">
        <f>SUM(F403:H403)</f>
        <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f>SUM(C404:D404)</f>
        <v/>
      </c>
      <c r="F404" s="96" t="n"/>
      <c r="G404" s="96" t="n"/>
      <c r="H404" s="96" t="n"/>
      <c r="I404" s="96">
        <f>SUM(F404:H404)</f>
        <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f>SUM(C405:D405)</f>
        <v/>
      </c>
      <c r="F405" s="97" t="n"/>
      <c r="G405" s="97" t="n"/>
      <c r="H405" s="97" t="n"/>
      <c r="I405" s="97">
        <f>SUM(F405:H405)</f>
        <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f>SUM(C406:D406)</f>
        <v/>
      </c>
      <c r="F406" s="96" t="n"/>
      <c r="G406" s="96" t="n"/>
      <c r="H406" s="96" t="n"/>
      <c r="I406" s="96">
        <f>SUM(F406:H406)</f>
        <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f>SUM(C407:D407)</f>
        <v/>
      </c>
      <c r="F407" s="97" t="n"/>
      <c r="G407" s="97" t="n"/>
      <c r="H407" s="97" t="n"/>
      <c r="I407" s="97">
        <f>SUM(F407:H407)</f>
        <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f>SUM(C408:D408)</f>
        <v/>
      </c>
      <c r="F408" s="96" t="n"/>
      <c r="G408" s="96" t="n"/>
      <c r="H408" s="96" t="n"/>
      <c r="I408" s="96">
        <f>SUM(F408:H408)</f>
        <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f>SUM(C409:D409)</f>
        <v/>
      </c>
      <c r="F409" s="97" t="n"/>
      <c r="G409" s="97" t="n"/>
      <c r="H409" s="97" t="n"/>
      <c r="I409" s="97">
        <f>SUM(F409:H409)</f>
        <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f>SUM(C410:D410)</f>
        <v/>
      </c>
      <c r="F410" s="96" t="n"/>
      <c r="G410" s="96" t="n"/>
      <c r="H410" s="96" t="n"/>
      <c r="I410" s="96">
        <f>SUM(F410:H410)</f>
        <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f>SUM(C411:D411)</f>
        <v/>
      </c>
      <c r="F411" s="97" t="n"/>
      <c r="G411" s="97" t="n"/>
      <c r="H411" s="97" t="n"/>
      <c r="I411" s="97">
        <f>SUM(F411:H411)</f>
        <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f>SUM(C412:D412)</f>
        <v/>
      </c>
      <c r="F412" s="96" t="n"/>
      <c r="G412" s="96" t="n"/>
      <c r="H412" s="96" t="n"/>
      <c r="I412" s="96">
        <f>SUM(F412:H412)</f>
        <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f>SUM(C413:D413)</f>
        <v/>
      </c>
      <c r="F413" s="97" t="n"/>
      <c r="G413" s="97" t="n"/>
      <c r="H413" s="97" t="n"/>
      <c r="I413" s="97">
        <f>SUM(F413:H413)</f>
        <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f>SUM(C414:D414)</f>
        <v/>
      </c>
      <c r="F414" s="96" t="n"/>
      <c r="G414" s="96" t="n"/>
      <c r="H414" s="96" t="n"/>
      <c r="I414" s="96">
        <f>SUM(F414:H414)</f>
        <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f>SUM(C415:D415)</f>
        <v/>
      </c>
      <c r="F415" s="97" t="n"/>
      <c r="G415" s="97" t="n"/>
      <c r="H415" s="97" t="n"/>
      <c r="I415" s="97">
        <f>SUM(F415:H415)</f>
        <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f>SUM(C416:D416)</f>
        <v/>
      </c>
      <c r="F416" s="96" t="n"/>
      <c r="G416" s="96" t="n"/>
      <c r="H416" s="96" t="n"/>
      <c r="I416" s="96">
        <f>SUM(F416:H416)</f>
        <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f>SUM(C417:D417)</f>
        <v/>
      </c>
      <c r="F417" s="97" t="n"/>
      <c r="G417" s="97" t="n"/>
      <c r="H417" s="97" t="n"/>
      <c r="I417" s="97">
        <f>SUM(F417:H417)</f>
        <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f>SUM(C418:D418)</f>
        <v/>
      </c>
      <c r="F418" s="96" t="n"/>
      <c r="G418" s="96" t="n"/>
      <c r="H418" s="96" t="n"/>
      <c r="I418" s="96">
        <f>SUM(F418:H418)</f>
        <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f>SUM(C419:D419)</f>
        <v/>
      </c>
      <c r="F419" s="97" t="n"/>
      <c r="G419" s="97" t="n"/>
      <c r="H419" s="97" t="n"/>
      <c r="I419" s="97">
        <f>SUM(F419:H419)</f>
        <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f>SUM(C420:D420)</f>
        <v/>
      </c>
      <c r="F420" s="96" t="n"/>
      <c r="G420" s="96" t="n"/>
      <c r="H420" s="96" t="n"/>
      <c r="I420" s="96">
        <f>SUM(F420:H420)</f>
        <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f>SUM(C421:D421)</f>
        <v/>
      </c>
      <c r="F421" s="97" t="n"/>
      <c r="G421" s="97" t="n"/>
      <c r="H421" s="97" t="n"/>
      <c r="I421" s="97">
        <f>SUM(F421:H421)</f>
        <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f>SUM(C422:D422)</f>
        <v/>
      </c>
      <c r="F422" s="96" t="n"/>
      <c r="G422" s="96" t="n"/>
      <c r="H422" s="96" t="n"/>
      <c r="I422" s="96">
        <f>SUM(F422:H422)</f>
        <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f>SUM(C423:D423)</f>
        <v/>
      </c>
      <c r="F423" s="97" t="n"/>
      <c r="G423" s="97" t="n"/>
      <c r="H423" s="97" t="n"/>
      <c r="I423" s="97">
        <f>SUM(F423:H423)</f>
        <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f>SUM(C424:D424)</f>
        <v/>
      </c>
      <c r="F424" s="96" t="n"/>
      <c r="G424" s="96" t="n"/>
      <c r="H424" s="96" t="n"/>
      <c r="I424" s="96">
        <f>SUM(F424:H424)</f>
        <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f>SUM(C425:D425)</f>
        <v/>
      </c>
      <c r="F425" s="97" t="n"/>
      <c r="G425" s="97" t="n"/>
      <c r="H425" s="97" t="n"/>
      <c r="I425" s="97">
        <f>SUM(F425:H425)</f>
        <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f>SUM(C426:D426)</f>
        <v/>
      </c>
      <c r="F426" s="96" t="n"/>
      <c r="G426" s="96" t="n"/>
      <c r="H426" s="96" t="n"/>
      <c r="I426" s="96">
        <f>SUM(F426:H426)</f>
        <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f>SUM(C427:D427)</f>
        <v/>
      </c>
      <c r="F427" s="97" t="n"/>
      <c r="G427" s="97" t="n"/>
      <c r="H427" s="97" t="n"/>
      <c r="I427" s="97">
        <f>SUM(F427:H427)</f>
        <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f>SUM(C428:D428)</f>
        <v/>
      </c>
      <c r="F428" s="96" t="n"/>
      <c r="G428" s="96" t="n"/>
      <c r="H428" s="96" t="n"/>
      <c r="I428" s="96">
        <f>SUM(F428:H428)</f>
        <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f>SUM(C429:D429)</f>
        <v/>
      </c>
      <c r="F429" s="97" t="n"/>
      <c r="G429" s="97" t="n"/>
      <c r="H429" s="97" t="n"/>
      <c r="I429" s="97">
        <f>SUM(F429:H429)</f>
        <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f>SUM(C430:D430)</f>
        <v/>
      </c>
      <c r="F430" s="96" t="n"/>
      <c r="G430" s="96" t="n"/>
      <c r="H430" s="96" t="n"/>
      <c r="I430" s="96">
        <f>SUM(F430:H430)</f>
        <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f>SUM(C431:D431)</f>
        <v/>
      </c>
      <c r="F431" s="97" t="n"/>
      <c r="G431" s="97" t="n"/>
      <c r="H431" s="97" t="n"/>
      <c r="I431" s="97">
        <f>SUM(F431:H431)</f>
        <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f>SUM(C432:D432)</f>
        <v/>
      </c>
      <c r="F432" s="96" t="n"/>
      <c r="G432" s="96" t="n"/>
      <c r="H432" s="96" t="n"/>
      <c r="I432" s="96">
        <f>SUM(F432:H432)</f>
        <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f>SUM(C433:D433)</f>
        <v/>
      </c>
      <c r="F433" s="97" t="n"/>
      <c r="G433" s="97" t="n"/>
      <c r="H433" s="97" t="n"/>
      <c r="I433" s="97">
        <f>SUM(F433:H433)</f>
        <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f>SUM(C434:D434)</f>
        <v/>
      </c>
      <c r="F434" s="96" t="n"/>
      <c r="G434" s="96" t="n"/>
      <c r="H434" s="96" t="n"/>
      <c r="I434" s="96">
        <f>SUM(F434:H434)</f>
        <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f>SUM(C435:D435)</f>
        <v/>
      </c>
      <c r="F435" s="97" t="n"/>
      <c r="G435" s="97" t="n"/>
      <c r="H435" s="97" t="n"/>
      <c r="I435" s="97">
        <f>SUM(F435:H435)</f>
        <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f>SUM(C436:D436)</f>
        <v/>
      </c>
      <c r="F436" s="96" t="n"/>
      <c r="G436" s="96" t="n"/>
      <c r="H436" s="96" t="n"/>
      <c r="I436" s="96">
        <f>SUM(F436:H436)</f>
        <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f>SUM(C437:D437)</f>
        <v/>
      </c>
      <c r="F437" s="97" t="n"/>
      <c r="G437" s="97" t="n"/>
      <c r="H437" s="97" t="n"/>
      <c r="I437" s="97">
        <f>SUM(F437:H437)</f>
        <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f>SUM(C438:D438)</f>
        <v/>
      </c>
      <c r="F438" s="96" t="n"/>
      <c r="G438" s="96" t="n"/>
      <c r="H438" s="96" t="n"/>
      <c r="I438" s="96">
        <f>SUM(F438:H438)</f>
        <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f>SUM(C439:D439)</f>
        <v/>
      </c>
      <c r="F439" s="97" t="n"/>
      <c r="G439" s="97" t="n"/>
      <c r="H439" s="97" t="n"/>
      <c r="I439" s="97">
        <f>SUM(F439:H439)</f>
        <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f>SUM(C440:D440)</f>
        <v/>
      </c>
      <c r="F440" s="96" t="n"/>
      <c r="G440" s="96" t="n"/>
      <c r="H440" s="96" t="n"/>
      <c r="I440" s="96">
        <f>SUM(F440:H440)</f>
        <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f>SUM(C441:D441)</f>
        <v/>
      </c>
      <c r="F441" s="97" t="n"/>
      <c r="G441" s="97" t="n"/>
      <c r="H441" s="97" t="n"/>
      <c r="I441" s="97">
        <f>SUM(F441:H441)</f>
        <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f>SUM(C442:D442)</f>
        <v/>
      </c>
      <c r="F442" s="96" t="n"/>
      <c r="G442" s="96" t="n"/>
      <c r="H442" s="96" t="n"/>
      <c r="I442" s="96">
        <f>SUM(F442:H442)</f>
        <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f>SUM(C443:D443)</f>
        <v/>
      </c>
      <c r="F443" s="97" t="n"/>
      <c r="G443" s="97" t="n"/>
      <c r="H443" s="97" t="n"/>
      <c r="I443" s="97">
        <f>SUM(F443:H443)</f>
        <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f>SUM(C444:D444)</f>
        <v/>
      </c>
      <c r="F444" s="96" t="n"/>
      <c r="G444" s="96" t="n"/>
      <c r="H444" s="96" t="n"/>
      <c r="I444" s="96">
        <f>SUM(F444:H444)</f>
        <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f>SUM(C445:D445)</f>
        <v/>
      </c>
      <c r="F445" s="97" t="n"/>
      <c r="G445" s="97" t="n"/>
      <c r="H445" s="97" t="n"/>
      <c r="I445" s="97">
        <f>SUM(F445:H445)</f>
        <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f>SUM(C446:D446)</f>
        <v/>
      </c>
      <c r="F446" s="96" t="n"/>
      <c r="G446" s="96" t="n"/>
      <c r="H446" s="96" t="n"/>
      <c r="I446" s="96">
        <f>SUM(F446:H446)</f>
        <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f>SUM(C447:D447)</f>
        <v/>
      </c>
      <c r="F447" s="97" t="n"/>
      <c r="G447" s="97" t="n"/>
      <c r="H447" s="97" t="n"/>
      <c r="I447" s="97">
        <f>SUM(F447:H447)</f>
        <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f>SUM(C448:D448)</f>
        <v/>
      </c>
      <c r="F448" s="96" t="n"/>
      <c r="G448" s="96" t="n"/>
      <c r="H448" s="96" t="n"/>
      <c r="I448" s="96">
        <f>SUM(F448:H448)</f>
        <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f>SUM(C449:D449)</f>
        <v/>
      </c>
      <c r="F449" s="97" t="n"/>
      <c r="G449" s="97" t="n"/>
      <c r="H449" s="97" t="n"/>
      <c r="I449" s="97">
        <f>SUM(F449:H449)</f>
        <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f>SUM(C450:D450)</f>
        <v/>
      </c>
      <c r="F450" s="96" t="n"/>
      <c r="G450" s="96" t="n"/>
      <c r="H450" s="96" t="n"/>
      <c r="I450" s="96">
        <f>SUM(F450:H450)</f>
        <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f>SUM(C451:D451)</f>
        <v/>
      </c>
      <c r="F451" s="97" t="n"/>
      <c r="G451" s="97" t="n"/>
      <c r="H451" s="97" t="n"/>
      <c r="I451" s="97">
        <f>SUM(F451:H451)</f>
        <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f>SUM(C452:D452)</f>
        <v/>
      </c>
      <c r="F452" s="96" t="n"/>
      <c r="G452" s="96" t="n"/>
      <c r="H452" s="96" t="n"/>
      <c r="I452" s="96">
        <f>SUM(F452:H452)</f>
        <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f>SUM(C453:D453)</f>
        <v/>
      </c>
      <c r="F453" s="97" t="n"/>
      <c r="G453" s="97" t="n"/>
      <c r="H453" s="97" t="n"/>
      <c r="I453" s="97">
        <f>SUM(F453:H453)</f>
        <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f>SUM(C454:D454)</f>
        <v/>
      </c>
      <c r="F454" s="96" t="n"/>
      <c r="G454" s="96" t="n"/>
      <c r="H454" s="96" t="n"/>
      <c r="I454" s="96">
        <f>SUM(F454:H454)</f>
        <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f>SUM(C455:D455)</f>
        <v/>
      </c>
      <c r="F455" s="97" t="n"/>
      <c r="G455" s="97" t="n"/>
      <c r="H455" s="97" t="n"/>
      <c r="I455" s="97">
        <f>SUM(F455:H455)</f>
        <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f>SUM(C456:D456)</f>
        <v/>
      </c>
      <c r="F456" s="96" t="n"/>
      <c r="G456" s="96" t="n"/>
      <c r="H456" s="96" t="n"/>
      <c r="I456" s="96">
        <f>SUM(F456:H456)</f>
        <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f>SUM(C457:D457)</f>
        <v/>
      </c>
      <c r="F457" s="97" t="n"/>
      <c r="G457" s="97" t="n"/>
      <c r="H457" s="97" t="n"/>
      <c r="I457" s="97">
        <f>SUM(F457:H457)</f>
        <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f>SUM(C458:D458)</f>
        <v/>
      </c>
      <c r="F458" s="96" t="n"/>
      <c r="G458" s="96" t="n"/>
      <c r="H458" s="96" t="n"/>
      <c r="I458" s="96">
        <f>SUM(F458:H458)</f>
        <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f>SUM(C459:D459)</f>
        <v/>
      </c>
      <c r="F459" s="97" t="n"/>
      <c r="G459" s="97" t="n"/>
      <c r="H459" s="97" t="n"/>
      <c r="I459" s="97">
        <f>SUM(F459:H459)</f>
        <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f>SUM(C460:D460)</f>
        <v/>
      </c>
      <c r="F460" s="96" t="n"/>
      <c r="G460" s="96" t="n"/>
      <c r="H460" s="96" t="n"/>
      <c r="I460" s="96">
        <f>SUM(F460:H460)</f>
        <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f>SUM(C461:D461)</f>
        <v/>
      </c>
      <c r="F461" s="97" t="n"/>
      <c r="G461" s="97" t="n"/>
      <c r="H461" s="97" t="n"/>
      <c r="I461" s="97">
        <f>SUM(F461:H461)</f>
        <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f>SUM(C462:D462)</f>
        <v/>
      </c>
      <c r="F462" s="96" t="n"/>
      <c r="G462" s="96" t="n"/>
      <c r="H462" s="96" t="n"/>
      <c r="I462" s="96">
        <f>SUM(F462:H462)</f>
        <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f>SUM(C463:D463)</f>
        <v/>
      </c>
      <c r="F463" s="97" t="n"/>
      <c r="G463" s="97" t="n"/>
      <c r="H463" s="97" t="n"/>
      <c r="I463" s="97">
        <f>SUM(F463:H463)</f>
        <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f>SUM(C464:D464)</f>
        <v/>
      </c>
      <c r="F464" s="96" t="n"/>
      <c r="G464" s="96" t="n"/>
      <c r="H464" s="96" t="n"/>
      <c r="I464" s="96">
        <f>SUM(F464:H464)</f>
        <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f>SUM(C465:D465)</f>
        <v/>
      </c>
      <c r="F465" s="97" t="n"/>
      <c r="G465" s="97" t="n"/>
      <c r="H465" s="97" t="n"/>
      <c r="I465" s="97">
        <f>SUM(F465:H465)</f>
        <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f>SUM(C466:D466)</f>
        <v/>
      </c>
      <c r="F466" s="96" t="n"/>
      <c r="G466" s="96" t="n"/>
      <c r="H466" s="96" t="n"/>
      <c r="I466" s="96">
        <f>SUM(F466:H466)</f>
        <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f>SUM(C467:D467)</f>
        <v/>
      </c>
      <c r="F467" s="97" t="n"/>
      <c r="G467" s="97" t="n"/>
      <c r="H467" s="97" t="n"/>
      <c r="I467" s="97">
        <f>SUM(F467:H467)</f>
        <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f>SUM(C468:D468)</f>
        <v/>
      </c>
      <c r="F468" s="96" t="n"/>
      <c r="G468" s="96" t="n"/>
      <c r="H468" s="96" t="n"/>
      <c r="I468" s="96">
        <f>SUM(F468:H468)</f>
        <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f>SUM(C469:D469)</f>
        <v/>
      </c>
      <c r="F469" s="97" t="n"/>
      <c r="G469" s="97" t="n"/>
      <c r="H469" s="97" t="n"/>
      <c r="I469" s="97">
        <f>SUM(F469:H469)</f>
        <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f>SUM(C470:D470)</f>
        <v/>
      </c>
      <c r="F470" s="96" t="n"/>
      <c r="G470" s="96" t="n"/>
      <c r="H470" s="96" t="n"/>
      <c r="I470" s="96">
        <f>SUM(F470:H470)</f>
        <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f>SUM(C471:D471)</f>
        <v/>
      </c>
      <c r="F471" s="97" t="n"/>
      <c r="G471" s="97" t="n"/>
      <c r="H471" s="97" t="n"/>
      <c r="I471" s="97">
        <f>SUM(F471:H471)</f>
        <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f>SUM(C472:D472)</f>
        <v/>
      </c>
      <c r="F472" s="96" t="n"/>
      <c r="G472" s="96" t="n"/>
      <c r="H472" s="96" t="n"/>
      <c r="I472" s="96">
        <f>SUM(F472:H472)</f>
        <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f>SUM(C473:D473)</f>
        <v/>
      </c>
      <c r="F473" s="97" t="n"/>
      <c r="G473" s="97" t="n"/>
      <c r="H473" s="97" t="n"/>
      <c r="I473" s="97">
        <f>SUM(F473:H473)</f>
        <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f>SUM(C474:D474)</f>
        <v/>
      </c>
      <c r="F474" s="96" t="n"/>
      <c r="G474" s="96" t="n"/>
      <c r="H474" s="96" t="n"/>
      <c r="I474" s="96">
        <f>SUM(F474:H474)</f>
        <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f>SUM(C475:D475)</f>
        <v/>
      </c>
      <c r="F475" s="97" t="n"/>
      <c r="G475" s="97" t="n"/>
      <c r="H475" s="97" t="n"/>
      <c r="I475" s="97">
        <f>SUM(F475:H475)</f>
        <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f>SUM(C476:D476)</f>
        <v/>
      </c>
      <c r="F476" s="96" t="n"/>
      <c r="G476" s="96" t="n"/>
      <c r="H476" s="96" t="n"/>
      <c r="I476" s="96">
        <f>SUM(F476:H476)</f>
        <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f>SUM(C477:D477)</f>
        <v/>
      </c>
      <c r="F477" s="97" t="n"/>
      <c r="G477" s="97" t="n"/>
      <c r="H477" s="97" t="n"/>
      <c r="I477" s="97">
        <f>SUM(F477:H477)</f>
        <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f>SUM(C478:D478)</f>
        <v/>
      </c>
      <c r="F478" s="96" t="n"/>
      <c r="G478" s="96" t="n"/>
      <c r="H478" s="96" t="n"/>
      <c r="I478" s="96">
        <f>SUM(F478:H478)</f>
        <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f>SUM(C479:D479)</f>
        <v/>
      </c>
      <c r="F479" s="97" t="n"/>
      <c r="G479" s="97" t="n"/>
      <c r="H479" s="97" t="n"/>
      <c r="I479" s="97">
        <f>SUM(F479:H479)</f>
        <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f>SUM(C480:D480)</f>
        <v/>
      </c>
      <c r="F480" s="96" t="n"/>
      <c r="G480" s="96" t="n"/>
      <c r="H480" s="96" t="n"/>
      <c r="I480" s="96">
        <f>SUM(F480:H480)</f>
        <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f>SUM(C481:D481)</f>
        <v/>
      </c>
      <c r="F481" s="97" t="n"/>
      <c r="G481" s="97" t="n"/>
      <c r="H481" s="97" t="n"/>
      <c r="I481" s="97">
        <f>SUM(F481:H481)</f>
        <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f>SUM(C482:D482)</f>
        <v/>
      </c>
      <c r="F482" s="96" t="n"/>
      <c r="G482" s="96" t="n"/>
      <c r="H482" s="96" t="n"/>
      <c r="I482" s="96">
        <f>SUM(F482:H482)</f>
        <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f>SUM(C483:D483)</f>
        <v/>
      </c>
      <c r="F483" s="97" t="n"/>
      <c r="G483" s="97" t="n"/>
      <c r="H483" s="97" t="n"/>
      <c r="I483" s="97">
        <f>SUM(F483:H483)</f>
        <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f>SUM(C484:D484)</f>
        <v/>
      </c>
      <c r="F484" s="96" t="n"/>
      <c r="G484" s="96" t="n"/>
      <c r="H484" s="96" t="n"/>
      <c r="I484" s="96">
        <f>SUM(F484:H484)</f>
        <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f>SUM(C485:D485)</f>
        <v/>
      </c>
      <c r="F485" s="97" t="n"/>
      <c r="G485" s="97" t="n"/>
      <c r="H485" s="97" t="n"/>
      <c r="I485" s="97">
        <f>SUM(F485:H485)</f>
        <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f>SUM(C486:D486)</f>
        <v/>
      </c>
      <c r="F486" s="96" t="n"/>
      <c r="G486" s="96" t="n"/>
      <c r="H486" s="96" t="n"/>
      <c r="I486" s="96">
        <f>SUM(F486:H486)</f>
        <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f>SUM(C487:D487)</f>
        <v/>
      </c>
      <c r="F487" s="97" t="n"/>
      <c r="G487" s="97" t="n"/>
      <c r="H487" s="97" t="n"/>
      <c r="I487" s="97">
        <f>SUM(F487:H487)</f>
        <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f>SUM(C488:D488)</f>
        <v/>
      </c>
      <c r="F488" s="96" t="n"/>
      <c r="G488" s="96" t="n"/>
      <c r="H488" s="96" t="n"/>
      <c r="I488" s="96">
        <f>SUM(F488:H488)</f>
        <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f>SUM(C489:D489)</f>
        <v/>
      </c>
      <c r="F489" s="97" t="n"/>
      <c r="G489" s="97" t="n"/>
      <c r="H489" s="97" t="n"/>
      <c r="I489" s="97">
        <f>SUM(F489:H489)</f>
        <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f>SUM(C490:D490)</f>
        <v/>
      </c>
      <c r="F490" s="96" t="n"/>
      <c r="G490" s="96" t="n"/>
      <c r="H490" s="96" t="n"/>
      <c r="I490" s="96">
        <f>SUM(F490:H490)</f>
        <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f>SUM(C491:D491)</f>
        <v/>
      </c>
      <c r="F491" s="97" t="n"/>
      <c r="G491" s="97" t="n"/>
      <c r="H491" s="97" t="n"/>
      <c r="I491" s="97">
        <f>SUM(F491:H491)</f>
        <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f>SUM(C492:D492)</f>
        <v/>
      </c>
      <c r="F492" s="96" t="n"/>
      <c r="G492" s="96" t="n"/>
      <c r="H492" s="96" t="n"/>
      <c r="I492" s="96">
        <f>SUM(F492:H492)</f>
        <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f>SUM(C493:D493)</f>
        <v/>
      </c>
      <c r="F493" s="97" t="n"/>
      <c r="G493" s="97" t="n"/>
      <c r="H493" s="97" t="n"/>
      <c r="I493" s="97">
        <f>SUM(F493:H493)</f>
        <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f>SUM(C494:D494)</f>
        <v/>
      </c>
      <c r="F494" s="96" t="n"/>
      <c r="G494" s="96" t="n"/>
      <c r="H494" s="96" t="n"/>
      <c r="I494" s="96">
        <f>SUM(F494:H494)</f>
        <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f>SUM(C495:D495)</f>
        <v/>
      </c>
      <c r="F495" s="97" t="n"/>
      <c r="G495" s="97" t="n"/>
      <c r="H495" s="97" t="n"/>
      <c r="I495" s="97">
        <f>SUM(F495:H495)</f>
        <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f>SUM(C496:D496)</f>
        <v/>
      </c>
      <c r="F496" s="96" t="n"/>
      <c r="G496" s="96" t="n"/>
      <c r="H496" s="96" t="n"/>
      <c r="I496" s="96">
        <f>SUM(F496:H496)</f>
        <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f>SUM(C497:D497)</f>
        <v/>
      </c>
      <c r="F497" s="97" t="n"/>
      <c r="G497" s="97" t="n"/>
      <c r="H497" s="97" t="n"/>
      <c r="I497" s="97">
        <f>SUM(F497:H497)</f>
        <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f>SUM(C498:D498)</f>
        <v/>
      </c>
      <c r="F498" s="96" t="n"/>
      <c r="G498" s="96" t="n"/>
      <c r="H498" s="96" t="n"/>
      <c r="I498" s="96">
        <f>SUM(F498:H498)</f>
        <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f>SUM(C499:D499)</f>
        <v/>
      </c>
      <c r="F499" s="97" t="n"/>
      <c r="G499" s="97" t="n"/>
      <c r="H499" s="97" t="n"/>
      <c r="I499" s="97">
        <f>SUM(F499:H499)</f>
        <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f>SUM(C500:D500)</f>
        <v/>
      </c>
      <c r="F500" s="96" t="n"/>
      <c r="G500" s="96" t="n"/>
      <c r="H500" s="96" t="n"/>
      <c r="I500" s="96">
        <f>SUM(F500:H500)</f>
        <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f>SUM(C501:D501)</f>
        <v/>
      </c>
      <c r="F501" s="97" t="n"/>
      <c r="G501" s="97" t="n"/>
      <c r="H501" s="97" t="n"/>
      <c r="I501" s="97">
        <f>SUM(F501:H501)</f>
        <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f>SUM(C502:D502)</f>
        <v/>
      </c>
      <c r="F502" s="96" t="n"/>
      <c r="G502" s="96" t="n"/>
      <c r="H502" s="96" t="n"/>
      <c r="I502" s="96">
        <f>SUM(F502:H502)</f>
        <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f>SUM(C503:D503)</f>
        <v/>
      </c>
      <c r="F503" s="97" t="n"/>
      <c r="G503" s="97" t="n"/>
      <c r="H503" s="97" t="n"/>
      <c r="I503" s="97">
        <f>SUM(F503:H503)</f>
        <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f>SUM(C504:D504)</f>
        <v/>
      </c>
      <c r="F504" s="96" t="n"/>
      <c r="G504" s="96" t="n"/>
      <c r="H504" s="96" t="n"/>
      <c r="I504" s="96">
        <f>SUM(F504:H504)</f>
        <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f>SUM(C505:D505)</f>
        <v/>
      </c>
      <c r="F505" s="97" t="n"/>
      <c r="G505" s="97" t="n"/>
      <c r="H505" s="97" t="n"/>
      <c r="I505" s="97">
        <f>SUM(F505:H505)</f>
        <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f>SUM(C506:D506)</f>
        <v/>
      </c>
      <c r="F506" s="96" t="n"/>
      <c r="G506" s="96" t="n"/>
      <c r="H506" s="96" t="n"/>
      <c r="I506" s="96">
        <f>SUM(F506:H506)</f>
        <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f>SUM(C507:D507)</f>
        <v/>
      </c>
      <c r="F507" s="97" t="n"/>
      <c r="G507" s="97" t="n"/>
      <c r="H507" s="97" t="n"/>
      <c r="I507" s="97">
        <f>SUM(F507:H507)</f>
        <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f>SUM(C508:D508)</f>
        <v/>
      </c>
      <c r="F508" s="96" t="n"/>
      <c r="G508" s="96" t="n"/>
      <c r="H508" s="96" t="n"/>
      <c r="I508" s="96">
        <f>SUM(F508:H508)</f>
        <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f>SUM(C509:D509)</f>
        <v/>
      </c>
      <c r="F509" s="97" t="n"/>
      <c r="G509" s="97" t="n"/>
      <c r="H509" s="97" t="n"/>
      <c r="I509" s="97">
        <f>SUM(F509:H509)</f>
        <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f>SUM(C510:D510)</f>
        <v/>
      </c>
      <c r="F510" s="96" t="n"/>
      <c r="G510" s="96" t="n"/>
      <c r="H510" s="96" t="n"/>
      <c r="I510" s="96">
        <f>SUM(F510:H510)</f>
        <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f>SUM(C511:D511)</f>
        <v/>
      </c>
      <c r="F511" s="97" t="n"/>
      <c r="G511" s="97" t="n"/>
      <c r="H511" s="97" t="n"/>
      <c r="I511" s="97">
        <f>SUM(F511:H511)</f>
        <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f>SUM(C512:D512)</f>
        <v/>
      </c>
      <c r="F512" s="96" t="n"/>
      <c r="G512" s="96" t="n"/>
      <c r="H512" s="96" t="n"/>
      <c r="I512" s="96">
        <f>SUM(F512:H512)</f>
        <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f>SUM(C513:D513)</f>
        <v/>
      </c>
      <c r="F513" s="97" t="n"/>
      <c r="G513" s="97" t="n"/>
      <c r="H513" s="97" t="n"/>
      <c r="I513" s="97">
        <f>SUM(F513:H513)</f>
        <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f>SUM(C514:D514)</f>
        <v/>
      </c>
      <c r="F514" s="96" t="n"/>
      <c r="G514" s="96" t="n"/>
      <c r="H514" s="96" t="n"/>
      <c r="I514" s="96">
        <f>SUM(F514:H514)</f>
        <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f>SUM(C515:D515)</f>
        <v/>
      </c>
      <c r="F515" s="97" t="n"/>
      <c r="G515" s="97" t="n"/>
      <c r="H515" s="97" t="n"/>
      <c r="I515" s="97">
        <f>SUM(F515:H515)</f>
        <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f>SUM(C516:D516)</f>
        <v/>
      </c>
      <c r="F516" s="96" t="n"/>
      <c r="G516" s="96" t="n"/>
      <c r="H516" s="96" t="n"/>
      <c r="I516" s="96">
        <f>SUM(F516:H516)</f>
        <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f>SUM(C517:D517)</f>
        <v/>
      </c>
      <c r="F517" s="97" t="n"/>
      <c r="G517" s="97" t="n"/>
      <c r="H517" s="97" t="n"/>
      <c r="I517" s="97">
        <f>SUM(F517:H517)</f>
        <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f>SUM(C518:D518)</f>
        <v/>
      </c>
      <c r="F518" s="96" t="n"/>
      <c r="G518" s="96" t="n"/>
      <c r="H518" s="96" t="n"/>
      <c r="I518" s="96">
        <f>SUM(F518:H518)</f>
        <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f>SUM(C519:D519)</f>
        <v/>
      </c>
      <c r="F519" s="97" t="n"/>
      <c r="G519" s="97" t="n"/>
      <c r="H519" s="97" t="n"/>
      <c r="I519" s="97">
        <f>SUM(F519:H519)</f>
        <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f>SUM(C520:D520)</f>
        <v/>
      </c>
      <c r="F520" s="96" t="n"/>
      <c r="G520" s="96" t="n"/>
      <c r="H520" s="96" t="n"/>
      <c r="I520" s="96">
        <f>SUM(F520:H520)</f>
        <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f>SUM(C521:D521)</f>
        <v/>
      </c>
      <c r="F521" s="97" t="n"/>
      <c r="G521" s="97" t="n"/>
      <c r="H521" s="97" t="n"/>
      <c r="I521" s="97">
        <f>SUM(F521:H521)</f>
        <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f>SUM(C522:D522)</f>
        <v/>
      </c>
      <c r="F522" s="96" t="n"/>
      <c r="G522" s="96" t="n"/>
      <c r="H522" s="96" t="n"/>
      <c r="I522" s="96">
        <f>SUM(F522:H522)</f>
        <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f>SUM(C523:D523)</f>
        <v/>
      </c>
      <c r="F523" s="97" t="n"/>
      <c r="G523" s="97" t="n"/>
      <c r="H523" s="97" t="n"/>
      <c r="I523" s="97">
        <f>SUM(F523:H523)</f>
        <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f>SUM(C524:D524)</f>
        <v/>
      </c>
      <c r="F524" s="96" t="n"/>
      <c r="G524" s="96" t="n"/>
      <c r="H524" s="96" t="n"/>
      <c r="I524" s="96">
        <f>SUM(F524:H524)</f>
        <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f>SUM(C525:D525)</f>
        <v/>
      </c>
      <c r="F525" s="97" t="n"/>
      <c r="G525" s="97" t="n"/>
      <c r="H525" s="97" t="n"/>
      <c r="I525" s="97">
        <f>SUM(F525:H525)</f>
        <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f>SUM(C526:D526)</f>
        <v/>
      </c>
      <c r="F526" s="96" t="n"/>
      <c r="G526" s="96" t="n"/>
      <c r="H526" s="96" t="n"/>
      <c r="I526" s="96">
        <f>SUM(F526:H526)</f>
        <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f>SUM(C527:D527)</f>
        <v/>
      </c>
      <c r="F527" s="97" t="n"/>
      <c r="G527" s="97" t="n"/>
      <c r="H527" s="97" t="n"/>
      <c r="I527" s="97">
        <f>SUM(F527:H527)</f>
        <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f>SUM(C528:D528)</f>
        <v/>
      </c>
      <c r="F528" s="96" t="n"/>
      <c r="G528" s="96" t="n"/>
      <c r="H528" s="96" t="n"/>
      <c r="I528" s="96">
        <f>SUM(F528:H528)</f>
        <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f>SUM(C529:D529)</f>
        <v/>
      </c>
      <c r="F529" s="97" t="n"/>
      <c r="G529" s="97" t="n"/>
      <c r="H529" s="97" t="n"/>
      <c r="I529" s="97">
        <f>SUM(F529:H529)</f>
        <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f>SUM(C530:D530)</f>
        <v/>
      </c>
      <c r="F530" s="96" t="n"/>
      <c r="G530" s="96" t="n"/>
      <c r="H530" s="96" t="n"/>
      <c r="I530" s="96">
        <f>SUM(F530:H530)</f>
        <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f>SUM(C531:D531)</f>
        <v/>
      </c>
      <c r="F531" s="97" t="n"/>
      <c r="G531" s="97" t="n"/>
      <c r="H531" s="97" t="n"/>
      <c r="I531" s="97">
        <f>SUM(F531:H531)</f>
        <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f>SUM(C532:D532)</f>
        <v/>
      </c>
      <c r="F532" s="96" t="n"/>
      <c r="G532" s="96" t="n"/>
      <c r="H532" s="96" t="n"/>
      <c r="I532" s="96">
        <f>SUM(F532:H532)</f>
        <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f>SUM(C533:D533)</f>
        <v/>
      </c>
      <c r="F533" s="97" t="n"/>
      <c r="G533" s="97" t="n"/>
      <c r="H533" s="97" t="n"/>
      <c r="I533" s="97">
        <f>SUM(F533:H533)</f>
        <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f>SUM(C534:D534)</f>
        <v/>
      </c>
      <c r="F534" s="96" t="n"/>
      <c r="G534" s="96" t="n"/>
      <c r="H534" s="96" t="n"/>
      <c r="I534" s="96">
        <f>SUM(F534:H534)</f>
        <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f>SUM(C535:D535)</f>
        <v/>
      </c>
      <c r="F535" s="97" t="n"/>
      <c r="G535" s="97" t="n"/>
      <c r="H535" s="97" t="n"/>
      <c r="I535" s="97">
        <f>SUM(F535:H535)</f>
        <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f>SUM(C536:D536)</f>
        <v/>
      </c>
      <c r="F536" s="96" t="n"/>
      <c r="G536" s="96" t="n"/>
      <c r="H536" s="96" t="n"/>
      <c r="I536" s="96">
        <f>SUM(F536:H536)</f>
        <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f>SUM(C537:D537)</f>
        <v/>
      </c>
      <c r="F537" s="97" t="n"/>
      <c r="G537" s="97" t="n"/>
      <c r="H537" s="97" t="n"/>
      <c r="I537" s="97">
        <f>SUM(F537:H537)</f>
        <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f>SUM(C538:D538)</f>
        <v/>
      </c>
      <c r="F538" s="96" t="n"/>
      <c r="G538" s="96" t="n"/>
      <c r="H538" s="96" t="n"/>
      <c r="I538" s="96">
        <f>SUM(F538:H538)</f>
        <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f>SUM(C539:D539)</f>
        <v/>
      </c>
      <c r="F539" s="97" t="n"/>
      <c r="G539" s="97" t="n"/>
      <c r="H539" s="97" t="n"/>
      <c r="I539" s="97">
        <f>SUM(F539:H539)</f>
        <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f>SUM(C540:D540)</f>
        <v/>
      </c>
      <c r="F540" s="96" t="n"/>
      <c r="G540" s="96" t="n"/>
      <c r="H540" s="96" t="n"/>
      <c r="I540" s="96">
        <f>SUM(F540:H540)</f>
        <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f>SUM(C541:D541)</f>
        <v/>
      </c>
      <c r="F541" s="97" t="n"/>
      <c r="G541" s="97" t="n"/>
      <c r="H541" s="97" t="n"/>
      <c r="I541" s="97">
        <f>SUM(F541:H541)</f>
        <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f>SUM(C542:D542)</f>
        <v/>
      </c>
      <c r="F542" s="96" t="n"/>
      <c r="G542" s="96" t="n"/>
      <c r="H542" s="96" t="n"/>
      <c r="I542" s="96">
        <f>SUM(F542:H542)</f>
        <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f>SUM(C543:D543)</f>
        <v/>
      </c>
      <c r="F543" s="97" t="n"/>
      <c r="G543" s="97" t="n"/>
      <c r="H543" s="97" t="n"/>
      <c r="I543" s="97">
        <f>SUM(F543:H543)</f>
        <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f>SUM(C544:D544)</f>
        <v/>
      </c>
      <c r="F544" s="96" t="n"/>
      <c r="G544" s="96" t="n"/>
      <c r="H544" s="96" t="n"/>
      <c r="I544" s="96">
        <f>SUM(F544:H544)</f>
        <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f>SUM(C545:D545)</f>
        <v/>
      </c>
      <c r="F545" s="97" t="n"/>
      <c r="G545" s="97" t="n"/>
      <c r="H545" s="97" t="n"/>
      <c r="I545" s="97">
        <f>SUM(F545:H545)</f>
        <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f>SUM(C546:D546)</f>
        <v/>
      </c>
      <c r="F546" s="96" t="n"/>
      <c r="G546" s="96" t="n"/>
      <c r="H546" s="96" t="n"/>
      <c r="I546" s="96">
        <f>SUM(F546:H546)</f>
        <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f>SUM(C547:D547)</f>
        <v/>
      </c>
      <c r="F547" s="97" t="n"/>
      <c r="G547" s="97" t="n"/>
      <c r="H547" s="97" t="n"/>
      <c r="I547" s="97">
        <f>SUM(F547:H547)</f>
        <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f>SUM(C548:D548)</f>
        <v/>
      </c>
      <c r="F548" s="96" t="n"/>
      <c r="G548" s="96" t="n"/>
      <c r="H548" s="96" t="n"/>
      <c r="I548" s="96">
        <f>SUM(F548:H548)</f>
        <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f>SUM(C549:D549)</f>
        <v/>
      </c>
      <c r="F549" s="97" t="n"/>
      <c r="G549" s="97" t="n"/>
      <c r="H549" s="97" t="n"/>
      <c r="I549" s="97">
        <f>SUM(F549:H549)</f>
        <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f>SUM(C550:D550)</f>
        <v/>
      </c>
      <c r="F550" s="96" t="n"/>
      <c r="G550" s="96" t="n"/>
      <c r="H550" s="96" t="n"/>
      <c r="I550" s="96">
        <f>SUM(F550:H550)</f>
        <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f>SUM(C551:D551)</f>
        <v/>
      </c>
      <c r="F551" s="97" t="n"/>
      <c r="G551" s="97" t="n"/>
      <c r="H551" s="97" t="n"/>
      <c r="I551" s="97">
        <f>SUM(F551:H551)</f>
        <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f>SUM(C552:D552)</f>
        <v/>
      </c>
      <c r="F552" s="96" t="n"/>
      <c r="G552" s="96" t="n"/>
      <c r="H552" s="96" t="n"/>
      <c r="I552" s="96">
        <f>SUM(F552:H552)</f>
        <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f>SUM(C553:D553)</f>
        <v/>
      </c>
      <c r="F553" s="97" t="n"/>
      <c r="G553" s="97" t="n"/>
      <c r="H553" s="97" t="n"/>
      <c r="I553" s="97">
        <f>SUM(F553:H553)</f>
        <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f>SUM(C554:D554)</f>
        <v/>
      </c>
      <c r="F554" s="96" t="n"/>
      <c r="G554" s="96" t="n"/>
      <c r="H554" s="96" t="n"/>
      <c r="I554" s="96">
        <f>SUM(F554:H554)</f>
        <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f>SUM(C555:D555)</f>
        <v/>
      </c>
      <c r="F555" s="97" t="n"/>
      <c r="G555" s="97" t="n"/>
      <c r="H555" s="97" t="n"/>
      <c r="I555" s="97">
        <f>SUM(F555:H555)</f>
        <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f>SUM(C556:D556)</f>
        <v/>
      </c>
      <c r="F556" s="96" t="n"/>
      <c r="G556" s="96" t="n"/>
      <c r="H556" s="96" t="n"/>
      <c r="I556" s="96">
        <f>SUM(F556:H556)</f>
        <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f>SUM(C557:D557)</f>
        <v/>
      </c>
      <c r="F557" s="97" t="n"/>
      <c r="G557" s="97" t="n"/>
      <c r="H557" s="97" t="n"/>
      <c r="I557" s="97">
        <f>SUM(F557:H557)</f>
        <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f>SUM(C558:D558)</f>
        <v/>
      </c>
      <c r="F558" s="96" t="n"/>
      <c r="G558" s="96" t="n"/>
      <c r="H558" s="96" t="n"/>
      <c r="I558" s="96">
        <f>SUM(F558:H558)</f>
        <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f>SUM(C559:D559)</f>
        <v/>
      </c>
      <c r="F559" s="97" t="n"/>
      <c r="G559" s="97" t="n"/>
      <c r="H559" s="97" t="n"/>
      <c r="I559" s="97">
        <f>SUM(F559:H559)</f>
        <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f>SUM(C560:D560)</f>
        <v/>
      </c>
      <c r="F560" s="96" t="n"/>
      <c r="G560" s="96" t="n"/>
      <c r="H560" s="96" t="n"/>
      <c r="I560" s="96">
        <f>SUM(F560:H560)</f>
        <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f>SUM(C561:D561)</f>
        <v/>
      </c>
      <c r="F561" s="97" t="n"/>
      <c r="G561" s="97" t="n"/>
      <c r="H561" s="97" t="n"/>
      <c r="I561" s="97">
        <f>SUM(F561:H561)</f>
        <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f>SUM(C562:D562)</f>
        <v/>
      </c>
      <c r="F562" s="96" t="n"/>
      <c r="G562" s="96" t="n"/>
      <c r="H562" s="96" t="n"/>
      <c r="I562" s="96">
        <f>SUM(F562:H562)</f>
        <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f>SUM(C563:D563)</f>
        <v/>
      </c>
      <c r="F563" s="97" t="n"/>
      <c r="G563" s="97" t="n"/>
      <c r="H563" s="97" t="n"/>
      <c r="I563" s="97">
        <f>SUM(F563:H563)</f>
        <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f>SUM(C564:D564)</f>
        <v/>
      </c>
      <c r="F564" s="96" t="n"/>
      <c r="G564" s="96" t="n"/>
      <c r="H564" s="96" t="n"/>
      <c r="I564" s="96">
        <f>SUM(F564:H564)</f>
        <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f>SUM(C565:D565)</f>
        <v/>
      </c>
      <c r="F565" s="97" t="n"/>
      <c r="G565" s="97" t="n"/>
      <c r="H565" s="97" t="n"/>
      <c r="I565" s="97">
        <f>SUM(F565:H565)</f>
        <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f>SUM(C566:D566)</f>
        <v/>
      </c>
      <c r="F566" s="96" t="n"/>
      <c r="G566" s="96" t="n"/>
      <c r="H566" s="96" t="n"/>
      <c r="I566" s="96">
        <f>SUM(F566:H566)</f>
        <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f>SUM(C567:D567)</f>
        <v/>
      </c>
      <c r="F567" s="97" t="n"/>
      <c r="G567" s="97" t="n"/>
      <c r="H567" s="97" t="n"/>
      <c r="I567" s="97">
        <f>SUM(F567:H567)</f>
        <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f>SUM(C568:D568)</f>
        <v/>
      </c>
      <c r="F568" s="96" t="n"/>
      <c r="G568" s="96" t="n"/>
      <c r="H568" s="96" t="n"/>
      <c r="I568" s="96">
        <f>SUM(F568:H568)</f>
        <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f>SUM(C569:D569)</f>
        <v/>
      </c>
      <c r="F569" s="97" t="n"/>
      <c r="G569" s="97" t="n"/>
      <c r="H569" s="97" t="n"/>
      <c r="I569" s="97">
        <f>SUM(F569:H569)</f>
        <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f>SUM(C570:D570)</f>
        <v/>
      </c>
      <c r="F570" s="96" t="n"/>
      <c r="G570" s="96" t="n"/>
      <c r="H570" s="96" t="n"/>
      <c r="I570" s="96">
        <f>SUM(F570:H570)</f>
        <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f>SUM(C571:D571)</f>
        <v/>
      </c>
      <c r="F571" s="97" t="n"/>
      <c r="G571" s="97" t="n"/>
      <c r="H571" s="97" t="n"/>
      <c r="I571" s="97">
        <f>SUM(F571:H571)</f>
        <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f>SUM(C572:D572)</f>
        <v/>
      </c>
      <c r="F572" s="96" t="n"/>
      <c r="G572" s="96" t="n"/>
      <c r="H572" s="96" t="n"/>
      <c r="I572" s="96">
        <f>SUM(F572:H572)</f>
        <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f>SUM(C573:D573)</f>
        <v/>
      </c>
      <c r="F573" s="97" t="n"/>
      <c r="G573" s="97" t="n"/>
      <c r="H573" s="97" t="n"/>
      <c r="I573" s="97">
        <f>SUM(F573:H573)</f>
        <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f>SUM(C574:D574)</f>
        <v/>
      </c>
      <c r="F574" s="96" t="n"/>
      <c r="G574" s="96" t="n"/>
      <c r="H574" s="96" t="n"/>
      <c r="I574" s="96">
        <f>SUM(F574:H574)</f>
        <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f>SUM(C575:D575)</f>
        <v/>
      </c>
      <c r="F575" s="97" t="n"/>
      <c r="G575" s="97" t="n"/>
      <c r="H575" s="97" t="n"/>
      <c r="I575" s="97">
        <f>SUM(F575:H575)</f>
        <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f>SUM(C576:D576)</f>
        <v/>
      </c>
      <c r="F576" s="96" t="n"/>
      <c r="G576" s="96" t="n"/>
      <c r="H576" s="96" t="n"/>
      <c r="I576" s="96">
        <f>SUM(F576:H576)</f>
        <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f>SUM(C577:D577)</f>
        <v/>
      </c>
      <c r="F577" s="97" t="n"/>
      <c r="G577" s="97" t="n"/>
      <c r="H577" s="97" t="n"/>
      <c r="I577" s="97">
        <f>SUM(F577:H577)</f>
        <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f>SUM(C578:D578)</f>
        <v/>
      </c>
      <c r="F578" s="96" t="n"/>
      <c r="G578" s="96" t="n"/>
      <c r="H578" s="96" t="n"/>
      <c r="I578" s="96">
        <f>SUM(F578:H578)</f>
        <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f>SUM(C579:D579)</f>
        <v/>
      </c>
      <c r="F579" s="97" t="n"/>
      <c r="G579" s="97" t="n"/>
      <c r="H579" s="97" t="n"/>
      <c r="I579" s="97">
        <f>SUM(F579:H579)</f>
        <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f>SUM(C580:D580)</f>
        <v/>
      </c>
      <c r="F580" s="96" t="n"/>
      <c r="G580" s="96" t="n"/>
      <c r="H580" s="96" t="n"/>
      <c r="I580" s="96">
        <f>SUM(F580:H580)</f>
        <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f>SUM(C581:D581)</f>
        <v/>
      </c>
      <c r="F581" s="97" t="n"/>
      <c r="G581" s="97" t="n"/>
      <c r="H581" s="97" t="n"/>
      <c r="I581" s="97">
        <f>SUM(F581:H581)</f>
        <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f>SUM(C582:D582)</f>
        <v/>
      </c>
      <c r="F582" s="96" t="n"/>
      <c r="G582" s="96" t="n"/>
      <c r="H582" s="96" t="n"/>
      <c r="I582" s="96">
        <f>SUM(F582:H582)</f>
        <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f>SUM(C583:D583)</f>
        <v/>
      </c>
      <c r="F583" s="97" t="n"/>
      <c r="G583" s="97" t="n"/>
      <c r="H583" s="97" t="n"/>
      <c r="I583" s="97">
        <f>SUM(F583:H583)</f>
        <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f>SUM(C584:D584)</f>
        <v/>
      </c>
      <c r="F584" s="96" t="n"/>
      <c r="G584" s="96" t="n"/>
      <c r="H584" s="96" t="n"/>
      <c r="I584" s="96">
        <f>SUM(F584:H584)</f>
        <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f>SUM(C585:D585)</f>
        <v/>
      </c>
      <c r="F585" s="97" t="n"/>
      <c r="G585" s="97" t="n"/>
      <c r="H585" s="97" t="n"/>
      <c r="I585" s="97">
        <f>SUM(F585:H585)</f>
        <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f>SUM(C586:D586)</f>
        <v/>
      </c>
      <c r="F586" s="96" t="n"/>
      <c r="G586" s="96" t="n"/>
      <c r="H586" s="96" t="n"/>
      <c r="I586" s="96">
        <f>SUM(F586:H586)</f>
        <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f>SUM(C587:D587)</f>
        <v/>
      </c>
      <c r="F587" s="97" t="n"/>
      <c r="G587" s="97" t="n"/>
      <c r="H587" s="97" t="n"/>
      <c r="I587" s="97">
        <f>SUM(F587:H587)</f>
        <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f>SUM(C588:D588)</f>
        <v/>
      </c>
      <c r="F588" s="96" t="n"/>
      <c r="G588" s="96" t="n"/>
      <c r="H588" s="96" t="n"/>
      <c r="I588" s="96">
        <f>SUM(F588:H588)</f>
        <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f>SUM(C589:D589)</f>
        <v/>
      </c>
      <c r="F589" s="97" t="n"/>
      <c r="G589" s="97" t="n"/>
      <c r="H589" s="97" t="n"/>
      <c r="I589" s="97">
        <f>SUM(F589:H589)</f>
        <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f>SUM(C590:D590)</f>
        <v/>
      </c>
      <c r="F590" s="96" t="n"/>
      <c r="G590" s="96" t="n"/>
      <c r="H590" s="96" t="n"/>
      <c r="I590" s="96">
        <f>SUM(F590:H590)</f>
        <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f>SUM(C591:D591)</f>
        <v/>
      </c>
      <c r="F591" s="97" t="n"/>
      <c r="G591" s="97" t="n"/>
      <c r="H591" s="97" t="n"/>
      <c r="I591" s="97">
        <f>SUM(F591:H591)</f>
        <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f>SUM(C592:D592)</f>
        <v/>
      </c>
      <c r="F592" s="96" t="n"/>
      <c r="G592" s="96" t="n"/>
      <c r="H592" s="96" t="n"/>
      <c r="I592" s="96">
        <f>SUM(F592:H592)</f>
        <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f>SUM(C593:D593)</f>
        <v/>
      </c>
      <c r="F593" s="97" t="n"/>
      <c r="G593" s="97" t="n"/>
      <c r="H593" s="97" t="n"/>
      <c r="I593" s="97">
        <f>SUM(F593:H593)</f>
        <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f>SUM(C594:D594)</f>
        <v/>
      </c>
      <c r="F594" s="96" t="n"/>
      <c r="G594" s="96" t="n"/>
      <c r="H594" s="96" t="n"/>
      <c r="I594" s="96">
        <f>SUM(F594:H594)</f>
        <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f>SUM(C595:D595)</f>
        <v/>
      </c>
      <c r="F595" s="97" t="n"/>
      <c r="G595" s="97" t="n"/>
      <c r="H595" s="97" t="n"/>
      <c r="I595" s="97">
        <f>SUM(F595:H595)</f>
        <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f>SUM(C596:D596)</f>
        <v/>
      </c>
      <c r="F596" s="96" t="n"/>
      <c r="G596" s="96" t="n"/>
      <c r="H596" s="96" t="n"/>
      <c r="I596" s="96">
        <f>SUM(F596:H596)</f>
        <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f>SUM(C597:D597)</f>
        <v/>
      </c>
      <c r="F597" s="97" t="n"/>
      <c r="G597" s="97" t="n"/>
      <c r="H597" s="97" t="n"/>
      <c r="I597" s="97">
        <f>SUM(F597:H597)</f>
        <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f>SUM(C598:D598)</f>
        <v/>
      </c>
      <c r="F598" s="96" t="n"/>
      <c r="G598" s="96" t="n"/>
      <c r="H598" s="96" t="n"/>
      <c r="I598" s="96">
        <f>SUM(F598:H598)</f>
        <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f>SUM(C599:D599)</f>
        <v/>
      </c>
      <c r="F599" s="97" t="n"/>
      <c r="G599" s="97" t="n"/>
      <c r="H599" s="97" t="n"/>
      <c r="I599" s="97">
        <f>SUM(F599:H599)</f>
        <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f>SUM(C600:D600)</f>
        <v/>
      </c>
      <c r="F600" s="96" t="n"/>
      <c r="G600" s="96" t="n"/>
      <c r="H600" s="96" t="n"/>
      <c r="I600" s="96">
        <f>SUM(F600:H600)</f>
        <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f>SUM(C601:D601)</f>
        <v/>
      </c>
      <c r="F601" s="97" t="n"/>
      <c r="G601" s="97" t="n"/>
      <c r="H601" s="97" t="n"/>
      <c r="I601" s="97">
        <f>SUM(F601:H601)</f>
        <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f>SUM(C602:D602)</f>
        <v/>
      </c>
      <c r="F602" s="96" t="n"/>
      <c r="G602" s="96" t="n"/>
      <c r="H602" s="96" t="n"/>
      <c r="I602" s="96">
        <f>SUM(F602:H602)</f>
        <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f>SUM(C603:D603)</f>
        <v/>
      </c>
      <c r="F603" s="97" t="n"/>
      <c r="G603" s="97" t="n"/>
      <c r="H603" s="97" t="n"/>
      <c r="I603" s="97">
        <f>SUM(F603:H603)</f>
        <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f>SUM(C604:D604)</f>
        <v/>
      </c>
      <c r="F604" s="96" t="n"/>
      <c r="G604" s="96" t="n"/>
      <c r="H604" s="96" t="n"/>
      <c r="I604" s="96">
        <f>SUM(F604:H604)</f>
        <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f>SUM(C605:D605)</f>
        <v/>
      </c>
      <c r="F605" s="97" t="n"/>
      <c r="G605" s="97" t="n"/>
      <c r="H605" s="97" t="n"/>
      <c r="I605" s="97">
        <f>SUM(F605:H605)</f>
        <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f>SUM(C606:D606)</f>
        <v/>
      </c>
      <c r="F606" s="96" t="n"/>
      <c r="G606" s="96" t="n"/>
      <c r="H606" s="96" t="n"/>
      <c r="I606" s="96">
        <f>SUM(F606:H606)</f>
        <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f>SUM(C607:D607)</f>
        <v/>
      </c>
      <c r="F607" s="97" t="n"/>
      <c r="G607" s="97" t="n"/>
      <c r="H607" s="97" t="n"/>
      <c r="I607" s="97">
        <f>SUM(F607:H607)</f>
        <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f>SUM(C608:D608)</f>
        <v/>
      </c>
      <c r="F608" s="96" t="n"/>
      <c r="G608" s="96" t="n"/>
      <c r="H608" s="96" t="n"/>
      <c r="I608" s="96">
        <f>SUM(F608:H608)</f>
        <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f>SUM(C609:D609)</f>
        <v/>
      </c>
      <c r="F609" s="97" t="n"/>
      <c r="G609" s="97" t="n"/>
      <c r="H609" s="97" t="n"/>
      <c r="I609" s="97">
        <f>SUM(F609:H609)</f>
        <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f>SUM(C610:D610)</f>
        <v/>
      </c>
      <c r="F610" s="96" t="n"/>
      <c r="G610" s="96" t="n"/>
      <c r="H610" s="96" t="n"/>
      <c r="I610" s="96">
        <f>SUM(F610:H610)</f>
        <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f>SUM(C611:D611)</f>
        <v/>
      </c>
      <c r="F611" s="97" t="n"/>
      <c r="G611" s="97" t="n"/>
      <c r="H611" s="97" t="n"/>
      <c r="I611" s="97">
        <f>SUM(F611:H611)</f>
        <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f>SUM(C612:D612)</f>
        <v/>
      </c>
      <c r="F612" s="96" t="n"/>
      <c r="G612" s="96" t="n"/>
      <c r="H612" s="96" t="n"/>
      <c r="I612" s="96">
        <f>SUM(F612:H612)</f>
        <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f>SUM(C613:D613)</f>
        <v/>
      </c>
      <c r="F613" s="97" t="n"/>
      <c r="G613" s="97" t="n"/>
      <c r="H613" s="97" t="n"/>
      <c r="I613" s="97">
        <f>SUM(F613:H613)</f>
        <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f>SUM(C614:D614)</f>
        <v/>
      </c>
      <c r="F614" s="96" t="n"/>
      <c r="G614" s="96" t="n"/>
      <c r="H614" s="96" t="n"/>
      <c r="I614" s="96">
        <f>SUM(F614:H614)</f>
        <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f>SUM(C615:D615)</f>
        <v/>
      </c>
      <c r="F615" s="97" t="n"/>
      <c r="G615" s="97" t="n"/>
      <c r="H615" s="97" t="n"/>
      <c r="I615" s="97">
        <f>SUM(F615:H615)</f>
        <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f>SUM(C616:D616)</f>
        <v/>
      </c>
      <c r="F616" s="96" t="n"/>
      <c r="G616" s="96" t="n"/>
      <c r="H616" s="96" t="n"/>
      <c r="I616" s="96">
        <f>SUM(F616:H616)</f>
        <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f>SUM(C617:D617)</f>
        <v/>
      </c>
      <c r="F617" s="97" t="n"/>
      <c r="G617" s="97" t="n"/>
      <c r="H617" s="97" t="n"/>
      <c r="I617" s="97">
        <f>SUM(F617:H617)</f>
        <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f>SUM(C618:D618)</f>
        <v/>
      </c>
      <c r="F618" s="96" t="n"/>
      <c r="G618" s="96" t="n"/>
      <c r="H618" s="96" t="n"/>
      <c r="I618" s="96">
        <f>SUM(F618:H618)</f>
        <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f>SUM(C619:D619)</f>
        <v/>
      </c>
      <c r="F619" s="97" t="n"/>
      <c r="G619" s="97" t="n"/>
      <c r="H619" s="97" t="n"/>
      <c r="I619" s="97">
        <f>SUM(F619:H619)</f>
        <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f>SUM(C620:D620)</f>
        <v/>
      </c>
      <c r="F620" s="96" t="n"/>
      <c r="G620" s="96" t="n"/>
      <c r="H620" s="96" t="n"/>
      <c r="I620" s="96">
        <f>SUM(F620:H620)</f>
        <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f>SUM(C621:D621)</f>
        <v/>
      </c>
      <c r="F621" s="97" t="n"/>
      <c r="G621" s="97" t="n"/>
      <c r="H621" s="97" t="n"/>
      <c r="I621" s="97">
        <f>SUM(F621:H621)</f>
        <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f>SUM(C622:D622)</f>
        <v/>
      </c>
      <c r="F622" s="96" t="n"/>
      <c r="G622" s="96" t="n"/>
      <c r="H622" s="96" t="n"/>
      <c r="I622" s="96">
        <f>SUM(F622:H622)</f>
        <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f>SUM(C623:D623)</f>
        <v/>
      </c>
      <c r="F623" s="97" t="n"/>
      <c r="G623" s="97" t="n"/>
      <c r="H623" s="97" t="n"/>
      <c r="I623" s="97">
        <f>SUM(F623:H623)</f>
        <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f>SUM(C624:D624)</f>
        <v/>
      </c>
      <c r="F624" s="96" t="n"/>
      <c r="G624" s="96" t="n"/>
      <c r="H624" s="96" t="n"/>
      <c r="I624" s="96">
        <f>SUM(F624:H624)</f>
        <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f>SUM(C625:D625)</f>
        <v/>
      </c>
      <c r="F625" s="97" t="n"/>
      <c r="G625" s="97" t="n"/>
      <c r="H625" s="97" t="n"/>
      <c r="I625" s="97">
        <f>SUM(F625:H625)</f>
        <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f>SUM(C626:D626)</f>
        <v/>
      </c>
      <c r="F626" s="96" t="n"/>
      <c r="G626" s="96" t="n"/>
      <c r="H626" s="96" t="n"/>
      <c r="I626" s="96">
        <f>SUM(F626:H626)</f>
        <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f>SUM(C627:D627)</f>
        <v/>
      </c>
      <c r="F627" s="97" t="n"/>
      <c r="G627" s="97" t="n"/>
      <c r="H627" s="97" t="n"/>
      <c r="I627" s="97">
        <f>SUM(F627:H627)</f>
        <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f>SUM(C628:D628)</f>
        <v/>
      </c>
      <c r="F628" s="96" t="n"/>
      <c r="G628" s="96" t="n"/>
      <c r="H628" s="96" t="n"/>
      <c r="I628" s="96">
        <f>SUM(F628:H628)</f>
        <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f>SUM(C629:D629)</f>
        <v/>
      </c>
      <c r="F629" s="97" t="n"/>
      <c r="G629" s="97" t="n"/>
      <c r="H629" s="97" t="n"/>
      <c r="I629" s="97">
        <f>SUM(F629:H629)</f>
        <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f>SUM(C630:D630)</f>
        <v/>
      </c>
      <c r="F630" s="96" t="n"/>
      <c r="G630" s="96" t="n"/>
      <c r="H630" s="96" t="n"/>
      <c r="I630" s="96">
        <f>SUM(F630:H630)</f>
        <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f>SUM(C631:D631)</f>
        <v/>
      </c>
      <c r="F631" s="97" t="n"/>
      <c r="G631" s="97" t="n"/>
      <c r="H631" s="97" t="n"/>
      <c r="I631" s="97">
        <f>SUM(F631:H631)</f>
        <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f>SUM(C632:D632)</f>
        <v/>
      </c>
      <c r="F632" s="96" t="n"/>
      <c r="G632" s="96" t="n"/>
      <c r="H632" s="96" t="n"/>
      <c r="I632" s="96">
        <f>SUM(F632:H632)</f>
        <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f>SUM(C633:D633)</f>
        <v/>
      </c>
      <c r="F633" s="97" t="n"/>
      <c r="G633" s="97" t="n"/>
      <c r="H633" s="97" t="n"/>
      <c r="I633" s="97">
        <f>SUM(F633:H633)</f>
        <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f>SUM(C634:D634)</f>
        <v/>
      </c>
      <c r="F634" s="96" t="n"/>
      <c r="G634" s="96" t="n"/>
      <c r="H634" s="96" t="n"/>
      <c r="I634" s="96">
        <f>SUM(F634:H634)</f>
        <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f>SUM(C635:D635)</f>
        <v/>
      </c>
      <c r="F635" s="97" t="n"/>
      <c r="G635" s="97" t="n"/>
      <c r="H635" s="97" t="n"/>
      <c r="I635" s="97">
        <f>SUM(F635:H635)</f>
        <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f>SUM(C636:D636)</f>
        <v/>
      </c>
      <c r="F636" s="96" t="n"/>
      <c r="G636" s="96" t="n"/>
      <c r="H636" s="96" t="n"/>
      <c r="I636" s="96">
        <f>SUM(F636:H636)</f>
        <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f>SUM(C637:D637)</f>
        <v/>
      </c>
      <c r="F637" s="97" t="n"/>
      <c r="G637" s="97" t="n"/>
      <c r="H637" s="97" t="n"/>
      <c r="I637" s="97">
        <f>SUM(F637:H637)</f>
        <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f>SUM(C638:D638)</f>
        <v/>
      </c>
      <c r="F638" s="96" t="n"/>
      <c r="G638" s="96" t="n"/>
      <c r="H638" s="96" t="n"/>
      <c r="I638" s="96">
        <f>SUM(F638:H638)</f>
        <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f>SUM(C639:D639)</f>
        <v/>
      </c>
      <c r="F639" s="97" t="n"/>
      <c r="G639" s="97" t="n"/>
      <c r="H639" s="97" t="n"/>
      <c r="I639" s="97">
        <f>SUM(F639:H639)</f>
        <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f>SUM(C640:D640)</f>
        <v/>
      </c>
      <c r="F640" s="96" t="n"/>
      <c r="G640" s="96" t="n"/>
      <c r="H640" s="96" t="n"/>
      <c r="I640" s="96">
        <f>SUM(F640:H640)</f>
        <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f>SUM(C641:D641)</f>
        <v/>
      </c>
      <c r="F641" s="97" t="n"/>
      <c r="G641" s="97" t="n"/>
      <c r="H641" s="97" t="n"/>
      <c r="I641" s="97">
        <f>SUM(F641:H641)</f>
        <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f>SUM(C642:D642)</f>
        <v/>
      </c>
      <c r="F642" s="96" t="n"/>
      <c r="G642" s="96" t="n"/>
      <c r="H642" s="96" t="n"/>
      <c r="I642" s="96">
        <f>SUM(F642:H642)</f>
        <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f>SUM(C643:D643)</f>
        <v/>
      </c>
      <c r="F643" s="97" t="n"/>
      <c r="G643" s="97" t="n"/>
      <c r="H643" s="97" t="n"/>
      <c r="I643" s="97">
        <f>SUM(F643:H643)</f>
        <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f>SUM(C644:D644)</f>
        <v/>
      </c>
      <c r="F644" s="96" t="n"/>
      <c r="G644" s="96" t="n"/>
      <c r="H644" s="96" t="n"/>
      <c r="I644" s="96">
        <f>SUM(F644:H644)</f>
        <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f>SUM(C645:D645)</f>
        <v/>
      </c>
      <c r="F645" s="97" t="n"/>
      <c r="G645" s="97" t="n"/>
      <c r="H645" s="97" t="n"/>
      <c r="I645" s="97">
        <f>SUM(F645:H645)</f>
        <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f>SUM(C646:D646)</f>
        <v/>
      </c>
      <c r="F646" s="96" t="n"/>
      <c r="G646" s="96" t="n"/>
      <c r="H646" s="96" t="n"/>
      <c r="I646" s="96">
        <f>SUM(F646:H646)</f>
        <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f>SUM(C647:D647)</f>
        <v/>
      </c>
      <c r="F647" s="97" t="n"/>
      <c r="G647" s="97" t="n"/>
      <c r="H647" s="97" t="n"/>
      <c r="I647" s="97">
        <f>SUM(F647:H647)</f>
        <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f>SUM(C648:D648)</f>
        <v/>
      </c>
      <c r="F648" s="96" t="n"/>
      <c r="G648" s="96" t="n"/>
      <c r="H648" s="96" t="n"/>
      <c r="I648" s="96">
        <f>SUM(F648:H648)</f>
        <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f>SUM(C649:D649)</f>
        <v/>
      </c>
      <c r="F649" s="97" t="n"/>
      <c r="G649" s="97" t="n"/>
      <c r="H649" s="97" t="n"/>
      <c r="I649" s="97">
        <f>SUM(F649:H649)</f>
        <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f>SUM(C650:D650)</f>
        <v/>
      </c>
      <c r="F650" s="96" t="n"/>
      <c r="G650" s="96" t="n"/>
      <c r="H650" s="96" t="n"/>
      <c r="I650" s="96">
        <f>SUM(F650:H650)</f>
        <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f>SUM(C651:D651)</f>
        <v/>
      </c>
      <c r="F651" s="97" t="n"/>
      <c r="G651" s="97" t="n"/>
      <c r="H651" s="97" t="n"/>
      <c r="I651" s="97">
        <f>SUM(F651:H651)</f>
        <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f>SUM(C652:D652)</f>
        <v/>
      </c>
      <c r="F652" s="96" t="n"/>
      <c r="G652" s="96" t="n"/>
      <c r="H652" s="96" t="n"/>
      <c r="I652" s="96">
        <f>SUM(F652:H652)</f>
        <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f>SUM(C653:D653)</f>
        <v/>
      </c>
      <c r="F653" s="97" t="n"/>
      <c r="G653" s="97" t="n"/>
      <c r="H653" s="97" t="n"/>
      <c r="I653" s="97">
        <f>SUM(F653:H653)</f>
        <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f>SUM(C654:D654)</f>
        <v/>
      </c>
      <c r="F654" s="96" t="n"/>
      <c r="G654" s="96" t="n"/>
      <c r="H654" s="96" t="n"/>
      <c r="I654" s="96">
        <f>SUM(F654:H654)</f>
        <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f>SUM(C655:D655)</f>
        <v/>
      </c>
      <c r="F655" s="97" t="n"/>
      <c r="G655" s="97" t="n"/>
      <c r="H655" s="97" t="n"/>
      <c r="I655" s="97">
        <f>SUM(F655:H655)</f>
        <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f>SUM(C656:D656)</f>
        <v/>
      </c>
      <c r="F656" s="96" t="n"/>
      <c r="G656" s="96" t="n"/>
      <c r="H656" s="96" t="n"/>
      <c r="I656" s="96">
        <f>SUM(F656:H656)</f>
        <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f>SUM(C657:D657)</f>
        <v/>
      </c>
      <c r="F657" s="97" t="n"/>
      <c r="G657" s="97" t="n"/>
      <c r="H657" s="97" t="n"/>
      <c r="I657" s="97">
        <f>SUM(F657:H657)</f>
        <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f>SUM(C658:D658)</f>
        <v/>
      </c>
      <c r="F658" s="96" t="n"/>
      <c r="G658" s="96" t="n"/>
      <c r="H658" s="96" t="n"/>
      <c r="I658" s="96">
        <f>SUM(F658:H658)</f>
        <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f>SUM(C659:D659)</f>
        <v/>
      </c>
      <c r="F659" s="97" t="n"/>
      <c r="G659" s="97" t="n"/>
      <c r="H659" s="97" t="n"/>
      <c r="I659" s="97">
        <f>SUM(F659:H659)</f>
        <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f>SUM(C660:D660)</f>
        <v/>
      </c>
      <c r="F660" s="96" t="n"/>
      <c r="G660" s="96" t="n"/>
      <c r="H660" s="96" t="n"/>
      <c r="I660" s="96">
        <f>SUM(F660:H660)</f>
        <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f>SUM(C661:D661)</f>
        <v/>
      </c>
      <c r="F661" s="97" t="n"/>
      <c r="G661" s="97" t="n"/>
      <c r="H661" s="97" t="n"/>
      <c r="I661" s="97">
        <f>SUM(F661:H661)</f>
        <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f>SUM(C662:D662)</f>
        <v/>
      </c>
      <c r="F662" s="96" t="n"/>
      <c r="G662" s="96" t="n"/>
      <c r="H662" s="96" t="n"/>
      <c r="I662" s="96">
        <f>SUM(F662:H662)</f>
        <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f>SUM(C663:D663)</f>
        <v/>
      </c>
      <c r="F663" s="97" t="n"/>
      <c r="G663" s="97" t="n"/>
      <c r="H663" s="97" t="n"/>
      <c r="I663" s="97">
        <f>SUM(F663:H663)</f>
        <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f>SUM(C664:D664)</f>
        <v/>
      </c>
      <c r="F664" s="96" t="n"/>
      <c r="G664" s="96" t="n"/>
      <c r="H664" s="96" t="n"/>
      <c r="I664" s="96">
        <f>SUM(F664:H664)</f>
        <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f>SUM(C665:D665)</f>
        <v/>
      </c>
      <c r="F665" s="97" t="n"/>
      <c r="G665" s="97" t="n"/>
      <c r="H665" s="97" t="n"/>
      <c r="I665" s="97">
        <f>SUM(F665:H665)</f>
        <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f>SUM(C666:D666)</f>
        <v/>
      </c>
      <c r="F666" s="96" t="n"/>
      <c r="G666" s="96" t="n"/>
      <c r="H666" s="96" t="n"/>
      <c r="I666" s="96">
        <f>SUM(F666:H666)</f>
        <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f>SUM(C667:D667)</f>
        <v/>
      </c>
      <c r="F667" s="97" t="n"/>
      <c r="G667" s="97" t="n"/>
      <c r="H667" s="97" t="n"/>
      <c r="I667" s="97">
        <f>SUM(F667:H667)</f>
        <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f>SUM(C668:D668)</f>
        <v/>
      </c>
      <c r="F668" s="96" t="n"/>
      <c r="G668" s="96" t="n"/>
      <c r="H668" s="96" t="n"/>
      <c r="I668" s="96">
        <f>SUM(F668:H668)</f>
        <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f>SUM(C669:D669)</f>
        <v/>
      </c>
      <c r="F669" s="97" t="n"/>
      <c r="G669" s="97" t="n"/>
      <c r="H669" s="97" t="n"/>
      <c r="I669" s="97">
        <f>SUM(F669:H669)</f>
        <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f>SUM(C670:D670)</f>
        <v/>
      </c>
      <c r="F670" s="96" t="n"/>
      <c r="G670" s="96" t="n"/>
      <c r="H670" s="96" t="n"/>
      <c r="I670" s="96">
        <f>SUM(F670:H670)</f>
        <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f>SUM(C671:D671)</f>
        <v/>
      </c>
      <c r="F671" s="97" t="n"/>
      <c r="G671" s="97" t="n"/>
      <c r="H671" s="97" t="n"/>
      <c r="I671" s="97">
        <f>SUM(F671:H671)</f>
        <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f>SUM(C672:D672)</f>
        <v/>
      </c>
      <c r="F672" s="96" t="n"/>
      <c r="G672" s="96" t="n"/>
      <c r="H672" s="96" t="n"/>
      <c r="I672" s="96">
        <f>SUM(F672:H672)</f>
        <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f>SUM(C673:D673)</f>
        <v/>
      </c>
      <c r="F673" s="97" t="n"/>
      <c r="G673" s="97" t="n"/>
      <c r="H673" s="97" t="n"/>
      <c r="I673" s="97">
        <f>SUM(F673:H673)</f>
        <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f>SUM(C674:D674)</f>
        <v/>
      </c>
      <c r="F674" s="96" t="n"/>
      <c r="G674" s="96" t="n"/>
      <c r="H674" s="96" t="n"/>
      <c r="I674" s="96">
        <f>SUM(F674:H674)</f>
        <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f>SUM(C675:D675)</f>
        <v/>
      </c>
      <c r="F675" s="97" t="n"/>
      <c r="G675" s="97" t="n"/>
      <c r="H675" s="97" t="n"/>
      <c r="I675" s="97">
        <f>SUM(F675:H675)</f>
        <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f>SUM(C676:D676)</f>
        <v/>
      </c>
      <c r="F676" s="96" t="n"/>
      <c r="G676" s="96" t="n"/>
      <c r="H676" s="96" t="n"/>
      <c r="I676" s="96">
        <f>SUM(F676:H676)</f>
        <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f>SUM(C677:D677)</f>
        <v/>
      </c>
      <c r="F677" s="97" t="n"/>
      <c r="G677" s="97" t="n"/>
      <c r="H677" s="97" t="n"/>
      <c r="I677" s="97">
        <f>SUM(F677:H677)</f>
        <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f>SUM(C678:D678)</f>
        <v/>
      </c>
      <c r="F678" s="96" t="n"/>
      <c r="G678" s="96" t="n"/>
      <c r="H678" s="96" t="n"/>
      <c r="I678" s="96">
        <f>SUM(F678:H678)</f>
        <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f>SUM(C679:D679)</f>
        <v/>
      </c>
      <c r="F679" s="97" t="n"/>
      <c r="G679" s="97" t="n"/>
      <c r="H679" s="97" t="n"/>
      <c r="I679" s="97">
        <f>SUM(F679:H679)</f>
        <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f>SUM(C680:D680)</f>
        <v/>
      </c>
      <c r="F680" s="96" t="n"/>
      <c r="G680" s="96" t="n"/>
      <c r="H680" s="96" t="n"/>
      <c r="I680" s="96">
        <f>SUM(F680:H680)</f>
        <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f>SUM(C681:D681)</f>
        <v/>
      </c>
      <c r="F681" s="97" t="n"/>
      <c r="G681" s="97" t="n"/>
      <c r="H681" s="97" t="n"/>
      <c r="I681" s="97">
        <f>SUM(F681:H681)</f>
        <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f>SUM(C682:D682)</f>
        <v/>
      </c>
      <c r="F682" s="96" t="n"/>
      <c r="G682" s="96" t="n"/>
      <c r="H682" s="96" t="n"/>
      <c r="I682" s="96">
        <f>SUM(F682:H682)</f>
        <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f>SUM(C683:D683)</f>
        <v/>
      </c>
      <c r="F683" s="97" t="n"/>
      <c r="G683" s="97" t="n"/>
      <c r="H683" s="97" t="n"/>
      <c r="I683" s="97">
        <f>SUM(F683:H683)</f>
        <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f>SUM(C684:D684)</f>
        <v/>
      </c>
      <c r="F684" s="96" t="n"/>
      <c r="G684" s="96" t="n"/>
      <c r="H684" s="96" t="n"/>
      <c r="I684" s="96">
        <f>SUM(F684:H684)</f>
        <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f>SUM(C685:D685)</f>
        <v/>
      </c>
      <c r="F685" s="97" t="n"/>
      <c r="G685" s="97" t="n"/>
      <c r="H685" s="97" t="n"/>
      <c r="I685" s="97">
        <f>SUM(F685:H685)</f>
        <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f>SUM(C686:D686)</f>
        <v/>
      </c>
      <c r="F686" s="96" t="n"/>
      <c r="G686" s="96" t="n"/>
      <c r="H686" s="96" t="n"/>
      <c r="I686" s="96">
        <f>SUM(F686:H686)</f>
        <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f>SUM(C687:D687)</f>
        <v/>
      </c>
      <c r="F687" s="97" t="n"/>
      <c r="G687" s="97" t="n"/>
      <c r="H687" s="97" t="n"/>
      <c r="I687" s="97">
        <f>SUM(F687:H687)</f>
        <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f>SUM(C688:D688)</f>
        <v/>
      </c>
      <c r="F688" s="96" t="n"/>
      <c r="G688" s="96" t="n"/>
      <c r="H688" s="96" t="n"/>
      <c r="I688" s="96">
        <f>SUM(F688:H688)</f>
        <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f>SUM(C689:D689)</f>
        <v/>
      </c>
      <c r="F689" s="97" t="n"/>
      <c r="G689" s="97" t="n"/>
      <c r="H689" s="97" t="n"/>
      <c r="I689" s="97">
        <f>SUM(F689:H689)</f>
        <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f>SUM(C690:D690)</f>
        <v/>
      </c>
      <c r="F690" s="96" t="n"/>
      <c r="G690" s="96" t="n"/>
      <c r="H690" s="96" t="n"/>
      <c r="I690" s="96">
        <f>SUM(F690:H690)</f>
        <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f>SUM(C691:D691)</f>
        <v/>
      </c>
      <c r="F691" s="97" t="n"/>
      <c r="G691" s="97" t="n"/>
      <c r="H691" s="97" t="n"/>
      <c r="I691" s="97">
        <f>SUM(F691:H691)</f>
        <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f>SUM(C692:D692)</f>
        <v/>
      </c>
      <c r="F692" s="96" t="n"/>
      <c r="G692" s="96" t="n"/>
      <c r="H692" s="96" t="n"/>
      <c r="I692" s="96">
        <f>SUM(F692:H692)</f>
        <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f>SUM(C693:D693)</f>
        <v/>
      </c>
      <c r="F693" s="97" t="n"/>
      <c r="G693" s="97" t="n"/>
      <c r="H693" s="97" t="n"/>
      <c r="I693" s="97">
        <f>SUM(F693:H693)</f>
        <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f>SUM(C694:D694)</f>
        <v/>
      </c>
      <c r="F694" s="96" t="n"/>
      <c r="G694" s="96" t="n"/>
      <c r="H694" s="96" t="n"/>
      <c r="I694" s="96">
        <f>SUM(F694:H694)</f>
        <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f>SUM(C695:D695)</f>
        <v/>
      </c>
      <c r="F695" s="97" t="n"/>
      <c r="G695" s="97" t="n"/>
      <c r="H695" s="97" t="n"/>
      <c r="I695" s="97">
        <f>SUM(F695:H695)</f>
        <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f>SUM(C696:D696)</f>
        <v/>
      </c>
      <c r="F696" s="96" t="n"/>
      <c r="G696" s="96" t="n"/>
      <c r="H696" s="96" t="n"/>
      <c r="I696" s="96">
        <f>SUM(F696:H696)</f>
        <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f>SUM(C697:D697)</f>
        <v/>
      </c>
      <c r="F697" s="97" t="n"/>
      <c r="G697" s="97" t="n"/>
      <c r="H697" s="97" t="n"/>
      <c r="I697" s="97">
        <f>SUM(F697:H697)</f>
        <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f>SUM(C698:D698)</f>
        <v/>
      </c>
      <c r="F698" s="96" t="n"/>
      <c r="G698" s="96" t="n"/>
      <c r="H698" s="96" t="n"/>
      <c r="I698" s="96">
        <f>SUM(F698:H698)</f>
        <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f>SUM(C699:D699)</f>
        <v/>
      </c>
      <c r="F699" s="97" t="n"/>
      <c r="G699" s="97" t="n"/>
      <c r="H699" s="97" t="n"/>
      <c r="I699" s="97">
        <f>SUM(F699:H699)</f>
        <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f>SUM(C700:D700)</f>
        <v/>
      </c>
      <c r="F700" s="96" t="n"/>
      <c r="G700" s="96" t="n"/>
      <c r="H700" s="96" t="n"/>
      <c r="I700" s="96">
        <f>SUM(F700:H700)</f>
        <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f>SUM(C701:D701)</f>
        <v/>
      </c>
      <c r="F701" s="97" t="n"/>
      <c r="G701" s="97" t="n"/>
      <c r="H701" s="97" t="n"/>
      <c r="I701" s="97">
        <f>SUM(F701:H701)</f>
        <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f>SUM(C702:D702)</f>
        <v/>
      </c>
      <c r="F702" s="96" t="n"/>
      <c r="G702" s="96" t="n"/>
      <c r="H702" s="96" t="n"/>
      <c r="I702" s="96">
        <f>SUM(F702:H702)</f>
        <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f>SUM(C703:D703)</f>
        <v/>
      </c>
      <c r="F703" s="97" t="n"/>
      <c r="G703" s="97" t="n"/>
      <c r="H703" s="97" t="n"/>
      <c r="I703" s="97">
        <f>SUM(F703:H703)</f>
        <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f>SUM(C704:D704)</f>
        <v/>
      </c>
      <c r="F704" s="96" t="n"/>
      <c r="G704" s="96" t="n"/>
      <c r="H704" s="96" t="n"/>
      <c r="I704" s="96">
        <f>SUM(F704:H704)</f>
        <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f>SUM(C705:D705)</f>
        <v/>
      </c>
      <c r="F705" s="97" t="n"/>
      <c r="G705" s="97" t="n"/>
      <c r="H705" s="97" t="n"/>
      <c r="I705" s="97">
        <f>SUM(F705:H705)</f>
        <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f>SUM(C706:D706)</f>
        <v/>
      </c>
      <c r="F706" s="96" t="n"/>
      <c r="G706" s="96" t="n"/>
      <c r="H706" s="96" t="n"/>
      <c r="I706" s="96">
        <f>SUM(F706:H706)</f>
        <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f>SUM(C707:D707)</f>
        <v/>
      </c>
      <c r="F707" s="97" t="n"/>
      <c r="G707" s="97" t="n"/>
      <c r="H707" s="97" t="n"/>
      <c r="I707" s="97">
        <f>SUM(F707:H707)</f>
        <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f>SUM(C708:D708)</f>
        <v/>
      </c>
      <c r="F708" s="96" t="n"/>
      <c r="G708" s="96" t="n"/>
      <c r="H708" s="96" t="n"/>
      <c r="I708" s="96">
        <f>SUM(F708:H708)</f>
        <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f>SUM(C709:D709)</f>
        <v/>
      </c>
      <c r="F709" s="97" t="n"/>
      <c r="G709" s="97" t="n"/>
      <c r="H709" s="97" t="n"/>
      <c r="I709" s="97">
        <f>SUM(F709:H709)</f>
        <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f>SUM(C710:D710)</f>
        <v/>
      </c>
      <c r="F710" s="96" t="n"/>
      <c r="G710" s="96" t="n"/>
      <c r="H710" s="96" t="n"/>
      <c r="I710" s="96">
        <f>SUM(F710:H710)</f>
        <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f>SUM(C711:D711)</f>
        <v/>
      </c>
      <c r="F711" s="97" t="n"/>
      <c r="G711" s="97" t="n"/>
      <c r="H711" s="97" t="n"/>
      <c r="I711" s="97">
        <f>SUM(F711:H711)</f>
        <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f>SUM(C712:D712)</f>
        <v/>
      </c>
      <c r="F712" s="96" t="n"/>
      <c r="G712" s="96" t="n"/>
      <c r="H712" s="96" t="n"/>
      <c r="I712" s="96">
        <f>SUM(F712:H712)</f>
        <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f>SUM(C713:D713)</f>
        <v/>
      </c>
      <c r="F713" s="97" t="n"/>
      <c r="G713" s="97" t="n"/>
      <c r="H713" s="97" t="n"/>
      <c r="I713" s="97">
        <f>SUM(F713:H713)</f>
        <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f>SUM(C714:D714)</f>
        <v/>
      </c>
      <c r="F714" s="96" t="n"/>
      <c r="G714" s="96" t="n"/>
      <c r="H714" s="96" t="n"/>
      <c r="I714" s="96">
        <f>SUM(F714:H714)</f>
        <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f>SUM(C715:D715)</f>
        <v/>
      </c>
      <c r="F715" s="97" t="n"/>
      <c r="G715" s="97" t="n"/>
      <c r="H715" s="97" t="n"/>
      <c r="I715" s="97">
        <f>SUM(F715:H715)</f>
        <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f>SUM(C716:D716)</f>
        <v/>
      </c>
      <c r="F716" s="96" t="n"/>
      <c r="G716" s="96" t="n"/>
      <c r="H716" s="96" t="n"/>
      <c r="I716" s="96">
        <f>SUM(F716:H716)</f>
        <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f>SUM(C717:D717)</f>
        <v/>
      </c>
      <c r="F717" s="97" t="n"/>
      <c r="G717" s="97" t="n"/>
      <c r="H717" s="97" t="n"/>
      <c r="I717" s="97">
        <f>SUM(F717:H717)</f>
        <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f>SUM(C718:D718)</f>
        <v/>
      </c>
      <c r="F718" s="96" t="n"/>
      <c r="G718" s="96" t="n"/>
      <c r="H718" s="96" t="n"/>
      <c r="I718" s="96">
        <f>SUM(F718:H718)</f>
        <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f>SUM(C719:D719)</f>
        <v/>
      </c>
      <c r="F719" s="97" t="n"/>
      <c r="G719" s="97" t="n"/>
      <c r="H719" s="97" t="n"/>
      <c r="I719" s="97">
        <f>SUM(F719:H719)</f>
        <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f>SUM(C720:D720)</f>
        <v/>
      </c>
      <c r="F720" s="96" t="n"/>
      <c r="G720" s="96" t="n"/>
      <c r="H720" s="96" t="n"/>
      <c r="I720" s="96">
        <f>SUM(F720:H720)</f>
        <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f>SUM(C721:D721)</f>
        <v/>
      </c>
      <c r="F721" s="97" t="n"/>
      <c r="G721" s="97" t="n"/>
      <c r="H721" s="97" t="n"/>
      <c r="I721" s="97">
        <f>SUM(F721:H721)</f>
        <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f>SUM(C722:D722)</f>
        <v/>
      </c>
      <c r="F722" s="96" t="n"/>
      <c r="G722" s="96" t="n"/>
      <c r="H722" s="96" t="n"/>
      <c r="I722" s="96">
        <f>SUM(F722:H722)</f>
        <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f>SUM(C723:D723)</f>
        <v/>
      </c>
      <c r="F723" s="97" t="n"/>
      <c r="G723" s="97" t="n"/>
      <c r="H723" s="97" t="n"/>
      <c r="I723" s="97">
        <f>SUM(F723:H723)</f>
        <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f>SUM(C724:D724)</f>
        <v/>
      </c>
      <c r="F724" s="96" t="n"/>
      <c r="G724" s="96" t="n"/>
      <c r="H724" s="96" t="n"/>
      <c r="I724" s="96">
        <f>SUM(F724:H724)</f>
        <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f>SUM(C725:D725)</f>
        <v/>
      </c>
      <c r="F725" s="97" t="n"/>
      <c r="G725" s="97" t="n"/>
      <c r="H725" s="97" t="n"/>
      <c r="I725" s="97">
        <f>SUM(F725:H725)</f>
        <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f>SUM(C726:D726)</f>
        <v/>
      </c>
      <c r="F726" s="96" t="n"/>
      <c r="G726" s="96" t="n"/>
      <c r="H726" s="96" t="n"/>
      <c r="I726" s="96">
        <f>SUM(F726:H726)</f>
        <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f>SUM(C727:D727)</f>
        <v/>
      </c>
      <c r="F727" s="97" t="n"/>
      <c r="G727" s="97" t="n"/>
      <c r="H727" s="97" t="n"/>
      <c r="I727" s="97">
        <f>SUM(F727:H727)</f>
        <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f>SUM(C728:D728)</f>
        <v/>
      </c>
      <c r="F728" s="96" t="n"/>
      <c r="G728" s="96" t="n"/>
      <c r="H728" s="96" t="n"/>
      <c r="I728" s="96">
        <f>SUM(F728:H728)</f>
        <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f>SUM(C729:D729)</f>
        <v/>
      </c>
      <c r="F729" s="97" t="n"/>
      <c r="G729" s="97" t="n"/>
      <c r="H729" s="97" t="n"/>
      <c r="I729" s="97">
        <f>SUM(F729:H729)</f>
        <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f>SUM(C730:D730)</f>
        <v/>
      </c>
      <c r="F730" s="96" t="n"/>
      <c r="G730" s="96" t="n"/>
      <c r="H730" s="96" t="n"/>
      <c r="I730" s="96">
        <f>SUM(F730:H730)</f>
        <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f>SUM(C731:D731)</f>
        <v/>
      </c>
      <c r="F731" s="97" t="n"/>
      <c r="G731" s="97" t="n"/>
      <c r="H731" s="97" t="n"/>
      <c r="I731" s="97">
        <f>SUM(F731:H731)</f>
        <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f>SUM(C732:D732)</f>
        <v/>
      </c>
      <c r="F732" s="96" t="n"/>
      <c r="G732" s="96" t="n"/>
      <c r="H732" s="96" t="n"/>
      <c r="I732" s="96">
        <f>SUM(F732:H732)</f>
        <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f>SUM(C733:D733)</f>
        <v/>
      </c>
      <c r="F733" s="97" t="n"/>
      <c r="G733" s="97" t="n"/>
      <c r="H733" s="97" t="n"/>
      <c r="I733" s="97">
        <f>SUM(F733:H733)</f>
        <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f>SUM(C734:D734)</f>
        <v/>
      </c>
      <c r="F734" s="96" t="n"/>
      <c r="G734" s="96" t="n"/>
      <c r="H734" s="96" t="n"/>
      <c r="I734" s="96">
        <f>SUM(F734:H734)</f>
        <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f>SUM(C735:D735)</f>
        <v/>
      </c>
      <c r="F735" s="97" t="n"/>
      <c r="G735" s="97" t="n"/>
      <c r="H735" s="97" t="n"/>
      <c r="I735" s="97">
        <f>SUM(F735:H735)</f>
        <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f>SUM(C736:D736)</f>
        <v/>
      </c>
      <c r="F736" s="96" t="n"/>
      <c r="G736" s="96" t="n"/>
      <c r="H736" s="96" t="n"/>
      <c r="I736" s="96">
        <f>SUM(F736:H736)</f>
        <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f>SUM(C737:D737)</f>
        <v/>
      </c>
      <c r="F737" s="97" t="n"/>
      <c r="G737" s="97" t="n"/>
      <c r="H737" s="97" t="n"/>
      <c r="I737" s="97">
        <f>SUM(F737:H737)</f>
        <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f>SUM(C738:D738)</f>
        <v/>
      </c>
      <c r="F738" s="96" t="n"/>
      <c r="G738" s="96" t="n"/>
      <c r="H738" s="96" t="n"/>
      <c r="I738" s="96">
        <f>SUM(F738:H738)</f>
        <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f>SUM(C739:D739)</f>
        <v/>
      </c>
      <c r="F739" s="97" t="n"/>
      <c r="G739" s="97" t="n"/>
      <c r="H739" s="97" t="n"/>
      <c r="I739" s="97">
        <f>SUM(F739:H739)</f>
        <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f>SUM(C740:D740)</f>
        <v/>
      </c>
      <c r="F740" s="96" t="n"/>
      <c r="G740" s="96" t="n"/>
      <c r="H740" s="96" t="n"/>
      <c r="I740" s="96">
        <f>SUM(F740:H740)</f>
        <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f>SUM(C741:D741)</f>
        <v/>
      </c>
      <c r="F741" s="97" t="n"/>
      <c r="G741" s="97" t="n"/>
      <c r="H741" s="97" t="n"/>
      <c r="I741" s="97">
        <f>SUM(F741:H741)</f>
        <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f>SUM(C742:D742)</f>
        <v/>
      </c>
      <c r="F742" s="96" t="n"/>
      <c r="G742" s="96" t="n"/>
      <c r="H742" s="96" t="n"/>
      <c r="I742" s="96">
        <f>SUM(F742:H742)</f>
        <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f>SUM(C743:D743)</f>
        <v/>
      </c>
      <c r="F743" s="97" t="n"/>
      <c r="G743" s="97" t="n"/>
      <c r="H743" s="97" t="n"/>
      <c r="I743" s="97">
        <f>SUM(F743:H743)</f>
        <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f>SUM(C744:D744)</f>
        <v/>
      </c>
      <c r="F744" s="96" t="n"/>
      <c r="G744" s="96" t="n"/>
      <c r="H744" s="96" t="n"/>
      <c r="I744" s="96">
        <f>SUM(F744:H744)</f>
        <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f>SUM(C745:D745)</f>
        <v/>
      </c>
      <c r="F745" s="97" t="n"/>
      <c r="G745" s="97" t="n"/>
      <c r="H745" s="97" t="n"/>
      <c r="I745" s="97">
        <f>SUM(F745:H745)</f>
        <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f>SUM(C746:D746)</f>
        <v/>
      </c>
      <c r="F746" s="96" t="n"/>
      <c r="G746" s="96" t="n"/>
      <c r="H746" s="96" t="n"/>
      <c r="I746" s="96">
        <f>SUM(F746:H746)</f>
        <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f>SUM(C747:D747)</f>
        <v/>
      </c>
      <c r="F747" s="97" t="n"/>
      <c r="G747" s="97" t="n"/>
      <c r="H747" s="97" t="n"/>
      <c r="I747" s="97">
        <f>SUM(F747:H747)</f>
        <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f>SUM(C748:D748)</f>
        <v/>
      </c>
      <c r="F748" s="96" t="n"/>
      <c r="G748" s="96" t="n"/>
      <c r="H748" s="96" t="n"/>
      <c r="I748" s="96">
        <f>SUM(F748:H748)</f>
        <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f>SUM(C749:D749)</f>
        <v/>
      </c>
      <c r="F749" s="97" t="n"/>
      <c r="G749" s="97" t="n"/>
      <c r="H749" s="97" t="n"/>
      <c r="I749" s="97">
        <f>SUM(F749:H749)</f>
        <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f>SUM(C750:D750)</f>
        <v/>
      </c>
      <c r="F750" s="96" t="n"/>
      <c r="G750" s="96" t="n"/>
      <c r="H750" s="96" t="n"/>
      <c r="I750" s="96">
        <f>SUM(F750:H750)</f>
        <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f>SUM(C751:D751)</f>
        <v/>
      </c>
      <c r="F751" s="97" t="n"/>
      <c r="G751" s="97" t="n"/>
      <c r="H751" s="97" t="n"/>
      <c r="I751" s="97">
        <f>SUM(F751:H751)</f>
        <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f>SUM(C752:D752)</f>
        <v/>
      </c>
      <c r="F752" s="96" t="n"/>
      <c r="G752" s="96" t="n"/>
      <c r="H752" s="96" t="n"/>
      <c r="I752" s="96">
        <f>SUM(F752:H752)</f>
        <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f>SUM(C753:D753)</f>
        <v/>
      </c>
      <c r="F753" s="97" t="n"/>
      <c r="G753" s="97" t="n"/>
      <c r="H753" s="97" t="n"/>
      <c r="I753" s="97">
        <f>SUM(F753:H753)</f>
        <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f>SUM(C754:D754)</f>
        <v/>
      </c>
      <c r="F754" s="96" t="n"/>
      <c r="G754" s="96" t="n"/>
      <c r="H754" s="96" t="n"/>
      <c r="I754" s="96">
        <f>SUM(F754:H754)</f>
        <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f>SUM(C755:D755)</f>
        <v/>
      </c>
      <c r="F755" s="97" t="n"/>
      <c r="G755" s="97" t="n"/>
      <c r="H755" s="97" t="n"/>
      <c r="I755" s="97">
        <f>SUM(F755:H755)</f>
        <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f>SUM(C756:D756)</f>
        <v/>
      </c>
      <c r="F756" s="96" t="n"/>
      <c r="G756" s="96" t="n"/>
      <c r="H756" s="96" t="n"/>
      <c r="I756" s="96">
        <f>SUM(F756:H756)</f>
        <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f>SUM(C757:D757)</f>
        <v/>
      </c>
      <c r="F757" s="97" t="n"/>
      <c r="G757" s="97" t="n"/>
      <c r="H757" s="97" t="n"/>
      <c r="I757" s="97">
        <f>SUM(F757:H757)</f>
        <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f>SUM(C758:D758)</f>
        <v/>
      </c>
      <c r="F758" s="96" t="n"/>
      <c r="G758" s="96" t="n"/>
      <c r="H758" s="96" t="n"/>
      <c r="I758" s="96">
        <f>SUM(F758:H758)</f>
        <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f>SUM(C759:D759)</f>
        <v/>
      </c>
      <c r="F759" s="97" t="n"/>
      <c r="G759" s="97" t="n"/>
      <c r="H759" s="97" t="n"/>
      <c r="I759" s="97">
        <f>SUM(F759:H759)</f>
        <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f>SUM(C760:D760)</f>
        <v/>
      </c>
      <c r="F760" s="96" t="n"/>
      <c r="G760" s="96" t="n"/>
      <c r="H760" s="96" t="n"/>
      <c r="I760" s="96">
        <f>SUM(F760:H760)</f>
        <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f>SUM(C761:D761)</f>
        <v/>
      </c>
      <c r="F761" s="97" t="n"/>
      <c r="G761" s="97" t="n"/>
      <c r="H761" s="97" t="n"/>
      <c r="I761" s="97">
        <f>SUM(F761:H761)</f>
        <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f>SUM(C762:D762)</f>
        <v/>
      </c>
      <c r="F762" s="96" t="n"/>
      <c r="G762" s="96" t="n"/>
      <c r="H762" s="96" t="n"/>
      <c r="I762" s="96">
        <f>SUM(F762:H762)</f>
        <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f>SUM(C763:D763)</f>
        <v/>
      </c>
      <c r="F763" s="97" t="n"/>
      <c r="G763" s="97" t="n"/>
      <c r="H763" s="97" t="n"/>
      <c r="I763" s="97">
        <f>SUM(F763:H763)</f>
        <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f>SUM(C764:D764)</f>
        <v/>
      </c>
      <c r="F764" s="96" t="n"/>
      <c r="G764" s="96" t="n"/>
      <c r="H764" s="96" t="n"/>
      <c r="I764" s="96">
        <f>SUM(F764:H764)</f>
        <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f>SUM(C765:D765)</f>
        <v/>
      </c>
      <c r="F765" s="97" t="n"/>
      <c r="G765" s="97" t="n"/>
      <c r="H765" s="97" t="n"/>
      <c r="I765" s="97">
        <f>SUM(F765:H765)</f>
        <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f>SUM(C766:D766)</f>
        <v/>
      </c>
      <c r="F766" s="96" t="n"/>
      <c r="G766" s="96" t="n"/>
      <c r="H766" s="96" t="n"/>
      <c r="I766" s="96">
        <f>SUM(F766:H766)</f>
        <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f>SUM(C767:D767)</f>
        <v/>
      </c>
      <c r="F767" s="97" t="n"/>
      <c r="G767" s="97" t="n"/>
      <c r="H767" s="97" t="n"/>
      <c r="I767" s="97">
        <f>SUM(F767:H767)</f>
        <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f>SUM(C768:D768)</f>
        <v/>
      </c>
      <c r="F768" s="96" t="n"/>
      <c r="G768" s="96" t="n"/>
      <c r="H768" s="96" t="n"/>
      <c r="I768" s="96">
        <f>SUM(F768:H768)</f>
        <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f>SUM(C769:D769)</f>
        <v/>
      </c>
      <c r="F769" s="97" t="n"/>
      <c r="G769" s="97" t="n"/>
      <c r="H769" s="97" t="n"/>
      <c r="I769" s="97">
        <f>SUM(F769:H769)</f>
        <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f>SUM(C770:D770)</f>
        <v/>
      </c>
      <c r="F770" s="96" t="n"/>
      <c r="G770" s="96" t="n"/>
      <c r="H770" s="96" t="n"/>
      <c r="I770" s="96">
        <f>SUM(F770:H770)</f>
        <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f>SUM(C771:D771)</f>
        <v/>
      </c>
      <c r="F771" s="97" t="n"/>
      <c r="G771" s="97" t="n"/>
      <c r="H771" s="97" t="n"/>
      <c r="I771" s="97">
        <f>SUM(F771:H771)</f>
        <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f>SUM(C772:D772)</f>
        <v/>
      </c>
      <c r="F772" s="96" t="n"/>
      <c r="G772" s="96" t="n"/>
      <c r="H772" s="96" t="n"/>
      <c r="I772" s="96">
        <f>SUM(F772:H772)</f>
        <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f>SUM(C773:D773)</f>
        <v/>
      </c>
      <c r="F773" s="97" t="n"/>
      <c r="G773" s="97" t="n"/>
      <c r="H773" s="97" t="n"/>
      <c r="I773" s="97">
        <f>SUM(F773:H773)</f>
        <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f>SUM(C774:D774)</f>
        <v/>
      </c>
      <c r="F774" s="96" t="n"/>
      <c r="G774" s="96" t="n"/>
      <c r="H774" s="96" t="n"/>
      <c r="I774" s="96">
        <f>SUM(F774:H774)</f>
        <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f>SUM(C775:D775)</f>
        <v/>
      </c>
      <c r="F775" s="97" t="n"/>
      <c r="G775" s="97" t="n"/>
      <c r="H775" s="97" t="n"/>
      <c r="I775" s="97">
        <f>SUM(F775:H775)</f>
        <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f>SUM(C776:D776)</f>
        <v/>
      </c>
      <c r="F776" s="96" t="n"/>
      <c r="G776" s="96" t="n"/>
      <c r="H776" s="96" t="n"/>
      <c r="I776" s="96">
        <f>SUM(F776:H776)</f>
        <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f>SUM(C777:D777)</f>
        <v/>
      </c>
      <c r="F777" s="97" t="n"/>
      <c r="G777" s="97" t="n"/>
      <c r="H777" s="97" t="n"/>
      <c r="I777" s="97">
        <f>SUM(F777:H777)</f>
        <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f>SUM(C778:D778)</f>
        <v/>
      </c>
      <c r="F778" s="96" t="n"/>
      <c r="G778" s="96" t="n"/>
      <c r="H778" s="96" t="n"/>
      <c r="I778" s="96">
        <f>SUM(F778:H778)</f>
        <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f>SUM(C779:D779)</f>
        <v/>
      </c>
      <c r="F779" s="97" t="n"/>
      <c r="G779" s="97" t="n"/>
      <c r="H779" s="97" t="n"/>
      <c r="I779" s="97">
        <f>SUM(F779:H779)</f>
        <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f>SUM(C780:D780)</f>
        <v/>
      </c>
      <c r="F780" s="96" t="n"/>
      <c r="G780" s="96" t="n"/>
      <c r="H780" s="96" t="n"/>
      <c r="I780" s="96">
        <f>SUM(F780:H780)</f>
        <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f>SUM(C781:D781)</f>
        <v/>
      </c>
      <c r="F781" s="97" t="n"/>
      <c r="G781" s="97" t="n"/>
      <c r="H781" s="97" t="n"/>
      <c r="I781" s="97">
        <f>SUM(F781:H781)</f>
        <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f>SUM(C782:D782)</f>
        <v/>
      </c>
      <c r="F782" s="96" t="n"/>
      <c r="G782" s="96" t="n"/>
      <c r="H782" s="96" t="n"/>
      <c r="I782" s="96">
        <f>SUM(F782:H782)</f>
        <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f>SUM(C783:D783)</f>
        <v/>
      </c>
      <c r="F783" s="97" t="n"/>
      <c r="G783" s="97" t="n"/>
      <c r="H783" s="97" t="n"/>
      <c r="I783" s="97">
        <f>SUM(F783:H783)</f>
        <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f>SUM(C784:D784)</f>
        <v/>
      </c>
      <c r="F784" s="96" t="n"/>
      <c r="G784" s="96" t="n"/>
      <c r="H784" s="96" t="n"/>
      <c r="I784" s="96">
        <f>SUM(F784:H784)</f>
        <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f>SUM(C785:D785)</f>
        <v/>
      </c>
      <c r="F785" s="97" t="n"/>
      <c r="G785" s="97" t="n"/>
      <c r="H785" s="97" t="n"/>
      <c r="I785" s="97">
        <f>SUM(F785:H785)</f>
        <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f>SUM(C786:D786)</f>
        <v/>
      </c>
      <c r="F786" s="96" t="n"/>
      <c r="G786" s="96" t="n"/>
      <c r="H786" s="96" t="n"/>
      <c r="I786" s="96">
        <f>SUM(F786:H786)</f>
        <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f>SUM(C787:D787)</f>
        <v/>
      </c>
      <c r="F787" s="97" t="n"/>
      <c r="G787" s="97" t="n"/>
      <c r="H787" s="97" t="n"/>
      <c r="I787" s="97">
        <f>SUM(F787:H787)</f>
        <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f>SUM(C788:D788)</f>
        <v/>
      </c>
      <c r="F788" s="96" t="n"/>
      <c r="G788" s="96" t="n"/>
      <c r="H788" s="96" t="n"/>
      <c r="I788" s="96">
        <f>SUM(F788:H788)</f>
        <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f>SUM(C789:D789)</f>
        <v/>
      </c>
      <c r="F789" s="97" t="n"/>
      <c r="G789" s="97" t="n"/>
      <c r="H789" s="97" t="n"/>
      <c r="I789" s="97">
        <f>SUM(F789:H789)</f>
        <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f>SUM(C790:D790)</f>
        <v/>
      </c>
      <c r="F790" s="96" t="n"/>
      <c r="G790" s="96" t="n"/>
      <c r="H790" s="96" t="n"/>
      <c r="I790" s="96">
        <f>SUM(F790:H790)</f>
        <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f>SUM(C791:D791)</f>
        <v/>
      </c>
      <c r="F791" s="97" t="n"/>
      <c r="G791" s="97" t="n"/>
      <c r="H791" s="97" t="n"/>
      <c r="I791" s="97">
        <f>SUM(F791:H791)</f>
        <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f>SUM(C792:D792)</f>
        <v/>
      </c>
      <c r="F792" s="96" t="n"/>
      <c r="G792" s="96" t="n"/>
      <c r="H792" s="96" t="n"/>
      <c r="I792" s="96">
        <f>SUM(F792:H792)</f>
        <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f>SUM(C793:D793)</f>
        <v/>
      </c>
      <c r="F793" s="97" t="n"/>
      <c r="G793" s="97" t="n"/>
      <c r="H793" s="97" t="n"/>
      <c r="I793" s="97">
        <f>SUM(F793:H793)</f>
        <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f>SUM(C794:D794)</f>
        <v/>
      </c>
      <c r="F794" s="96" t="n"/>
      <c r="G794" s="96" t="n"/>
      <c r="H794" s="96" t="n"/>
      <c r="I794" s="96">
        <f>SUM(F794:H794)</f>
        <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f>SUM(C795:D795)</f>
        <v/>
      </c>
      <c r="F795" s="97" t="n"/>
      <c r="G795" s="97" t="n"/>
      <c r="H795" s="97" t="n"/>
      <c r="I795" s="97">
        <f>SUM(F795:H795)</f>
        <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f>SUM(C796:D796)</f>
        <v/>
      </c>
      <c r="F796" s="96" t="n"/>
      <c r="G796" s="96" t="n"/>
      <c r="H796" s="96" t="n"/>
      <c r="I796" s="96">
        <f>SUM(F796:H796)</f>
        <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f>SUM(C797:D797)</f>
        <v/>
      </c>
      <c r="F797" s="97" t="n"/>
      <c r="G797" s="97" t="n"/>
      <c r="H797" s="97" t="n"/>
      <c r="I797" s="97">
        <f>SUM(F797:H797)</f>
        <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f>SUM(C798:D798)</f>
        <v/>
      </c>
      <c r="F798" s="96" t="n"/>
      <c r="G798" s="96" t="n"/>
      <c r="H798" s="96" t="n"/>
      <c r="I798" s="96">
        <f>SUM(F798:H798)</f>
        <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f>SUM(C799:D799)</f>
        <v/>
      </c>
      <c r="F799" s="97" t="n"/>
      <c r="G799" s="97" t="n"/>
      <c r="H799" s="97" t="n"/>
      <c r="I799" s="97">
        <f>SUM(F799:H799)</f>
        <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f>SUM(C800:D800)</f>
        <v/>
      </c>
      <c r="F800" s="96" t="n"/>
      <c r="G800" s="96" t="n"/>
      <c r="H800" s="96" t="n"/>
      <c r="I800" s="96">
        <f>SUM(F800:H800)</f>
        <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f>SUM(C801:D801)</f>
        <v/>
      </c>
      <c r="F801" s="97" t="n"/>
      <c r="G801" s="97" t="n"/>
      <c r="H801" s="97" t="n"/>
      <c r="I801" s="97">
        <f>SUM(F801:H801)</f>
        <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f>SUM(C802:D802)</f>
        <v/>
      </c>
      <c r="F802" s="96" t="n"/>
      <c r="G802" s="96" t="n"/>
      <c r="H802" s="96" t="n"/>
      <c r="I802" s="96">
        <f>SUM(F802:H802)</f>
        <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f>SUM(C803:D803)</f>
        <v/>
      </c>
      <c r="F803" s="97" t="n"/>
      <c r="G803" s="97" t="n"/>
      <c r="H803" s="97" t="n"/>
      <c r="I803" s="97">
        <f>SUM(F803:H803)</f>
        <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f>SUM(C804:D804)</f>
        <v/>
      </c>
      <c r="F804" s="96" t="n"/>
      <c r="G804" s="96" t="n"/>
      <c r="H804" s="96" t="n"/>
      <c r="I804" s="96">
        <f>SUM(F804:H804)</f>
        <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f>SUM(C805:D805)</f>
        <v/>
      </c>
      <c r="F805" s="97" t="n"/>
      <c r="G805" s="97" t="n"/>
      <c r="H805" s="97" t="n"/>
      <c r="I805" s="97">
        <f>SUM(F805:H805)</f>
        <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f>SUM(C806:D806)</f>
        <v/>
      </c>
      <c r="F806" s="96" t="n"/>
      <c r="G806" s="96" t="n"/>
      <c r="H806" s="96" t="n"/>
      <c r="I806" s="96">
        <f>SUM(F806:H806)</f>
        <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f>SUM(C807:D807)</f>
        <v/>
      </c>
      <c r="F807" s="97" t="n"/>
      <c r="G807" s="97" t="n"/>
      <c r="H807" s="97" t="n"/>
      <c r="I807" s="97">
        <f>SUM(F807:H807)</f>
        <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f>SUM(C808:D808)</f>
        <v/>
      </c>
      <c r="F808" s="96" t="n"/>
      <c r="G808" s="96" t="n"/>
      <c r="H808" s="96" t="n"/>
      <c r="I808" s="96">
        <f>SUM(F808:H808)</f>
        <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f>SUM(C809:D809)</f>
        <v/>
      </c>
      <c r="F809" s="97" t="n"/>
      <c r="G809" s="97" t="n"/>
      <c r="H809" s="97" t="n"/>
      <c r="I809" s="97">
        <f>SUM(F809:H809)</f>
        <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f>SUM(C810:D810)</f>
        <v/>
      </c>
      <c r="F810" s="96" t="n"/>
      <c r="G810" s="96" t="n"/>
      <c r="H810" s="96" t="n"/>
      <c r="I810" s="96">
        <f>SUM(F810:H810)</f>
        <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f>SUM(C811:D811)</f>
        <v/>
      </c>
      <c r="F811" s="97" t="n"/>
      <c r="G811" s="97" t="n"/>
      <c r="H811" s="97" t="n"/>
      <c r="I811" s="97">
        <f>SUM(F811:H811)</f>
        <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f>SUM(C812:D812)</f>
        <v/>
      </c>
      <c r="F812" s="96" t="n"/>
      <c r="G812" s="96" t="n"/>
      <c r="H812" s="96" t="n"/>
      <c r="I812" s="96">
        <f>SUM(F812:H812)</f>
        <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f>SUM(C813:D813)</f>
        <v/>
      </c>
      <c r="F813" s="97" t="n"/>
      <c r="G813" s="97" t="n"/>
      <c r="H813" s="97" t="n"/>
      <c r="I813" s="97">
        <f>SUM(F813:H813)</f>
        <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f>SUM(C814:D814)</f>
        <v/>
      </c>
      <c r="F814" s="96" t="n"/>
      <c r="G814" s="96" t="n"/>
      <c r="H814" s="96" t="n"/>
      <c r="I814" s="96">
        <f>SUM(F814:H814)</f>
        <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f>SUM(C815:D815)</f>
        <v/>
      </c>
      <c r="F815" s="97" t="n"/>
      <c r="G815" s="97" t="n"/>
      <c r="H815" s="97" t="n"/>
      <c r="I815" s="97">
        <f>SUM(F815:H815)</f>
        <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f>SUM(C816:D816)</f>
        <v/>
      </c>
      <c r="F816" s="96" t="n"/>
      <c r="G816" s="96" t="n"/>
      <c r="H816" s="96" t="n"/>
      <c r="I816" s="96">
        <f>SUM(F816:H816)</f>
        <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f>SUM(C817:D817)</f>
        <v/>
      </c>
      <c r="F817" s="97" t="n"/>
      <c r="G817" s="97" t="n"/>
      <c r="H817" s="97" t="n"/>
      <c r="I817" s="97">
        <f>SUM(F817:H817)</f>
        <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f>SUM(C818:D818)</f>
        <v/>
      </c>
      <c r="F818" s="96" t="n"/>
      <c r="G818" s="96" t="n"/>
      <c r="H818" s="96" t="n"/>
      <c r="I818" s="96">
        <f>SUM(F818:H818)</f>
        <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f>SUM(C819:D819)</f>
        <v/>
      </c>
      <c r="F819" s="97" t="n"/>
      <c r="G819" s="97" t="n"/>
      <c r="H819" s="97" t="n"/>
      <c r="I819" s="97">
        <f>SUM(F819:H819)</f>
        <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f>SUM(C820:D820)</f>
        <v/>
      </c>
      <c r="F820" s="96" t="n"/>
      <c r="G820" s="96" t="n"/>
      <c r="H820" s="96" t="n"/>
      <c r="I820" s="96">
        <f>SUM(F820:H820)</f>
        <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f>SUM(C821:D821)</f>
        <v/>
      </c>
      <c r="F821" s="97" t="n"/>
      <c r="G821" s="97" t="n"/>
      <c r="H821" s="97" t="n"/>
      <c r="I821" s="97">
        <f>SUM(F821:H821)</f>
        <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f>SUM(C822:D822)</f>
        <v/>
      </c>
      <c r="F822" s="96" t="n"/>
      <c r="G822" s="96" t="n"/>
      <c r="H822" s="96" t="n"/>
      <c r="I822" s="96">
        <f>SUM(F822:H822)</f>
        <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f>SUM(C823:D823)</f>
        <v/>
      </c>
      <c r="F823" s="97" t="n"/>
      <c r="G823" s="97" t="n"/>
      <c r="H823" s="97" t="n"/>
      <c r="I823" s="97">
        <f>SUM(F823:H823)</f>
        <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f>SUM(C824:D824)</f>
        <v/>
      </c>
      <c r="F824" s="96" t="n"/>
      <c r="G824" s="96" t="n"/>
      <c r="H824" s="96" t="n"/>
      <c r="I824" s="96">
        <f>SUM(F824:H824)</f>
        <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f>SUM(C825:D825)</f>
        <v/>
      </c>
      <c r="F825" s="97" t="n"/>
      <c r="G825" s="97" t="n"/>
      <c r="H825" s="97" t="n"/>
      <c r="I825" s="97">
        <f>SUM(F825:H825)</f>
        <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f>SUM(C826:D826)</f>
        <v/>
      </c>
      <c r="F826" s="96" t="n"/>
      <c r="G826" s="96" t="n"/>
      <c r="H826" s="96" t="n"/>
      <c r="I826" s="96">
        <f>SUM(F826:H826)</f>
        <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f>SUM(C827:D827)</f>
        <v/>
      </c>
      <c r="F827" s="97" t="n"/>
      <c r="G827" s="97" t="n"/>
      <c r="H827" s="97" t="n"/>
      <c r="I827" s="97">
        <f>SUM(F827:H827)</f>
        <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f>SUM(C828:D828)</f>
        <v/>
      </c>
      <c r="F828" s="96" t="n"/>
      <c r="G828" s="96" t="n"/>
      <c r="H828" s="96" t="n"/>
      <c r="I828" s="96">
        <f>SUM(F828:H828)</f>
        <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f>SUM(C829:D829)</f>
        <v/>
      </c>
      <c r="F829" s="97" t="n"/>
      <c r="G829" s="97" t="n"/>
      <c r="H829" s="97" t="n"/>
      <c r="I829" s="97">
        <f>SUM(F829:H829)</f>
        <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f>SUM(C830:D830)</f>
        <v/>
      </c>
      <c r="F830" s="96" t="n"/>
      <c r="G830" s="96" t="n"/>
      <c r="H830" s="96" t="n"/>
      <c r="I830" s="96">
        <f>SUM(F830:H830)</f>
        <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f>SUM(C831:D831)</f>
        <v/>
      </c>
      <c r="F831" s="97" t="n"/>
      <c r="G831" s="97" t="n"/>
      <c r="H831" s="97" t="n"/>
      <c r="I831" s="97">
        <f>SUM(F831:H831)</f>
        <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f>SUM(C832:D832)</f>
        <v/>
      </c>
      <c r="F832" s="96" t="n"/>
      <c r="G832" s="96" t="n"/>
      <c r="H832" s="96" t="n"/>
      <c r="I832" s="96">
        <f>SUM(F832:H832)</f>
        <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f>SUM(C833:D833)</f>
        <v/>
      </c>
      <c r="F833" s="97" t="n"/>
      <c r="G833" s="97" t="n"/>
      <c r="H833" s="97" t="n"/>
      <c r="I833" s="97">
        <f>SUM(F833:H833)</f>
        <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f>SUM(C834:D834)</f>
        <v/>
      </c>
      <c r="F834" s="96" t="n"/>
      <c r="G834" s="96" t="n"/>
      <c r="H834" s="96" t="n"/>
      <c r="I834" s="96">
        <f>SUM(F834:H834)</f>
        <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f>SUM(C835:D835)</f>
        <v/>
      </c>
      <c r="F835" s="97" t="n"/>
      <c r="G835" s="97" t="n"/>
      <c r="H835" s="97" t="n"/>
      <c r="I835" s="97">
        <f>SUM(F835:H835)</f>
        <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f>SUM(C836:D836)</f>
        <v/>
      </c>
      <c r="F836" s="96" t="n"/>
      <c r="G836" s="96" t="n"/>
      <c r="H836" s="96" t="n"/>
      <c r="I836" s="96">
        <f>SUM(F836:H836)</f>
        <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f>SUM(C837:D837)</f>
        <v/>
      </c>
      <c r="F837" s="97" t="n"/>
      <c r="G837" s="97" t="n"/>
      <c r="H837" s="97" t="n"/>
      <c r="I837" s="97">
        <f>SUM(F837:H837)</f>
        <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f>SUM(C838:D838)</f>
        <v/>
      </c>
      <c r="F838" s="96" t="n"/>
      <c r="G838" s="96" t="n"/>
      <c r="H838" s="96" t="n"/>
      <c r="I838" s="96">
        <f>SUM(F838:H838)</f>
        <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f>SUM(C839:D839)</f>
        <v/>
      </c>
      <c r="F839" s="97" t="n"/>
      <c r="G839" s="97" t="n"/>
      <c r="H839" s="97" t="n"/>
      <c r="I839" s="97">
        <f>SUM(F839:H839)</f>
        <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f>SUM(C840:D840)</f>
        <v/>
      </c>
      <c r="F840" s="96" t="n"/>
      <c r="G840" s="96" t="n"/>
      <c r="H840" s="96" t="n"/>
      <c r="I840" s="96">
        <f>SUM(F840:H840)</f>
        <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f>SUM(C841:D841)</f>
        <v/>
      </c>
      <c r="F841" s="97" t="n"/>
      <c r="G841" s="97" t="n"/>
      <c r="H841" s="97" t="n"/>
      <c r="I841" s="97">
        <f>SUM(F841:H841)</f>
        <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f>SUM(C842:D842)</f>
        <v/>
      </c>
      <c r="F842" s="96" t="n"/>
      <c r="G842" s="96" t="n"/>
      <c r="H842" s="96" t="n"/>
      <c r="I842" s="96">
        <f>SUM(F842:H842)</f>
        <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f>SUM(C843:D843)</f>
        <v/>
      </c>
      <c r="F843" s="97" t="n"/>
      <c r="G843" s="97" t="n"/>
      <c r="H843" s="97" t="n"/>
      <c r="I843" s="97">
        <f>SUM(F843:H843)</f>
        <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f>SUM(C844:D844)</f>
        <v/>
      </c>
      <c r="F844" s="96" t="n"/>
      <c r="G844" s="96" t="n"/>
      <c r="H844" s="96" t="n"/>
      <c r="I844" s="96">
        <f>SUM(F844:H844)</f>
        <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f>SUM(C845:D845)</f>
        <v/>
      </c>
      <c r="F845" s="97" t="n"/>
      <c r="G845" s="97" t="n"/>
      <c r="H845" s="97" t="n"/>
      <c r="I845" s="97">
        <f>SUM(F845:H845)</f>
        <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f>SUM(C846:D846)</f>
        <v/>
      </c>
      <c r="F846" s="96" t="n"/>
      <c r="G846" s="96" t="n"/>
      <c r="H846" s="96" t="n"/>
      <c r="I846" s="96">
        <f>SUM(F846:H846)</f>
        <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f>SUM(C847:D847)</f>
        <v/>
      </c>
      <c r="F847" s="97" t="n"/>
      <c r="G847" s="97" t="n"/>
      <c r="H847" s="97" t="n"/>
      <c r="I847" s="97">
        <f>SUM(F847:H847)</f>
        <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f>SUM(C848:D848)</f>
        <v/>
      </c>
      <c r="F848" s="96" t="n"/>
      <c r="G848" s="96" t="n"/>
      <c r="H848" s="96" t="n"/>
      <c r="I848" s="96">
        <f>SUM(F848:H848)</f>
        <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f>SUM(C849:D849)</f>
        <v/>
      </c>
      <c r="F849" s="97" t="n"/>
      <c r="G849" s="97" t="n"/>
      <c r="H849" s="97" t="n"/>
      <c r="I849" s="97">
        <f>SUM(F849:H849)</f>
        <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f>SUM(C850:D850)</f>
        <v/>
      </c>
      <c r="F850" s="96" t="n"/>
      <c r="G850" s="96" t="n"/>
      <c r="H850" s="96" t="n"/>
      <c r="I850" s="96">
        <f>SUM(F850:H850)</f>
        <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f>SUM(C851:D851)</f>
        <v/>
      </c>
      <c r="F851" s="97" t="n"/>
      <c r="G851" s="97" t="n"/>
      <c r="H851" s="97" t="n"/>
      <c r="I851" s="97">
        <f>SUM(F851:H851)</f>
        <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f>SUM(C852:D852)</f>
        <v/>
      </c>
      <c r="F852" s="96" t="n"/>
      <c r="G852" s="96" t="n"/>
      <c r="H852" s="96" t="n"/>
      <c r="I852" s="96">
        <f>SUM(F852:H852)</f>
        <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f>SUM(C853:D853)</f>
        <v/>
      </c>
      <c r="F853" s="97" t="n"/>
      <c r="G853" s="97" t="n"/>
      <c r="H853" s="97" t="n"/>
      <c r="I853" s="97">
        <f>SUM(F853:H853)</f>
        <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f>SUM(C854:D854)</f>
        <v/>
      </c>
      <c r="F854" s="96" t="n"/>
      <c r="G854" s="96" t="n"/>
      <c r="H854" s="96" t="n"/>
      <c r="I854" s="96">
        <f>SUM(F854:H854)</f>
        <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f>SUM(C855:D855)</f>
        <v/>
      </c>
      <c r="F855" s="97" t="n"/>
      <c r="G855" s="97" t="n"/>
      <c r="H855" s="97" t="n"/>
      <c r="I855" s="97">
        <f>SUM(F855:H855)</f>
        <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f>SUM(C856:D856)</f>
        <v/>
      </c>
      <c r="F856" s="96" t="n"/>
      <c r="G856" s="96" t="n"/>
      <c r="H856" s="96" t="n"/>
      <c r="I856" s="96">
        <f>SUM(F856:H856)</f>
        <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f>SUM(C857:D857)</f>
        <v/>
      </c>
      <c r="F857" s="97" t="n"/>
      <c r="G857" s="97" t="n"/>
      <c r="H857" s="97" t="n"/>
      <c r="I857" s="97">
        <f>SUM(F857:H857)</f>
        <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f>SUM(C858:D858)</f>
        <v/>
      </c>
      <c r="F858" s="96" t="n"/>
      <c r="G858" s="96" t="n"/>
      <c r="H858" s="96" t="n"/>
      <c r="I858" s="96">
        <f>SUM(F858:H858)</f>
        <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f>SUM(C859:D859)</f>
        <v/>
      </c>
      <c r="F859" s="97" t="n"/>
      <c r="G859" s="97" t="n"/>
      <c r="H859" s="97" t="n"/>
      <c r="I859" s="97">
        <f>SUM(F859:H859)</f>
        <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f>SUM(C860:D860)</f>
        <v/>
      </c>
      <c r="F860" s="96" t="n"/>
      <c r="G860" s="96" t="n"/>
      <c r="H860" s="96" t="n"/>
      <c r="I860" s="96">
        <f>SUM(F860:H860)</f>
        <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f>SUM(C861:D861)</f>
        <v/>
      </c>
      <c r="F861" s="97" t="n"/>
      <c r="G861" s="97" t="n"/>
      <c r="H861" s="97" t="n"/>
      <c r="I861" s="97">
        <f>SUM(F861:H861)</f>
        <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f>SUM(C862:D862)</f>
        <v/>
      </c>
      <c r="F862" s="96" t="n"/>
      <c r="G862" s="96" t="n"/>
      <c r="H862" s="96" t="n"/>
      <c r="I862" s="96">
        <f>SUM(F862:H862)</f>
        <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f>SUM(C863:D863)</f>
        <v/>
      </c>
      <c r="F863" s="97" t="n"/>
      <c r="G863" s="97" t="n"/>
      <c r="H863" s="97" t="n"/>
      <c r="I863" s="97">
        <f>SUM(F863:H863)</f>
        <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f>SUM(C864:D864)</f>
        <v/>
      </c>
      <c r="F864" s="96" t="n"/>
      <c r="G864" s="96" t="n"/>
      <c r="H864" s="96" t="n"/>
      <c r="I864" s="96">
        <f>SUM(F864:H864)</f>
        <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f>SUM(C865:D865)</f>
        <v/>
      </c>
      <c r="F865" s="97" t="n"/>
      <c r="G865" s="97" t="n"/>
      <c r="H865" s="97" t="n"/>
      <c r="I865" s="97">
        <f>SUM(F865:H865)</f>
        <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f>SUM(C866:D866)</f>
        <v/>
      </c>
      <c r="F866" s="96" t="n"/>
      <c r="G866" s="96" t="n"/>
      <c r="H866" s="96" t="n"/>
      <c r="I866" s="96">
        <f>SUM(F866:H866)</f>
        <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f>SUM(C867:D867)</f>
        <v/>
      </c>
      <c r="F867" s="97" t="n"/>
      <c r="G867" s="97" t="n"/>
      <c r="H867" s="97" t="n"/>
      <c r="I867" s="97">
        <f>SUM(F867:H867)</f>
        <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f>SUM(C868:D868)</f>
        <v/>
      </c>
      <c r="F868" s="96" t="n"/>
      <c r="G868" s="96" t="n"/>
      <c r="H868" s="96" t="n"/>
      <c r="I868" s="96">
        <f>SUM(F868:H868)</f>
        <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f>SUM(C869:D869)</f>
        <v/>
      </c>
      <c r="F869" s="97" t="n"/>
      <c r="G869" s="97" t="n"/>
      <c r="H869" s="97" t="n"/>
      <c r="I869" s="97">
        <f>SUM(F869:H869)</f>
        <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f>SUM(C870:D870)</f>
        <v/>
      </c>
      <c r="F870" s="96" t="n"/>
      <c r="G870" s="96" t="n"/>
      <c r="H870" s="96" t="n"/>
      <c r="I870" s="96">
        <f>SUM(F870:H870)</f>
        <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f>SUM(C871:D871)</f>
        <v/>
      </c>
      <c r="F871" s="97" t="n"/>
      <c r="G871" s="97" t="n"/>
      <c r="H871" s="97" t="n"/>
      <c r="I871" s="97">
        <f>SUM(F871:H871)</f>
        <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f>SUM(C872:D872)</f>
        <v/>
      </c>
      <c r="F872" s="96" t="n"/>
      <c r="G872" s="96" t="n"/>
      <c r="H872" s="96" t="n"/>
      <c r="I872" s="96">
        <f>SUM(F872:H872)</f>
        <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f>SUM(C873:D873)</f>
        <v/>
      </c>
      <c r="F873" s="97" t="n"/>
      <c r="G873" s="97" t="n"/>
      <c r="H873" s="97" t="n"/>
      <c r="I873" s="97">
        <f>SUM(F873:H873)</f>
        <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f>SUM(C874:D874)</f>
        <v/>
      </c>
      <c r="F874" s="96" t="n"/>
      <c r="G874" s="96" t="n"/>
      <c r="H874" s="96" t="n"/>
      <c r="I874" s="96">
        <f>SUM(F874:H874)</f>
        <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f>SUM(C875:D875)</f>
        <v/>
      </c>
      <c r="F875" s="97" t="n"/>
      <c r="G875" s="97" t="n"/>
      <c r="H875" s="97" t="n"/>
      <c r="I875" s="97">
        <f>SUM(F875:H875)</f>
        <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f>SUM(C876:D876)</f>
        <v/>
      </c>
      <c r="F876" s="96" t="n"/>
      <c r="G876" s="96" t="n"/>
      <c r="H876" s="96" t="n"/>
      <c r="I876" s="96">
        <f>SUM(F876:H876)</f>
        <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f>SUM(C877:D877)</f>
        <v/>
      </c>
      <c r="F877" s="97" t="n"/>
      <c r="G877" s="97" t="n"/>
      <c r="H877" s="97" t="n"/>
      <c r="I877" s="97">
        <f>SUM(F877:H877)</f>
        <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f>SUM(C878:D878)</f>
        <v/>
      </c>
      <c r="F878" s="96" t="n"/>
      <c r="G878" s="96" t="n"/>
      <c r="H878" s="96" t="n"/>
      <c r="I878" s="96">
        <f>SUM(F878:H878)</f>
        <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f>SUM(C879:D879)</f>
        <v/>
      </c>
      <c r="F879" s="97" t="n"/>
      <c r="G879" s="97" t="n"/>
      <c r="H879" s="97" t="n"/>
      <c r="I879" s="97">
        <f>SUM(F879:H879)</f>
        <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f>SUM(C880:D880)</f>
        <v/>
      </c>
      <c r="F880" s="96" t="n"/>
      <c r="G880" s="96" t="n"/>
      <c r="H880" s="96" t="n"/>
      <c r="I880" s="96">
        <f>SUM(F880:H880)</f>
        <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f>SUM(C881:D881)</f>
        <v/>
      </c>
      <c r="F881" s="97" t="n"/>
      <c r="G881" s="97" t="n"/>
      <c r="H881" s="97" t="n"/>
      <c r="I881" s="97">
        <f>SUM(F881:H881)</f>
        <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f>SUM(C882:D882)</f>
        <v/>
      </c>
      <c r="F882" s="96" t="n"/>
      <c r="G882" s="96" t="n"/>
      <c r="H882" s="96" t="n"/>
      <c r="I882" s="96">
        <f>SUM(F882:H882)</f>
        <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f>SUM(C883:D883)</f>
        <v/>
      </c>
      <c r="F883" s="97" t="n"/>
      <c r="G883" s="97" t="n"/>
      <c r="H883" s="97" t="n"/>
      <c r="I883" s="97">
        <f>SUM(F883:H883)</f>
        <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f>SUM(C884:D884)</f>
        <v/>
      </c>
      <c r="F884" s="96" t="n"/>
      <c r="G884" s="96" t="n"/>
      <c r="H884" s="96" t="n"/>
      <c r="I884" s="96">
        <f>SUM(F884:H884)</f>
        <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f>SUM(C885:D885)</f>
        <v/>
      </c>
      <c r="F885" s="97" t="n"/>
      <c r="G885" s="97" t="n"/>
      <c r="H885" s="97" t="n"/>
      <c r="I885" s="97">
        <f>SUM(F885:H885)</f>
        <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f>SUM(C886:D886)</f>
        <v/>
      </c>
      <c r="F886" s="96" t="n"/>
      <c r="G886" s="96" t="n"/>
      <c r="H886" s="96" t="n"/>
      <c r="I886" s="96">
        <f>SUM(F886:H886)</f>
        <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f>SUM(C887:D887)</f>
        <v/>
      </c>
      <c r="F887" s="97" t="n"/>
      <c r="G887" s="97" t="n"/>
      <c r="H887" s="97" t="n"/>
      <c r="I887" s="97">
        <f>SUM(F887:H887)</f>
        <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f>SUM(C888:D888)</f>
        <v/>
      </c>
      <c r="F888" s="96" t="n"/>
      <c r="G888" s="96" t="n"/>
      <c r="H888" s="96" t="n"/>
      <c r="I888" s="96">
        <f>SUM(F888:H888)</f>
        <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f>SUM(C889:D889)</f>
        <v/>
      </c>
      <c r="F889" s="97" t="n"/>
      <c r="G889" s="97" t="n"/>
      <c r="H889" s="97" t="n"/>
      <c r="I889" s="97">
        <f>SUM(F889:H889)</f>
        <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f>SUM(C890:D890)</f>
        <v/>
      </c>
      <c r="F890" s="96" t="n"/>
      <c r="G890" s="96" t="n"/>
      <c r="H890" s="96" t="n"/>
      <c r="I890" s="96">
        <f>SUM(F890:H890)</f>
        <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f>SUM(C891:D891)</f>
        <v/>
      </c>
      <c r="F891" s="97" t="n"/>
      <c r="G891" s="97" t="n"/>
      <c r="H891" s="97" t="n"/>
      <c r="I891" s="97">
        <f>SUM(F891:H891)</f>
        <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f>SUM(C892:D892)</f>
        <v/>
      </c>
      <c r="F892" s="96" t="n"/>
      <c r="G892" s="96" t="n"/>
      <c r="H892" s="96" t="n"/>
      <c r="I892" s="96">
        <f>SUM(F892:H892)</f>
        <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f>SUM(C893:D893)</f>
        <v/>
      </c>
      <c r="F893" s="97" t="n"/>
      <c r="G893" s="97" t="n"/>
      <c r="H893" s="97" t="n"/>
      <c r="I893" s="97">
        <f>SUM(F893:H893)</f>
        <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f>SUM(C894:D894)</f>
        <v/>
      </c>
      <c r="F894" s="96" t="n"/>
      <c r="G894" s="96" t="n"/>
      <c r="H894" s="96" t="n"/>
      <c r="I894" s="96">
        <f>SUM(F894:H894)</f>
        <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f>SUM(C895:D895)</f>
        <v/>
      </c>
      <c r="F895" s="97" t="n"/>
      <c r="G895" s="97" t="n"/>
      <c r="H895" s="97" t="n"/>
      <c r="I895" s="97">
        <f>SUM(F895:H895)</f>
        <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f>SUM(C896:D896)</f>
        <v/>
      </c>
      <c r="F896" s="96" t="n"/>
      <c r="G896" s="96" t="n"/>
      <c r="H896" s="96" t="n"/>
      <c r="I896" s="96">
        <f>SUM(F896:H896)</f>
        <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f>SUM(C897:D897)</f>
        <v/>
      </c>
      <c r="F897" s="97" t="n"/>
      <c r="G897" s="97" t="n"/>
      <c r="H897" s="97" t="n"/>
      <c r="I897" s="97">
        <f>SUM(F897:H897)</f>
        <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f>SUM(C898:D898)</f>
        <v/>
      </c>
      <c r="F898" s="96" t="n"/>
      <c r="G898" s="96" t="n"/>
      <c r="H898" s="96" t="n"/>
      <c r="I898" s="96">
        <f>SUM(F898:H898)</f>
        <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f>SUM(C899:D899)</f>
        <v/>
      </c>
      <c r="F899" s="97" t="n"/>
      <c r="G899" s="97" t="n"/>
      <c r="H899" s="97" t="n"/>
      <c r="I899" s="97">
        <f>SUM(F899:H899)</f>
        <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f>SUM(C900:D900)</f>
        <v/>
      </c>
      <c r="F900" s="96" t="n"/>
      <c r="G900" s="96" t="n"/>
      <c r="H900" s="96" t="n"/>
      <c r="I900" s="96">
        <f>SUM(F900:H900)</f>
        <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f>SUM(C901:D901)</f>
        <v/>
      </c>
      <c r="F901" s="97" t="n"/>
      <c r="G901" s="97" t="n"/>
      <c r="H901" s="97" t="n"/>
      <c r="I901" s="97">
        <f>SUM(F901:H901)</f>
        <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f>SUM(C902:D902)</f>
        <v/>
      </c>
      <c r="F902" s="96" t="n"/>
      <c r="G902" s="96" t="n"/>
      <c r="H902" s="96" t="n"/>
      <c r="I902" s="96">
        <f>SUM(F902:H902)</f>
        <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f>SUM(C903:D903)</f>
        <v/>
      </c>
      <c r="F903" s="97" t="n"/>
      <c r="G903" s="97" t="n"/>
      <c r="H903" s="97" t="n"/>
      <c r="I903" s="97">
        <f>SUM(F903:H903)</f>
        <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f>SUM(C904:D904)</f>
        <v/>
      </c>
      <c r="F904" s="96" t="n"/>
      <c r="G904" s="96" t="n"/>
      <c r="H904" s="96" t="n"/>
      <c r="I904" s="96">
        <f>SUM(F904:H904)</f>
        <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f>SUM(C905:D905)</f>
        <v/>
      </c>
      <c r="F905" s="97" t="n"/>
      <c r="G905" s="97" t="n"/>
      <c r="H905" s="97" t="n"/>
      <c r="I905" s="97">
        <f>SUM(F905:H905)</f>
        <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f>SUM(C906:D906)</f>
        <v/>
      </c>
      <c r="F906" s="96" t="n"/>
      <c r="G906" s="96" t="n"/>
      <c r="H906" s="96" t="n"/>
      <c r="I906" s="96">
        <f>SUM(F906:H906)</f>
        <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f>SUM(C907:D907)</f>
        <v/>
      </c>
      <c r="F907" s="97" t="n"/>
      <c r="G907" s="97" t="n"/>
      <c r="H907" s="97" t="n"/>
      <c r="I907" s="97">
        <f>SUM(F907:H907)</f>
        <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f>SUM(C908:D908)</f>
        <v/>
      </c>
      <c r="F908" s="96" t="n"/>
      <c r="G908" s="96" t="n"/>
      <c r="H908" s="96" t="n"/>
      <c r="I908" s="96">
        <f>SUM(F908:H908)</f>
        <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f>SUM(C909:D909)</f>
        <v/>
      </c>
      <c r="F909" s="97" t="n"/>
      <c r="G909" s="97" t="n"/>
      <c r="H909" s="97" t="n"/>
      <c r="I909" s="97">
        <f>SUM(F909:H909)</f>
        <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f>SUM(C910:D910)</f>
        <v/>
      </c>
      <c r="F910" s="96" t="n"/>
      <c r="G910" s="96" t="n"/>
      <c r="H910" s="96" t="n"/>
      <c r="I910" s="96">
        <f>SUM(F910:H910)</f>
        <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f>SUM(C911:D911)</f>
        <v/>
      </c>
      <c r="F911" s="97" t="n"/>
      <c r="G911" s="97" t="n"/>
      <c r="H911" s="97" t="n"/>
      <c r="I911" s="97">
        <f>SUM(F911:H911)</f>
        <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f>SUM(C912:D912)</f>
        <v/>
      </c>
      <c r="F912" s="96" t="n"/>
      <c r="G912" s="96" t="n"/>
      <c r="H912" s="96" t="n"/>
      <c r="I912" s="96">
        <f>SUM(F912:H912)</f>
        <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f>SUM(C913:D913)</f>
        <v/>
      </c>
      <c r="F913" s="97" t="n"/>
      <c r="G913" s="97" t="n"/>
      <c r="H913" s="97" t="n"/>
      <c r="I913" s="97">
        <f>SUM(F913:H913)</f>
        <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f>SUM(C914:D914)</f>
        <v/>
      </c>
      <c r="F914" s="96" t="n"/>
      <c r="G914" s="96" t="n"/>
      <c r="H914" s="96" t="n"/>
      <c r="I914" s="96">
        <f>SUM(F914:H914)</f>
        <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f>SUM(C915:D915)</f>
        <v/>
      </c>
      <c r="F915" s="97" t="n"/>
      <c r="G915" s="97" t="n"/>
      <c r="H915" s="97" t="n"/>
      <c r="I915" s="97">
        <f>SUM(F915:H915)</f>
        <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f>SUM(C916:D916)</f>
        <v/>
      </c>
      <c r="F916" s="96" t="n"/>
      <c r="G916" s="96" t="n"/>
      <c r="H916" s="96" t="n"/>
      <c r="I916" s="96">
        <f>SUM(F916:H916)</f>
        <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f>SUM(C917:D917)</f>
        <v/>
      </c>
      <c r="F917" s="97" t="n"/>
      <c r="G917" s="97" t="n"/>
      <c r="H917" s="97" t="n"/>
      <c r="I917" s="97">
        <f>SUM(F917:H917)</f>
        <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f>SUM(C918:D918)</f>
        <v/>
      </c>
      <c r="F918" s="96" t="n"/>
      <c r="G918" s="96" t="n"/>
      <c r="H918" s="96" t="n"/>
      <c r="I918" s="96">
        <f>SUM(F918:H918)</f>
        <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f>SUM(C919:D919)</f>
        <v/>
      </c>
      <c r="F919" s="97" t="n"/>
      <c r="G919" s="97" t="n"/>
      <c r="H919" s="97" t="n"/>
      <c r="I919" s="97">
        <f>SUM(F919:H919)</f>
        <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f>SUM(C920:D920)</f>
        <v/>
      </c>
      <c r="F920" s="96" t="n"/>
      <c r="G920" s="96" t="n"/>
      <c r="H920" s="96" t="n"/>
      <c r="I920" s="96">
        <f>SUM(F920:H920)</f>
        <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f>SUM(C921:D921)</f>
        <v/>
      </c>
      <c r="F921" s="97" t="n"/>
      <c r="G921" s="97" t="n"/>
      <c r="H921" s="97" t="n"/>
      <c r="I921" s="97">
        <f>SUM(F921:H921)</f>
        <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f>SUM(C922:D922)</f>
        <v/>
      </c>
      <c r="F922" s="96" t="n"/>
      <c r="G922" s="96" t="n"/>
      <c r="H922" s="96" t="n"/>
      <c r="I922" s="96">
        <f>SUM(F922:H922)</f>
        <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f>SUM(C923:D923)</f>
        <v/>
      </c>
      <c r="F923" s="97" t="n"/>
      <c r="G923" s="97" t="n"/>
      <c r="H923" s="97" t="n"/>
      <c r="I923" s="97">
        <f>SUM(F923:H923)</f>
        <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f>SUM(C924:D924)</f>
        <v/>
      </c>
      <c r="F924" s="96" t="n"/>
      <c r="G924" s="96" t="n"/>
      <c r="H924" s="96" t="n"/>
      <c r="I924" s="96">
        <f>SUM(F924:H924)</f>
        <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f>SUM(C925:D925)</f>
        <v/>
      </c>
      <c r="F925" s="97" t="n"/>
      <c r="G925" s="97" t="n"/>
      <c r="H925" s="97" t="n"/>
      <c r="I925" s="97">
        <f>SUM(F925:H925)</f>
        <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f>SUM(C926:D926)</f>
        <v/>
      </c>
      <c r="F926" s="96" t="n"/>
      <c r="G926" s="96" t="n"/>
      <c r="H926" s="96" t="n"/>
      <c r="I926" s="96">
        <f>SUM(F926:H926)</f>
        <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f>SUM(C927:D927)</f>
        <v/>
      </c>
      <c r="F927" s="97" t="n"/>
      <c r="G927" s="97" t="n"/>
      <c r="H927" s="97" t="n"/>
      <c r="I927" s="97">
        <f>SUM(F927:H927)</f>
        <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f>SUM(C928:D928)</f>
        <v/>
      </c>
      <c r="F928" s="96" t="n"/>
      <c r="G928" s="96" t="n"/>
      <c r="H928" s="96" t="n"/>
      <c r="I928" s="96">
        <f>SUM(F928:H928)</f>
        <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f>SUM(C929:D929)</f>
        <v/>
      </c>
      <c r="F929" s="97" t="n"/>
      <c r="G929" s="97" t="n"/>
      <c r="H929" s="97" t="n"/>
      <c r="I929" s="97">
        <f>SUM(F929:H929)</f>
        <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f>SUM(C930:D930)</f>
        <v/>
      </c>
      <c r="F930" s="96" t="n"/>
      <c r="G930" s="96" t="n"/>
      <c r="H930" s="96" t="n"/>
      <c r="I930" s="96">
        <f>SUM(F930:H930)</f>
        <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f>SUM(C931:D931)</f>
        <v/>
      </c>
      <c r="F931" s="97" t="n"/>
      <c r="G931" s="97" t="n"/>
      <c r="H931" s="97" t="n"/>
      <c r="I931" s="97">
        <f>SUM(F931:H931)</f>
        <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f>SUM(C932:D932)</f>
        <v/>
      </c>
      <c r="F932" s="96" t="n"/>
      <c r="G932" s="96" t="n"/>
      <c r="H932" s="96" t="n"/>
      <c r="I932" s="96">
        <f>SUM(F932:H932)</f>
        <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f>SUM(C933:D933)</f>
        <v/>
      </c>
      <c r="F933" s="97" t="n"/>
      <c r="G933" s="97" t="n"/>
      <c r="H933" s="97" t="n"/>
      <c r="I933" s="97">
        <f>SUM(F933:H933)</f>
        <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f>SUM(C934:D934)</f>
        <v/>
      </c>
      <c r="F934" s="96" t="n"/>
      <c r="G934" s="96" t="n"/>
      <c r="H934" s="96" t="n"/>
      <c r="I934" s="96">
        <f>SUM(F934:H934)</f>
        <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f>SUM(C935:D935)</f>
        <v/>
      </c>
      <c r="F935" s="97" t="n"/>
      <c r="G935" s="97" t="n"/>
      <c r="H935" s="97" t="n"/>
      <c r="I935" s="97">
        <f>SUM(F935:H935)</f>
        <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f>SUM(C936:D936)</f>
        <v/>
      </c>
      <c r="F936" s="96" t="n"/>
      <c r="G936" s="96" t="n"/>
      <c r="H936" s="96" t="n"/>
      <c r="I936" s="96">
        <f>SUM(F936:H936)</f>
        <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f>SUM(C937:D937)</f>
        <v/>
      </c>
      <c r="F937" s="97" t="n"/>
      <c r="G937" s="97" t="n"/>
      <c r="H937" s="97" t="n"/>
      <c r="I937" s="97">
        <f>SUM(F937:H937)</f>
        <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f>SUM(C938:D938)</f>
        <v/>
      </c>
      <c r="F938" s="96" t="n"/>
      <c r="G938" s="96" t="n"/>
      <c r="H938" s="96" t="n"/>
      <c r="I938" s="96">
        <f>SUM(F938:H938)</f>
        <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f>SUM(C939:D939)</f>
        <v/>
      </c>
      <c r="F939" s="97" t="n"/>
      <c r="G939" s="97" t="n"/>
      <c r="H939" s="97" t="n"/>
      <c r="I939" s="97">
        <f>SUM(F939:H939)</f>
        <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f>SUM(C940:D940)</f>
        <v/>
      </c>
      <c r="F940" s="96" t="n"/>
      <c r="G940" s="96" t="n"/>
      <c r="H940" s="96" t="n"/>
      <c r="I940" s="96">
        <f>SUM(F940:H940)</f>
        <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f>SUM(C941:D941)</f>
        <v/>
      </c>
      <c r="F941" s="97" t="n"/>
      <c r="G941" s="97" t="n"/>
      <c r="H941" s="97" t="n"/>
      <c r="I941" s="97">
        <f>SUM(F941:H941)</f>
        <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f>SUM(C942:D942)</f>
        <v/>
      </c>
      <c r="F942" s="96" t="n"/>
      <c r="G942" s="96" t="n"/>
      <c r="H942" s="96" t="n"/>
      <c r="I942" s="96">
        <f>SUM(F942:H942)</f>
        <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f>SUM(C943:D943)</f>
        <v/>
      </c>
      <c r="F943" s="97" t="n"/>
      <c r="G943" s="97" t="n"/>
      <c r="H943" s="97" t="n"/>
      <c r="I943" s="97">
        <f>SUM(F943:H943)</f>
        <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f>SUM(C944:D944)</f>
        <v/>
      </c>
      <c r="F944" s="96" t="n"/>
      <c r="G944" s="96" t="n"/>
      <c r="H944" s="96" t="n"/>
      <c r="I944" s="96">
        <f>SUM(F944:H944)</f>
        <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f>SUM(C945:D945)</f>
        <v/>
      </c>
      <c r="F945" s="97" t="n"/>
      <c r="G945" s="97" t="n"/>
      <c r="H945" s="97" t="n"/>
      <c r="I945" s="97">
        <f>SUM(F945:H945)</f>
        <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f>SUM(C946:D946)</f>
        <v/>
      </c>
      <c r="F946" s="96" t="n"/>
      <c r="G946" s="96" t="n"/>
      <c r="H946" s="96" t="n"/>
      <c r="I946" s="96">
        <f>SUM(F946:H946)</f>
        <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f>SUM(C947:D947)</f>
        <v/>
      </c>
      <c r="F947" s="97" t="n"/>
      <c r="G947" s="97" t="n"/>
      <c r="H947" s="97" t="n"/>
      <c r="I947" s="97">
        <f>SUM(F947:H947)</f>
        <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f>SUM(C948:D948)</f>
        <v/>
      </c>
      <c r="F948" s="96" t="n"/>
      <c r="G948" s="96" t="n"/>
      <c r="H948" s="96" t="n"/>
      <c r="I948" s="96">
        <f>SUM(F948:H948)</f>
        <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f>SUM(C949:D949)</f>
        <v/>
      </c>
      <c r="F949" s="97" t="n"/>
      <c r="G949" s="97" t="n"/>
      <c r="H949" s="97" t="n"/>
      <c r="I949" s="97">
        <f>SUM(F949:H949)</f>
        <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f>SUM(C950:D950)</f>
        <v/>
      </c>
      <c r="F950" s="96" t="n"/>
      <c r="G950" s="96" t="n"/>
      <c r="H950" s="96" t="n"/>
      <c r="I950" s="96">
        <f>SUM(F950:H950)</f>
        <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f>SUM(C951:D951)</f>
        <v/>
      </c>
      <c r="F951" s="97" t="n"/>
      <c r="G951" s="97" t="n"/>
      <c r="H951" s="97" t="n"/>
      <c r="I951" s="97">
        <f>SUM(F951:H951)</f>
        <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f>SUM(C952:D952)</f>
        <v/>
      </c>
      <c r="F952" s="96" t="n"/>
      <c r="G952" s="96" t="n"/>
      <c r="H952" s="96" t="n"/>
      <c r="I952" s="96">
        <f>SUM(F952:H952)</f>
        <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f>SUM(C953:D953)</f>
        <v/>
      </c>
      <c r="F953" s="97" t="n"/>
      <c r="G953" s="97" t="n"/>
      <c r="H953" s="97" t="n"/>
      <c r="I953" s="97">
        <f>SUM(F953:H953)</f>
        <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f>SUM(C954:D954)</f>
        <v/>
      </c>
      <c r="F954" s="96" t="n"/>
      <c r="G954" s="96" t="n"/>
      <c r="H954" s="96" t="n"/>
      <c r="I954" s="96">
        <f>SUM(F954:H954)</f>
        <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f>SUM(C955:D955)</f>
        <v/>
      </c>
      <c r="F955" s="97" t="n"/>
      <c r="G955" s="97" t="n"/>
      <c r="H955" s="97" t="n"/>
      <c r="I955" s="97">
        <f>SUM(F955:H955)</f>
        <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f>SUM(C956:D956)</f>
        <v/>
      </c>
      <c r="F956" s="96" t="n"/>
      <c r="G956" s="96" t="n"/>
      <c r="H956" s="96" t="n"/>
      <c r="I956" s="96">
        <f>SUM(F956:H956)</f>
        <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f>SUM(C957:D957)</f>
        <v/>
      </c>
      <c r="F957" s="97" t="n"/>
      <c r="G957" s="97" t="n"/>
      <c r="H957" s="97" t="n"/>
      <c r="I957" s="97">
        <f>SUM(F957:H957)</f>
        <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f>SUM(C958:D958)</f>
        <v/>
      </c>
      <c r="F958" s="96" t="n"/>
      <c r="G958" s="96" t="n"/>
      <c r="H958" s="96" t="n"/>
      <c r="I958" s="96">
        <f>SUM(F958:H958)</f>
        <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f>SUM(C959:D959)</f>
        <v/>
      </c>
      <c r="F959" s="97" t="n"/>
      <c r="G959" s="97" t="n"/>
      <c r="H959" s="97" t="n"/>
      <c r="I959" s="97">
        <f>SUM(F959:H959)</f>
        <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f>SUM(C960:D960)</f>
        <v/>
      </c>
      <c r="F960" s="96" t="n"/>
      <c r="G960" s="96" t="n"/>
      <c r="H960" s="96" t="n"/>
      <c r="I960" s="96">
        <f>SUM(F960:H960)</f>
        <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f>SUM(C961:D961)</f>
        <v/>
      </c>
      <c r="F961" s="97" t="n"/>
      <c r="G961" s="97" t="n"/>
      <c r="H961" s="97" t="n"/>
      <c r="I961" s="97">
        <f>SUM(F961:H961)</f>
        <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f>SUM(C962:D962)</f>
        <v/>
      </c>
      <c r="F962" s="96" t="n"/>
      <c r="G962" s="96" t="n"/>
      <c r="H962" s="96" t="n"/>
      <c r="I962" s="96">
        <f>SUM(F962:H962)</f>
        <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f>SUM(C963:D963)</f>
        <v/>
      </c>
      <c r="F963" s="97" t="n"/>
      <c r="G963" s="97" t="n"/>
      <c r="H963" s="97" t="n"/>
      <c r="I963" s="97">
        <f>SUM(F963:H963)</f>
        <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f>SUM(C964:D964)</f>
        <v/>
      </c>
      <c r="F964" s="96" t="n"/>
      <c r="G964" s="96" t="n"/>
      <c r="H964" s="96" t="n"/>
      <c r="I964" s="96">
        <f>SUM(F964:H964)</f>
        <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f>SUM(C965:D965)</f>
        <v/>
      </c>
      <c r="F965" s="97" t="n"/>
      <c r="G965" s="97" t="n"/>
      <c r="H965" s="97" t="n"/>
      <c r="I965" s="97">
        <f>SUM(F965:H965)</f>
        <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f>SUM(C966:D966)</f>
        <v/>
      </c>
      <c r="F966" s="96" t="n"/>
      <c r="G966" s="96" t="n"/>
      <c r="H966" s="96" t="n"/>
      <c r="I966" s="96">
        <f>SUM(F966:H966)</f>
        <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f>SUM(C967:D967)</f>
        <v/>
      </c>
      <c r="F967" s="97" t="n"/>
      <c r="G967" s="97" t="n"/>
      <c r="H967" s="97" t="n"/>
      <c r="I967" s="97">
        <f>SUM(F967:H967)</f>
        <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f>SUM(C968:D968)</f>
        <v/>
      </c>
      <c r="F968" s="96" t="n"/>
      <c r="G968" s="96" t="n"/>
      <c r="H968" s="96" t="n"/>
      <c r="I968" s="96">
        <f>SUM(F968:H968)</f>
        <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f>SUM(C969:D969)</f>
        <v/>
      </c>
      <c r="F969" s="97" t="n"/>
      <c r="G969" s="97" t="n"/>
      <c r="H969" s="97" t="n"/>
      <c r="I969" s="97">
        <f>SUM(F969:H969)</f>
        <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f>SUM(C970:D970)</f>
        <v/>
      </c>
      <c r="F970" s="96" t="n"/>
      <c r="G970" s="96" t="n"/>
      <c r="H970" s="96" t="n"/>
      <c r="I970" s="96">
        <f>SUM(F970:H970)</f>
        <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f>SUM(C971:D971)</f>
        <v/>
      </c>
      <c r="F971" s="97" t="n"/>
      <c r="G971" s="97" t="n"/>
      <c r="H971" s="97" t="n"/>
      <c r="I971" s="97">
        <f>SUM(F971:H971)</f>
        <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f>SUM(C972:D972)</f>
        <v/>
      </c>
      <c r="F972" s="96" t="n"/>
      <c r="G972" s="96" t="n"/>
      <c r="H972" s="96" t="n"/>
      <c r="I972" s="96">
        <f>SUM(F972:H972)</f>
        <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f>SUM(C973:D973)</f>
        <v/>
      </c>
      <c r="F973" s="97" t="n"/>
      <c r="G973" s="97" t="n"/>
      <c r="H973" s="97" t="n"/>
      <c r="I973" s="97">
        <f>SUM(F973:H973)</f>
        <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f>SUM(C974:D974)</f>
        <v/>
      </c>
      <c r="F974" s="96" t="n"/>
      <c r="G974" s="96" t="n"/>
      <c r="H974" s="96" t="n"/>
      <c r="I974" s="96">
        <f>SUM(F974:H974)</f>
        <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f>SUM(C975:D975)</f>
        <v/>
      </c>
      <c r="F975" s="97" t="n"/>
      <c r="G975" s="97" t="n"/>
      <c r="H975" s="97" t="n"/>
      <c r="I975" s="97">
        <f>SUM(F975:H975)</f>
        <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f>SUM(C976:D976)</f>
        <v/>
      </c>
      <c r="F976" s="96" t="n"/>
      <c r="G976" s="96" t="n"/>
      <c r="H976" s="96" t="n"/>
      <c r="I976" s="96">
        <f>SUM(F976:H976)</f>
        <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f>SUM(C977:D977)</f>
        <v/>
      </c>
      <c r="F977" s="97" t="n"/>
      <c r="G977" s="97" t="n"/>
      <c r="H977" s="97" t="n"/>
      <c r="I977" s="97">
        <f>SUM(F977:H977)</f>
        <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f>SUM(C978:D978)</f>
        <v/>
      </c>
      <c r="F978" s="96" t="n"/>
      <c r="G978" s="96" t="n"/>
      <c r="H978" s="96" t="n"/>
      <c r="I978" s="96">
        <f>SUM(F978:H978)</f>
        <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f>SUM(C979:D979)</f>
        <v/>
      </c>
      <c r="F979" s="97" t="n"/>
      <c r="G979" s="97" t="n"/>
      <c r="H979" s="97" t="n"/>
      <c r="I979" s="97">
        <f>SUM(F979:H979)</f>
        <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f>SUM(C980:D980)</f>
        <v/>
      </c>
      <c r="F980" s="96" t="n"/>
      <c r="G980" s="96" t="n"/>
      <c r="H980" s="96" t="n"/>
      <c r="I980" s="96">
        <f>SUM(F980:H980)</f>
        <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f>SUM(C981:D981)</f>
        <v/>
      </c>
      <c r="F981" s="97" t="n"/>
      <c r="G981" s="97" t="n"/>
      <c r="H981" s="97" t="n"/>
      <c r="I981" s="97">
        <f>SUM(F981:H981)</f>
        <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f>SUM(C982:D982)</f>
        <v/>
      </c>
      <c r="F982" s="96" t="n"/>
      <c r="G982" s="96" t="n"/>
      <c r="H982" s="96" t="n"/>
      <c r="I982" s="96">
        <f>SUM(F982:H982)</f>
        <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f>SUM(C983:D983)</f>
        <v/>
      </c>
      <c r="F983" s="97" t="n"/>
      <c r="G983" s="97" t="n"/>
      <c r="H983" s="97" t="n"/>
      <c r="I983" s="97">
        <f>SUM(F983:H983)</f>
        <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f>SUM(C984:D984)</f>
        <v/>
      </c>
      <c r="F984" s="96" t="n"/>
      <c r="G984" s="96" t="n"/>
      <c r="H984" s="96" t="n"/>
      <c r="I984" s="96">
        <f>SUM(F984:H984)</f>
        <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f>SUM(C985:D985)</f>
        <v/>
      </c>
      <c r="F985" s="97" t="n"/>
      <c r="G985" s="97" t="n"/>
      <c r="H985" s="97" t="n"/>
      <c r="I985" s="97">
        <f>SUM(F985:H985)</f>
        <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f>SUM(C986:D986)</f>
        <v/>
      </c>
      <c r="F986" s="96" t="n"/>
      <c r="G986" s="96" t="n"/>
      <c r="H986" s="96" t="n"/>
      <c r="I986" s="96">
        <f>SUM(F986:H986)</f>
        <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f>SUM(C987:D987)</f>
        <v/>
      </c>
      <c r="F987" s="97" t="n"/>
      <c r="G987" s="97" t="n"/>
      <c r="H987" s="97" t="n"/>
      <c r="I987" s="97">
        <f>SUM(F987:H987)</f>
        <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f>SUM(C988:D988)</f>
        <v/>
      </c>
      <c r="F988" s="96" t="n"/>
      <c r="G988" s="96" t="n"/>
      <c r="H988" s="96" t="n"/>
      <c r="I988" s="96">
        <f>SUM(F988:H988)</f>
        <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f>SUM(C989:D989)</f>
        <v/>
      </c>
      <c r="F989" s="97" t="n"/>
      <c r="G989" s="97" t="n"/>
      <c r="H989" s="97" t="n"/>
      <c r="I989" s="97">
        <f>SUM(F989:H989)</f>
        <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f>SUM(C990:D990)</f>
        <v/>
      </c>
      <c r="F990" s="96" t="n"/>
      <c r="G990" s="96" t="n"/>
      <c r="H990" s="96" t="n"/>
      <c r="I990" s="96">
        <f>SUM(F990:H990)</f>
        <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f>SUM(C991:D991)</f>
        <v/>
      </c>
      <c r="F991" s="97" t="n"/>
      <c r="G991" s="97" t="n"/>
      <c r="H991" s="97" t="n"/>
      <c r="I991" s="97">
        <f>SUM(F991:H991)</f>
        <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f>SUM(C992:D992)</f>
        <v/>
      </c>
      <c r="F992" s="96" t="n"/>
      <c r="G992" s="96" t="n"/>
      <c r="H992" s="96" t="n"/>
      <c r="I992" s="96">
        <f>SUM(F992:H992)</f>
        <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f>SUM(C993:D993)</f>
        <v/>
      </c>
      <c r="F993" s="97" t="n"/>
      <c r="G993" s="97" t="n"/>
      <c r="H993" s="97" t="n"/>
      <c r="I993" s="97">
        <f>SUM(F993:H993)</f>
        <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f>SUM(C994:D994)</f>
        <v/>
      </c>
      <c r="F994" s="96" t="n"/>
      <c r="G994" s="96" t="n"/>
      <c r="H994" s="96" t="n"/>
      <c r="I994" s="96">
        <f>SUM(F994:H994)</f>
        <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f>SUM(C995:D995)</f>
        <v/>
      </c>
      <c r="F995" s="97" t="n"/>
      <c r="G995" s="97" t="n"/>
      <c r="H995" s="97" t="n"/>
      <c r="I995" s="97">
        <f>SUM(F995:H995)</f>
        <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f>SUM(C996:D996)</f>
        <v/>
      </c>
      <c r="F996" s="96" t="n"/>
      <c r="G996" s="96" t="n"/>
      <c r="H996" s="96" t="n"/>
      <c r="I996" s="96">
        <f>SUM(F996:H996)</f>
        <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f>SUM(C997:D997)</f>
        <v/>
      </c>
      <c r="F997" s="97" t="n"/>
      <c r="G997" s="97" t="n"/>
      <c r="H997" s="97" t="n"/>
      <c r="I997" s="97">
        <f>SUM(F997:H997)</f>
        <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f>SUM(C998:D998)</f>
        <v/>
      </c>
      <c r="F998" s="96" t="n"/>
      <c r="G998" s="96" t="n"/>
      <c r="H998" s="96" t="n"/>
      <c r="I998" s="96">
        <f>SUM(F998:H998)</f>
        <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f>SUM(C999:D999)</f>
        <v/>
      </c>
      <c r="F999" s="97" t="n"/>
      <c r="G999" s="97" t="n"/>
      <c r="H999" s="97" t="n"/>
      <c r="I999" s="97">
        <f>SUM(F999:H999)</f>
        <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f>SUM(C1000:D1000)</f>
        <v/>
      </c>
      <c r="F1000" s="96" t="n"/>
      <c r="G1000" s="96" t="n"/>
      <c r="H1000" s="96" t="n"/>
      <c r="I1000" s="96">
        <f>SUM(F1000:H1000)</f>
        <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f>SUM(C1001:D1001)</f>
        <v/>
      </c>
      <c r="F1001" s="97" t="n"/>
      <c r="G1001" s="97" t="n"/>
      <c r="H1001" s="97" t="n"/>
      <c r="I1001" s="97">
        <f>SUM(F1001:H1001)</f>
        <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2026-06-02T01:33:18Z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