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ckeown/Python/DataAnalysis/Youth/"/>
    </mc:Choice>
  </mc:AlternateContent>
  <xr:revisionPtr revIDLastSave="0" documentId="13_ncr:1_{B8914A2F-B757-4846-8AAA-E90AEC05118E}" xr6:coauthVersionLast="47" xr6:coauthVersionMax="47" xr10:uidLastSave="{00000000-0000-0000-0000-000000000000}"/>
  <bookViews>
    <workbookView xWindow="3600" yWindow="2880" windowWidth="27240" windowHeight="16260" xr2:uid="{2447AC1D-1F40-3549-B08D-01CA76FE1BB7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Sheet1!$A$1:$AF$1784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84" i="1" l="1"/>
  <c r="K1784" i="1"/>
  <c r="M1783" i="1"/>
  <c r="K1783" i="1"/>
  <c r="M1782" i="1"/>
  <c r="K1782" i="1"/>
  <c r="M1781" i="1"/>
  <c r="K1781" i="1"/>
  <c r="M1780" i="1"/>
  <c r="K1780" i="1"/>
  <c r="M1727" i="1"/>
  <c r="K1727" i="1"/>
  <c r="M1778" i="1"/>
  <c r="K1778" i="1"/>
  <c r="M1777" i="1"/>
  <c r="K1777" i="1"/>
  <c r="M1770" i="1"/>
  <c r="K1770" i="1"/>
  <c r="M1775" i="1"/>
  <c r="K1775" i="1"/>
  <c r="M1774" i="1"/>
  <c r="K1774" i="1"/>
  <c r="M1773" i="1"/>
  <c r="K1773" i="1"/>
  <c r="M1772" i="1"/>
  <c r="K1772" i="1"/>
  <c r="M1771" i="1"/>
  <c r="K1771" i="1"/>
  <c r="M1405" i="1"/>
  <c r="M1769" i="1"/>
  <c r="K1769" i="1"/>
  <c r="M1768" i="1"/>
  <c r="K1768" i="1"/>
  <c r="M1767" i="1"/>
  <c r="K1767" i="1"/>
  <c r="M1766" i="1"/>
  <c r="K1766" i="1"/>
  <c r="M1765" i="1"/>
  <c r="K1765" i="1"/>
  <c r="M1764" i="1"/>
  <c r="K1764" i="1"/>
  <c r="M1763" i="1"/>
  <c r="K1763" i="1"/>
  <c r="M1762" i="1"/>
  <c r="K1762" i="1"/>
  <c r="M1761" i="1"/>
  <c r="K1761" i="1"/>
  <c r="M1760" i="1"/>
  <c r="K1760" i="1"/>
  <c r="M1759" i="1"/>
  <c r="K1759" i="1"/>
  <c r="M1758" i="1"/>
  <c r="K1758" i="1"/>
  <c r="M1757" i="1"/>
  <c r="K1757" i="1"/>
  <c r="M1756" i="1"/>
  <c r="K1756" i="1"/>
  <c r="M1755" i="1"/>
  <c r="K1755" i="1"/>
  <c r="M1754" i="1"/>
  <c r="K1754" i="1"/>
  <c r="M1753" i="1"/>
  <c r="K1753" i="1"/>
  <c r="M1752" i="1"/>
  <c r="K1752" i="1"/>
  <c r="M1751" i="1"/>
  <c r="K1751" i="1"/>
  <c r="M1750" i="1"/>
  <c r="K1750" i="1"/>
  <c r="M1749" i="1"/>
  <c r="K1749" i="1"/>
  <c r="M1748" i="1"/>
  <c r="K1748" i="1"/>
  <c r="M1747" i="1"/>
  <c r="K1747" i="1"/>
  <c r="M1746" i="1"/>
  <c r="K1746" i="1"/>
  <c r="M1745" i="1"/>
  <c r="K1745" i="1"/>
  <c r="M1744" i="1"/>
  <c r="K1744" i="1"/>
  <c r="M1743" i="1"/>
  <c r="K1743" i="1"/>
  <c r="M1742" i="1"/>
  <c r="K1742" i="1"/>
  <c r="M1741" i="1"/>
  <c r="K1741" i="1"/>
  <c r="M1401" i="1"/>
  <c r="M1398" i="1"/>
  <c r="M1738" i="1"/>
  <c r="K1738" i="1"/>
  <c r="M1737" i="1"/>
  <c r="K1737" i="1"/>
  <c r="M1736" i="1"/>
  <c r="K1736" i="1"/>
  <c r="M1735" i="1"/>
  <c r="K1735" i="1"/>
  <c r="M1734" i="1"/>
  <c r="K1734" i="1"/>
  <c r="M1733" i="1"/>
  <c r="K1733" i="1"/>
  <c r="M1732" i="1"/>
  <c r="K1732" i="1"/>
  <c r="M1731" i="1"/>
  <c r="K1731" i="1"/>
  <c r="M1730" i="1"/>
  <c r="K1730" i="1"/>
  <c r="M1729" i="1"/>
  <c r="K1729" i="1"/>
  <c r="M1728" i="1"/>
  <c r="K1728" i="1"/>
  <c r="M1385" i="1"/>
  <c r="M1384" i="1"/>
  <c r="M1725" i="1"/>
  <c r="K1725" i="1"/>
  <c r="M1724" i="1"/>
  <c r="K1724" i="1"/>
  <c r="M1723" i="1"/>
  <c r="K1723" i="1"/>
  <c r="M1722" i="1"/>
  <c r="K1722" i="1"/>
  <c r="M1721" i="1"/>
  <c r="K1721" i="1"/>
  <c r="M1720" i="1"/>
  <c r="K1720" i="1"/>
  <c r="M1719" i="1"/>
  <c r="K1719" i="1"/>
  <c r="M1718" i="1"/>
  <c r="K1718" i="1"/>
  <c r="M1717" i="1"/>
  <c r="K1717" i="1"/>
  <c r="M1716" i="1"/>
  <c r="K1716" i="1"/>
  <c r="M1378" i="1"/>
  <c r="M1714" i="1"/>
  <c r="K1714" i="1"/>
  <c r="M1713" i="1"/>
  <c r="K1713" i="1"/>
  <c r="M1370" i="1"/>
  <c r="M1325" i="1"/>
  <c r="M1710" i="1"/>
  <c r="K1710" i="1"/>
  <c r="M1709" i="1"/>
  <c r="K1709" i="1"/>
  <c r="M1708" i="1"/>
  <c r="K1708" i="1"/>
  <c r="M1707" i="1"/>
  <c r="K1707" i="1"/>
  <c r="M1324" i="1"/>
  <c r="M1705" i="1"/>
  <c r="K1705" i="1"/>
  <c r="M1704" i="1"/>
  <c r="K1704" i="1"/>
  <c r="M1703" i="1"/>
  <c r="K1703" i="1"/>
  <c r="M1322" i="1"/>
  <c r="M1261" i="1"/>
  <c r="M1700" i="1"/>
  <c r="K1700" i="1"/>
  <c r="M1699" i="1"/>
  <c r="K1699" i="1"/>
  <c r="M1698" i="1"/>
  <c r="K1698" i="1"/>
  <c r="M1697" i="1"/>
  <c r="K1697" i="1"/>
  <c r="M1696" i="1"/>
  <c r="K1696" i="1"/>
  <c r="M1695" i="1"/>
  <c r="K1695" i="1"/>
  <c r="M1694" i="1"/>
  <c r="K1694" i="1"/>
  <c r="M1234" i="1"/>
  <c r="M1692" i="1"/>
  <c r="K1692" i="1"/>
  <c r="M1691" i="1"/>
  <c r="K1691" i="1"/>
  <c r="M1690" i="1"/>
  <c r="K1690" i="1"/>
  <c r="M1689" i="1"/>
  <c r="K1689" i="1"/>
  <c r="M1688" i="1"/>
  <c r="K1688" i="1"/>
  <c r="M1687" i="1"/>
  <c r="K1687" i="1"/>
  <c r="M1686" i="1"/>
  <c r="K1686" i="1"/>
  <c r="M1685" i="1"/>
  <c r="K1685" i="1"/>
  <c r="M1684" i="1"/>
  <c r="K1684" i="1"/>
  <c r="M1683" i="1"/>
  <c r="K1683" i="1"/>
  <c r="M1682" i="1"/>
  <c r="K1682" i="1"/>
  <c r="M1681" i="1"/>
  <c r="K1681" i="1"/>
  <c r="M1680" i="1"/>
  <c r="K1680" i="1"/>
  <c r="M1190" i="1"/>
  <c r="M1678" i="1"/>
  <c r="K1678" i="1"/>
  <c r="M1677" i="1"/>
  <c r="K1677" i="1"/>
  <c r="M1676" i="1"/>
  <c r="K1676" i="1"/>
  <c r="M1675" i="1"/>
  <c r="K1675" i="1"/>
  <c r="M1674" i="1"/>
  <c r="K1674" i="1"/>
  <c r="M1673" i="1"/>
  <c r="K1673" i="1"/>
  <c r="M1672" i="1"/>
  <c r="K1672" i="1"/>
  <c r="M1671" i="1"/>
  <c r="K1671" i="1"/>
  <c r="M1670" i="1"/>
  <c r="K1670" i="1"/>
  <c r="M1669" i="1"/>
  <c r="K1669" i="1"/>
  <c r="M1668" i="1"/>
  <c r="K1668" i="1"/>
  <c r="M1667" i="1"/>
  <c r="K1667" i="1"/>
  <c r="M1666" i="1"/>
  <c r="K1666" i="1"/>
  <c r="M1665" i="1"/>
  <c r="K1665" i="1"/>
  <c r="M1664" i="1"/>
  <c r="K1664" i="1"/>
  <c r="M1663" i="1"/>
  <c r="K1663" i="1"/>
  <c r="M1134" i="1"/>
  <c r="M1661" i="1"/>
  <c r="K1661" i="1"/>
  <c r="M1660" i="1"/>
  <c r="K1660" i="1"/>
  <c r="M1132" i="1"/>
  <c r="M1658" i="1"/>
  <c r="K1658" i="1"/>
  <c r="M1657" i="1"/>
  <c r="K1657" i="1"/>
  <c r="M1071" i="1"/>
  <c r="M1051" i="1"/>
  <c r="M1654" i="1"/>
  <c r="K1654" i="1"/>
  <c r="M1653" i="1"/>
  <c r="K1653" i="1"/>
  <c r="M1652" i="1"/>
  <c r="K1652" i="1"/>
  <c r="M1651" i="1"/>
  <c r="K1651" i="1"/>
  <c r="M1650" i="1"/>
  <c r="K1650" i="1"/>
  <c r="M1649" i="1"/>
  <c r="K1649" i="1"/>
  <c r="M1648" i="1"/>
  <c r="K1648" i="1"/>
  <c r="M1647" i="1"/>
  <c r="K1647" i="1"/>
  <c r="M1646" i="1"/>
  <c r="K1646" i="1"/>
  <c r="M1645" i="1"/>
  <c r="K1645" i="1"/>
  <c r="M1016" i="1"/>
  <c r="M1643" i="1"/>
  <c r="K1643" i="1"/>
  <c r="M1642" i="1"/>
  <c r="K1642" i="1"/>
  <c r="M1641" i="1"/>
  <c r="K1641" i="1"/>
  <c r="M1640" i="1"/>
  <c r="K1640" i="1"/>
  <c r="M1639" i="1"/>
  <c r="K1639" i="1"/>
  <c r="M1638" i="1"/>
  <c r="K1638" i="1"/>
  <c r="M1637" i="1"/>
  <c r="K1637" i="1"/>
  <c r="M1636" i="1"/>
  <c r="K1636" i="1"/>
  <c r="M1635" i="1"/>
  <c r="K1635" i="1"/>
  <c r="M1634" i="1"/>
  <c r="K1634" i="1"/>
  <c r="M1633" i="1"/>
  <c r="K1633" i="1"/>
  <c r="M1632" i="1"/>
  <c r="K1632" i="1"/>
  <c r="M1631" i="1"/>
  <c r="K1631" i="1"/>
  <c r="M1630" i="1"/>
  <c r="K1630" i="1"/>
  <c r="M1629" i="1"/>
  <c r="K1629" i="1"/>
  <c r="M1628" i="1"/>
  <c r="K1628" i="1"/>
  <c r="M1627" i="1"/>
  <c r="K1627" i="1"/>
  <c r="M1626" i="1"/>
  <c r="K1626" i="1"/>
  <c r="M1625" i="1"/>
  <c r="K1625" i="1"/>
  <c r="M1624" i="1"/>
  <c r="K1624" i="1"/>
  <c r="M1623" i="1"/>
  <c r="K1623" i="1"/>
  <c r="M1622" i="1"/>
  <c r="K1622" i="1"/>
  <c r="M1621" i="1"/>
  <c r="K1621" i="1"/>
  <c r="M1620" i="1"/>
  <c r="K1620" i="1"/>
  <c r="M1619" i="1"/>
  <c r="K1619" i="1"/>
  <c r="M1618" i="1"/>
  <c r="K1618" i="1"/>
  <c r="M1715" i="1"/>
  <c r="K1715" i="1"/>
  <c r="M1616" i="1"/>
  <c r="K1616" i="1"/>
  <c r="M1615" i="1"/>
  <c r="K1615" i="1"/>
  <c r="M1614" i="1"/>
  <c r="K1614" i="1"/>
  <c r="M1613" i="1"/>
  <c r="K1613" i="1"/>
  <c r="M1612" i="1"/>
  <c r="K1612" i="1"/>
  <c r="M1611" i="1"/>
  <c r="K1611" i="1"/>
  <c r="M1610" i="1"/>
  <c r="K1610" i="1"/>
  <c r="M1609" i="1"/>
  <c r="K1609" i="1"/>
  <c r="M1608" i="1"/>
  <c r="K1608" i="1"/>
  <c r="M1607" i="1"/>
  <c r="K1607" i="1"/>
  <c r="M1606" i="1"/>
  <c r="K1606" i="1"/>
  <c r="M1605" i="1"/>
  <c r="K1605" i="1"/>
  <c r="M1604" i="1"/>
  <c r="K1604" i="1"/>
  <c r="M1603" i="1"/>
  <c r="K1603" i="1"/>
  <c r="M1602" i="1"/>
  <c r="K1602" i="1"/>
  <c r="M1601" i="1"/>
  <c r="K1601" i="1"/>
  <c r="M1600" i="1"/>
  <c r="K1600" i="1"/>
  <c r="M1599" i="1"/>
  <c r="K1599" i="1"/>
  <c r="M1598" i="1"/>
  <c r="K1598" i="1"/>
  <c r="M1597" i="1"/>
  <c r="K1597" i="1"/>
  <c r="M1596" i="1"/>
  <c r="K1596" i="1"/>
  <c r="M1595" i="1"/>
  <c r="K1595" i="1"/>
  <c r="M1594" i="1"/>
  <c r="K1594" i="1"/>
  <c r="M1593" i="1"/>
  <c r="K1593" i="1"/>
  <c r="M1592" i="1"/>
  <c r="K1592" i="1"/>
  <c r="M1591" i="1"/>
  <c r="K1591" i="1"/>
  <c r="M1590" i="1"/>
  <c r="K1590" i="1"/>
  <c r="M1589" i="1"/>
  <c r="K1589" i="1"/>
  <c r="M1588" i="1"/>
  <c r="K1588" i="1"/>
  <c r="M1587" i="1"/>
  <c r="K1587" i="1"/>
  <c r="M1586" i="1"/>
  <c r="K1586" i="1"/>
  <c r="M1585" i="1"/>
  <c r="K1585" i="1"/>
  <c r="M1584" i="1"/>
  <c r="K1584" i="1"/>
  <c r="M1583" i="1"/>
  <c r="K1583" i="1"/>
  <c r="M1582" i="1"/>
  <c r="K1582" i="1"/>
  <c r="M1581" i="1"/>
  <c r="K1581" i="1"/>
  <c r="M1580" i="1"/>
  <c r="K1580" i="1"/>
  <c r="M1579" i="1"/>
  <c r="K1579" i="1"/>
  <c r="M1578" i="1"/>
  <c r="K1578" i="1"/>
  <c r="M1577" i="1"/>
  <c r="K1577" i="1"/>
  <c r="M1576" i="1"/>
  <c r="K1576" i="1"/>
  <c r="M1575" i="1"/>
  <c r="K1575" i="1"/>
  <c r="M1574" i="1"/>
  <c r="K1574" i="1"/>
  <c r="M1573" i="1"/>
  <c r="K1573" i="1"/>
  <c r="M1572" i="1"/>
  <c r="K1572" i="1"/>
  <c r="M1571" i="1"/>
  <c r="K1571" i="1"/>
  <c r="M1570" i="1"/>
  <c r="K1570" i="1"/>
  <c r="M1569" i="1"/>
  <c r="K1569" i="1"/>
  <c r="M1568" i="1"/>
  <c r="K1568" i="1"/>
  <c r="M1567" i="1"/>
  <c r="K1567" i="1"/>
  <c r="M1566" i="1"/>
  <c r="K1566" i="1"/>
  <c r="M1565" i="1"/>
  <c r="K1565" i="1"/>
  <c r="M1564" i="1"/>
  <c r="K1564" i="1"/>
  <c r="M1563" i="1"/>
  <c r="K1563" i="1"/>
  <c r="M1562" i="1"/>
  <c r="K1562" i="1"/>
  <c r="M1561" i="1"/>
  <c r="K1561" i="1"/>
  <c r="M1560" i="1"/>
  <c r="K1560" i="1"/>
  <c r="M1559" i="1"/>
  <c r="K1559" i="1"/>
  <c r="M1558" i="1"/>
  <c r="K1558" i="1"/>
  <c r="M1557" i="1"/>
  <c r="K1557" i="1"/>
  <c r="M1556" i="1"/>
  <c r="K1556" i="1"/>
  <c r="M1555" i="1"/>
  <c r="K1555" i="1"/>
  <c r="M1554" i="1"/>
  <c r="K1554" i="1"/>
  <c r="M1553" i="1"/>
  <c r="K1553" i="1"/>
  <c r="M1552" i="1"/>
  <c r="K1552" i="1"/>
  <c r="M1551" i="1"/>
  <c r="K1551" i="1"/>
  <c r="M1550" i="1"/>
  <c r="K1550" i="1"/>
  <c r="M1549" i="1"/>
  <c r="K1549" i="1"/>
  <c r="M1548" i="1"/>
  <c r="K1548" i="1"/>
  <c r="M1547" i="1"/>
  <c r="K1547" i="1"/>
  <c r="M1546" i="1"/>
  <c r="K1546" i="1"/>
  <c r="M1545" i="1"/>
  <c r="K1545" i="1"/>
  <c r="M1544" i="1"/>
  <c r="K1544" i="1"/>
  <c r="M1543" i="1"/>
  <c r="K1543" i="1"/>
  <c r="M1542" i="1"/>
  <c r="K1542" i="1"/>
  <c r="M1541" i="1"/>
  <c r="K1541" i="1"/>
  <c r="M1540" i="1"/>
  <c r="K1540" i="1"/>
  <c r="M1539" i="1"/>
  <c r="K1539" i="1"/>
  <c r="M1538" i="1"/>
  <c r="K1538" i="1"/>
  <c r="M1537" i="1"/>
  <c r="K1537" i="1"/>
  <c r="M1536" i="1"/>
  <c r="K1536" i="1"/>
  <c r="M1535" i="1"/>
  <c r="K1535" i="1"/>
  <c r="M1534" i="1"/>
  <c r="K1534" i="1"/>
  <c r="M1533" i="1"/>
  <c r="K1533" i="1"/>
  <c r="M1532" i="1"/>
  <c r="K1532" i="1"/>
  <c r="M1531" i="1"/>
  <c r="K1531" i="1"/>
  <c r="M1530" i="1"/>
  <c r="K1530" i="1"/>
  <c r="M1529" i="1"/>
  <c r="K1529" i="1"/>
  <c r="M1528" i="1"/>
  <c r="K1528" i="1"/>
  <c r="M1527" i="1"/>
  <c r="K1527" i="1"/>
  <c r="M1526" i="1"/>
  <c r="K1526" i="1"/>
  <c r="M1525" i="1"/>
  <c r="K1525" i="1"/>
  <c r="M1524" i="1"/>
  <c r="K1524" i="1"/>
  <c r="M1523" i="1"/>
  <c r="K1523" i="1"/>
  <c r="M1522" i="1"/>
  <c r="K1522" i="1"/>
  <c r="M1521" i="1"/>
  <c r="K1521" i="1"/>
  <c r="M1520" i="1"/>
  <c r="K1520" i="1"/>
  <c r="M1519" i="1"/>
  <c r="K1519" i="1"/>
  <c r="M1518" i="1"/>
  <c r="K1518" i="1"/>
  <c r="M1517" i="1"/>
  <c r="K1517" i="1"/>
  <c r="M1516" i="1"/>
  <c r="K1516" i="1"/>
  <c r="M1515" i="1"/>
  <c r="K1515" i="1"/>
  <c r="M1514" i="1"/>
  <c r="K1514" i="1"/>
  <c r="M1513" i="1"/>
  <c r="K1513" i="1"/>
  <c r="M1512" i="1"/>
  <c r="K1512" i="1"/>
  <c r="M1511" i="1"/>
  <c r="K1511" i="1"/>
  <c r="M1510" i="1"/>
  <c r="K1510" i="1"/>
  <c r="M1509" i="1"/>
  <c r="K1509" i="1"/>
  <c r="M1508" i="1"/>
  <c r="K1508" i="1"/>
  <c r="M1507" i="1"/>
  <c r="K1507" i="1"/>
  <c r="M1506" i="1"/>
  <c r="K1506" i="1"/>
  <c r="M1505" i="1"/>
  <c r="K1505" i="1"/>
  <c r="M1504" i="1"/>
  <c r="K1504" i="1"/>
  <c r="M1503" i="1"/>
  <c r="K1503" i="1"/>
  <c r="M1502" i="1"/>
  <c r="K1502" i="1"/>
  <c r="M1501" i="1"/>
  <c r="K1501" i="1"/>
  <c r="M1500" i="1"/>
  <c r="K1500" i="1"/>
  <c r="M1499" i="1"/>
  <c r="K1499" i="1"/>
  <c r="M1498" i="1"/>
  <c r="K1498" i="1"/>
  <c r="M1497" i="1"/>
  <c r="K1497" i="1"/>
  <c r="M1496" i="1"/>
  <c r="K1496" i="1"/>
  <c r="M1495" i="1"/>
  <c r="K1495" i="1"/>
  <c r="M1494" i="1"/>
  <c r="K1494" i="1"/>
  <c r="M1493" i="1"/>
  <c r="K1493" i="1"/>
  <c r="M1492" i="1"/>
  <c r="K1492" i="1"/>
  <c r="M1491" i="1"/>
  <c r="K1491" i="1"/>
  <c r="M1490" i="1"/>
  <c r="K1490" i="1"/>
  <c r="M1489" i="1"/>
  <c r="K1489" i="1"/>
  <c r="M1488" i="1"/>
  <c r="K1488" i="1"/>
  <c r="M1487" i="1"/>
  <c r="K1487" i="1"/>
  <c r="M1486" i="1"/>
  <c r="K1486" i="1"/>
  <c r="M1485" i="1"/>
  <c r="K1485" i="1"/>
  <c r="M1484" i="1"/>
  <c r="K1484" i="1"/>
  <c r="M1483" i="1"/>
  <c r="K1483" i="1"/>
  <c r="M1482" i="1"/>
  <c r="K1482" i="1"/>
  <c r="M1481" i="1"/>
  <c r="K1481" i="1"/>
  <c r="M1480" i="1"/>
  <c r="K1480" i="1"/>
  <c r="M1479" i="1"/>
  <c r="K1479" i="1"/>
  <c r="M1478" i="1"/>
  <c r="K1478" i="1"/>
  <c r="M1477" i="1"/>
  <c r="K1477" i="1"/>
  <c r="M1476" i="1"/>
  <c r="K1476" i="1"/>
  <c r="M1475" i="1"/>
  <c r="K1475" i="1"/>
  <c r="M1474" i="1"/>
  <c r="K1474" i="1"/>
  <c r="M1473" i="1"/>
  <c r="K1473" i="1"/>
  <c r="M1472" i="1"/>
  <c r="K1472" i="1"/>
  <c r="M1471" i="1"/>
  <c r="K1471" i="1"/>
  <c r="M1470" i="1"/>
  <c r="K1470" i="1"/>
  <c r="M1469" i="1"/>
  <c r="K1469" i="1"/>
  <c r="M1468" i="1"/>
  <c r="K1468" i="1"/>
  <c r="M1467" i="1"/>
  <c r="K1467" i="1"/>
  <c r="M1466" i="1"/>
  <c r="K1466" i="1"/>
  <c r="M1465" i="1"/>
  <c r="K1465" i="1"/>
  <c r="M1464" i="1"/>
  <c r="K1464" i="1"/>
  <c r="M1463" i="1"/>
  <c r="K1463" i="1"/>
  <c r="M1462" i="1"/>
  <c r="K1462" i="1"/>
  <c r="M1461" i="1"/>
  <c r="K1461" i="1"/>
  <c r="M1460" i="1"/>
  <c r="K1460" i="1"/>
  <c r="M1459" i="1"/>
  <c r="K1459" i="1"/>
  <c r="M1458" i="1"/>
  <c r="K1458" i="1"/>
  <c r="M1457" i="1"/>
  <c r="K1457" i="1"/>
  <c r="M1456" i="1"/>
  <c r="K1456" i="1"/>
  <c r="M1455" i="1"/>
  <c r="K1455" i="1"/>
  <c r="M1454" i="1"/>
  <c r="K1454" i="1"/>
  <c r="M1453" i="1"/>
  <c r="K1453" i="1"/>
  <c r="M1452" i="1"/>
  <c r="K1452" i="1"/>
  <c r="M1451" i="1"/>
  <c r="K1451" i="1"/>
  <c r="M1450" i="1"/>
  <c r="K1450" i="1"/>
  <c r="M1449" i="1"/>
  <c r="K1449" i="1"/>
  <c r="M1448" i="1"/>
  <c r="K1448" i="1"/>
  <c r="M1447" i="1"/>
  <c r="K1447" i="1"/>
  <c r="M1446" i="1"/>
  <c r="K1446" i="1"/>
  <c r="M1445" i="1"/>
  <c r="K1445" i="1"/>
  <c r="M1444" i="1"/>
  <c r="K1444" i="1"/>
  <c r="M1443" i="1"/>
  <c r="K1443" i="1"/>
  <c r="M1442" i="1"/>
  <c r="K1442" i="1"/>
  <c r="M1441" i="1"/>
  <c r="K1441" i="1"/>
  <c r="M1440" i="1"/>
  <c r="K1440" i="1"/>
  <c r="M1439" i="1"/>
  <c r="K1439" i="1"/>
  <c r="M1438" i="1"/>
  <c r="K1438" i="1"/>
  <c r="M1437" i="1"/>
  <c r="K1437" i="1"/>
  <c r="M1436" i="1"/>
  <c r="K1436" i="1"/>
  <c r="M1435" i="1"/>
  <c r="K1435" i="1"/>
  <c r="M1434" i="1"/>
  <c r="K1434" i="1"/>
  <c r="M1433" i="1"/>
  <c r="K1433" i="1"/>
  <c r="M1432" i="1"/>
  <c r="K1432" i="1"/>
  <c r="M1431" i="1"/>
  <c r="K1431" i="1"/>
  <c r="M1430" i="1"/>
  <c r="K1430" i="1"/>
  <c r="M1429" i="1"/>
  <c r="K1429" i="1"/>
  <c r="M1428" i="1"/>
  <c r="K1428" i="1"/>
  <c r="M1427" i="1"/>
  <c r="K1427" i="1"/>
  <c r="M1426" i="1"/>
  <c r="K1426" i="1"/>
  <c r="M1425" i="1"/>
  <c r="K1425" i="1"/>
  <c r="M1424" i="1"/>
  <c r="K1424" i="1"/>
  <c r="M1423" i="1"/>
  <c r="K1423" i="1"/>
  <c r="M931" i="1"/>
  <c r="M1418" i="1"/>
  <c r="M1420" i="1"/>
  <c r="K1420" i="1"/>
  <c r="M1419" i="1"/>
  <c r="K1419" i="1"/>
  <c r="M897" i="1"/>
  <c r="M1417" i="1"/>
  <c r="K1417" i="1"/>
  <c r="M1416" i="1"/>
  <c r="K1416" i="1"/>
  <c r="M1415" i="1"/>
  <c r="K1415" i="1"/>
  <c r="M1414" i="1"/>
  <c r="K1414" i="1"/>
  <c r="M1413" i="1"/>
  <c r="K1413" i="1"/>
  <c r="M1412" i="1"/>
  <c r="K1412" i="1"/>
  <c r="M1411" i="1"/>
  <c r="K1411" i="1"/>
  <c r="M1693" i="1"/>
  <c r="K1693" i="1"/>
  <c r="M1409" i="1"/>
  <c r="K1409" i="1"/>
  <c r="M1408" i="1"/>
  <c r="K1408" i="1"/>
  <c r="M1407" i="1"/>
  <c r="K1407" i="1"/>
  <c r="M1406" i="1"/>
  <c r="K1406" i="1"/>
  <c r="M1662" i="1"/>
  <c r="K1662" i="1"/>
  <c r="M1404" i="1"/>
  <c r="K1404" i="1"/>
  <c r="M1403" i="1"/>
  <c r="K1403" i="1"/>
  <c r="M1402" i="1"/>
  <c r="K1402" i="1"/>
  <c r="M1679" i="1"/>
  <c r="K1679" i="1"/>
  <c r="M1400" i="1"/>
  <c r="K1400" i="1"/>
  <c r="M1399" i="1"/>
  <c r="K1399" i="1"/>
  <c r="M1779" i="1"/>
  <c r="K1779" i="1"/>
  <c r="M1397" i="1"/>
  <c r="K1397" i="1"/>
  <c r="M1396" i="1"/>
  <c r="K1396" i="1"/>
  <c r="M1395" i="1"/>
  <c r="K1395" i="1"/>
  <c r="M1394" i="1"/>
  <c r="K1394" i="1"/>
  <c r="M1393" i="1"/>
  <c r="K1393" i="1"/>
  <c r="M1392" i="1"/>
  <c r="K1392" i="1"/>
  <c r="M1391" i="1"/>
  <c r="K1391" i="1"/>
  <c r="M1390" i="1"/>
  <c r="K1390" i="1"/>
  <c r="M1389" i="1"/>
  <c r="K1389" i="1"/>
  <c r="M1388" i="1"/>
  <c r="K1388" i="1"/>
  <c r="M1387" i="1"/>
  <c r="K1387" i="1"/>
  <c r="M1386" i="1"/>
  <c r="K1386" i="1"/>
  <c r="M1659" i="1"/>
  <c r="K1659" i="1"/>
  <c r="M1776" i="1"/>
  <c r="K1776" i="1"/>
  <c r="M1383" i="1"/>
  <c r="K1383" i="1"/>
  <c r="M1382" i="1"/>
  <c r="K1382" i="1"/>
  <c r="M1381" i="1"/>
  <c r="K1381" i="1"/>
  <c r="M1380" i="1"/>
  <c r="K1380" i="1"/>
  <c r="M1379" i="1"/>
  <c r="K1379" i="1"/>
  <c r="M889" i="1"/>
  <c r="M1377" i="1"/>
  <c r="K1377" i="1"/>
  <c r="M1376" i="1"/>
  <c r="K1376" i="1"/>
  <c r="M1375" i="1"/>
  <c r="K1375" i="1"/>
  <c r="M1374" i="1"/>
  <c r="K1374" i="1"/>
  <c r="M1373" i="1"/>
  <c r="K1373" i="1"/>
  <c r="M1372" i="1"/>
  <c r="K1372" i="1"/>
  <c r="M1371" i="1"/>
  <c r="K1371" i="1"/>
  <c r="M887" i="1"/>
  <c r="M1369" i="1"/>
  <c r="K1369" i="1"/>
  <c r="M1368" i="1"/>
  <c r="K1368" i="1"/>
  <c r="M1367" i="1"/>
  <c r="K1367" i="1"/>
  <c r="M1366" i="1"/>
  <c r="K1366" i="1"/>
  <c r="M1365" i="1"/>
  <c r="K1365" i="1"/>
  <c r="M1364" i="1"/>
  <c r="K1364" i="1"/>
  <c r="M1363" i="1"/>
  <c r="K1363" i="1"/>
  <c r="M1362" i="1"/>
  <c r="K1362" i="1"/>
  <c r="M1361" i="1"/>
  <c r="K1361" i="1"/>
  <c r="M1360" i="1"/>
  <c r="K1360" i="1"/>
  <c r="M1359" i="1"/>
  <c r="K1359" i="1"/>
  <c r="M1358" i="1"/>
  <c r="K1358" i="1"/>
  <c r="M1357" i="1"/>
  <c r="K1357" i="1"/>
  <c r="M1356" i="1"/>
  <c r="K1356" i="1"/>
  <c r="M1355" i="1"/>
  <c r="K1355" i="1"/>
  <c r="M1354" i="1"/>
  <c r="K1354" i="1"/>
  <c r="M1353" i="1"/>
  <c r="K1353" i="1"/>
  <c r="M1352" i="1"/>
  <c r="K1352" i="1"/>
  <c r="M1351" i="1"/>
  <c r="K1351" i="1"/>
  <c r="M1350" i="1"/>
  <c r="K1350" i="1"/>
  <c r="M1349" i="1"/>
  <c r="K1349" i="1"/>
  <c r="M1348" i="1"/>
  <c r="K1348" i="1"/>
  <c r="M1347" i="1"/>
  <c r="K1347" i="1"/>
  <c r="M1346" i="1"/>
  <c r="K1346" i="1"/>
  <c r="M1345" i="1"/>
  <c r="K1345" i="1"/>
  <c r="M1344" i="1"/>
  <c r="K1344" i="1"/>
  <c r="M1343" i="1"/>
  <c r="K1343" i="1"/>
  <c r="M1342" i="1"/>
  <c r="K1342" i="1"/>
  <c r="M1341" i="1"/>
  <c r="K1341" i="1"/>
  <c r="M1340" i="1"/>
  <c r="K1340" i="1"/>
  <c r="M1339" i="1"/>
  <c r="K1339" i="1"/>
  <c r="M1338" i="1"/>
  <c r="K1338" i="1"/>
  <c r="M1337" i="1"/>
  <c r="K1337" i="1"/>
  <c r="M1336" i="1"/>
  <c r="K1336" i="1"/>
  <c r="M1335" i="1"/>
  <c r="K1335" i="1"/>
  <c r="M1334" i="1"/>
  <c r="K1334" i="1"/>
  <c r="M1333" i="1"/>
  <c r="K1333" i="1"/>
  <c r="M1332" i="1"/>
  <c r="K1332" i="1"/>
  <c r="M1331" i="1"/>
  <c r="K1331" i="1"/>
  <c r="M1330" i="1"/>
  <c r="K1330" i="1"/>
  <c r="M1329" i="1"/>
  <c r="K1329" i="1"/>
  <c r="M1328" i="1"/>
  <c r="K1328" i="1"/>
  <c r="M1327" i="1"/>
  <c r="K1327" i="1"/>
  <c r="M1326" i="1"/>
  <c r="K1326" i="1"/>
  <c r="M886" i="1"/>
  <c r="M885" i="1"/>
  <c r="M1323" i="1"/>
  <c r="K1323" i="1"/>
  <c r="M883" i="1"/>
  <c r="M1321" i="1"/>
  <c r="K1321" i="1"/>
  <c r="M1320" i="1"/>
  <c r="K1320" i="1"/>
  <c r="M1319" i="1"/>
  <c r="K1319" i="1"/>
  <c r="M1318" i="1"/>
  <c r="K1318" i="1"/>
  <c r="M1317" i="1"/>
  <c r="K1317" i="1"/>
  <c r="M1316" i="1"/>
  <c r="K1316" i="1"/>
  <c r="M1315" i="1"/>
  <c r="K1315" i="1"/>
  <c r="M1314" i="1"/>
  <c r="K1314" i="1"/>
  <c r="M1313" i="1"/>
  <c r="K1313" i="1"/>
  <c r="M1312" i="1"/>
  <c r="K1312" i="1"/>
  <c r="M1311" i="1"/>
  <c r="K1311" i="1"/>
  <c r="M1310" i="1"/>
  <c r="K1310" i="1"/>
  <c r="M1309" i="1"/>
  <c r="K1309" i="1"/>
  <c r="M1308" i="1"/>
  <c r="K1308" i="1"/>
  <c r="M1307" i="1"/>
  <c r="K1307" i="1"/>
  <c r="M1306" i="1"/>
  <c r="K1306" i="1"/>
  <c r="M1305" i="1"/>
  <c r="K1305" i="1"/>
  <c r="M1304" i="1"/>
  <c r="K1304" i="1"/>
  <c r="M1303" i="1"/>
  <c r="K1303" i="1"/>
  <c r="M1302" i="1"/>
  <c r="K1302" i="1"/>
  <c r="M1301" i="1"/>
  <c r="K1301" i="1"/>
  <c r="M1300" i="1"/>
  <c r="K1300" i="1"/>
  <c r="M1299" i="1"/>
  <c r="K1299" i="1"/>
  <c r="M1298" i="1"/>
  <c r="K1298" i="1"/>
  <c r="M1297" i="1"/>
  <c r="K1297" i="1"/>
  <c r="M1296" i="1"/>
  <c r="K1296" i="1"/>
  <c r="M1295" i="1"/>
  <c r="K1295" i="1"/>
  <c r="M1294" i="1"/>
  <c r="K1294" i="1"/>
  <c r="M1293" i="1"/>
  <c r="K1293" i="1"/>
  <c r="M1292" i="1"/>
  <c r="K1292" i="1"/>
  <c r="M1291" i="1"/>
  <c r="K1291" i="1"/>
  <c r="M1290" i="1"/>
  <c r="K1290" i="1"/>
  <c r="M1289" i="1"/>
  <c r="K1289" i="1"/>
  <c r="M1288" i="1"/>
  <c r="K1288" i="1"/>
  <c r="M1287" i="1"/>
  <c r="K1287" i="1"/>
  <c r="M1286" i="1"/>
  <c r="K1286" i="1"/>
  <c r="M1285" i="1"/>
  <c r="K1285" i="1"/>
  <c r="M1284" i="1"/>
  <c r="K1284" i="1"/>
  <c r="M1283" i="1"/>
  <c r="K1283" i="1"/>
  <c r="M1282" i="1"/>
  <c r="K1282" i="1"/>
  <c r="M1281" i="1"/>
  <c r="K1281" i="1"/>
  <c r="M1280" i="1"/>
  <c r="K1280" i="1"/>
  <c r="M1279" i="1"/>
  <c r="K1279" i="1"/>
  <c r="M1278" i="1"/>
  <c r="K1278" i="1"/>
  <c r="M1277" i="1"/>
  <c r="K1277" i="1"/>
  <c r="M1276" i="1"/>
  <c r="K1276" i="1"/>
  <c r="M1275" i="1"/>
  <c r="K1275" i="1"/>
  <c r="M1274" i="1"/>
  <c r="K1274" i="1"/>
  <c r="M1273" i="1"/>
  <c r="K1273" i="1"/>
  <c r="M1272" i="1"/>
  <c r="K1272" i="1"/>
  <c r="M1271" i="1"/>
  <c r="K1271" i="1"/>
  <c r="M1270" i="1"/>
  <c r="K1270" i="1"/>
  <c r="M1269" i="1"/>
  <c r="K1269" i="1"/>
  <c r="M1268" i="1"/>
  <c r="K1268" i="1"/>
  <c r="M1267" i="1"/>
  <c r="K1267" i="1"/>
  <c r="M1266" i="1"/>
  <c r="K1266" i="1"/>
  <c r="M1265" i="1"/>
  <c r="K1265" i="1"/>
  <c r="M1264" i="1"/>
  <c r="K1264" i="1"/>
  <c r="M1263" i="1"/>
  <c r="K1263" i="1"/>
  <c r="M1262" i="1"/>
  <c r="K1262" i="1"/>
  <c r="M520" i="1"/>
  <c r="M1260" i="1"/>
  <c r="K1260" i="1"/>
  <c r="M1259" i="1"/>
  <c r="K1259" i="1"/>
  <c r="M1258" i="1"/>
  <c r="K1258" i="1"/>
  <c r="M1257" i="1"/>
  <c r="K1257" i="1"/>
  <c r="M1256" i="1"/>
  <c r="K1256" i="1"/>
  <c r="M1255" i="1"/>
  <c r="K1255" i="1"/>
  <c r="M1254" i="1"/>
  <c r="K1254" i="1"/>
  <c r="M1253" i="1"/>
  <c r="K1253" i="1"/>
  <c r="M1252" i="1"/>
  <c r="K1252" i="1"/>
  <c r="M1251" i="1"/>
  <c r="K1251" i="1"/>
  <c r="M1250" i="1"/>
  <c r="K1250" i="1"/>
  <c r="M1249" i="1"/>
  <c r="K1249" i="1"/>
  <c r="M1248" i="1"/>
  <c r="K1248" i="1"/>
  <c r="M1247" i="1"/>
  <c r="K1247" i="1"/>
  <c r="M1246" i="1"/>
  <c r="K1246" i="1"/>
  <c r="M1245" i="1"/>
  <c r="K1245" i="1"/>
  <c r="M1244" i="1"/>
  <c r="K1244" i="1"/>
  <c r="M1243" i="1"/>
  <c r="K1243" i="1"/>
  <c r="M1242" i="1"/>
  <c r="K1242" i="1"/>
  <c r="M1241" i="1"/>
  <c r="K1241" i="1"/>
  <c r="M1240" i="1"/>
  <c r="K1240" i="1"/>
  <c r="M1239" i="1"/>
  <c r="K1239" i="1"/>
  <c r="M1238" i="1"/>
  <c r="K1238" i="1"/>
  <c r="M1237" i="1"/>
  <c r="K1237" i="1"/>
  <c r="M1236" i="1"/>
  <c r="K1236" i="1"/>
  <c r="M1235" i="1"/>
  <c r="K1235" i="1"/>
  <c r="M1726" i="1"/>
  <c r="K1726" i="1"/>
  <c r="M1233" i="1"/>
  <c r="K1233" i="1"/>
  <c r="M1232" i="1"/>
  <c r="K1232" i="1"/>
  <c r="M1231" i="1"/>
  <c r="K1231" i="1"/>
  <c r="M1230" i="1"/>
  <c r="K1230" i="1"/>
  <c r="M1229" i="1"/>
  <c r="K1229" i="1"/>
  <c r="M1228" i="1"/>
  <c r="K1228" i="1"/>
  <c r="M1227" i="1"/>
  <c r="K1227" i="1"/>
  <c r="M1226" i="1"/>
  <c r="K1226" i="1"/>
  <c r="M1225" i="1"/>
  <c r="K1225" i="1"/>
  <c r="M1224" i="1"/>
  <c r="K1224" i="1"/>
  <c r="M1223" i="1"/>
  <c r="K1223" i="1"/>
  <c r="M1222" i="1"/>
  <c r="K1222" i="1"/>
  <c r="M1221" i="1"/>
  <c r="K1221" i="1"/>
  <c r="M1220" i="1"/>
  <c r="K1220" i="1"/>
  <c r="M1219" i="1"/>
  <c r="K1219" i="1"/>
  <c r="M1218" i="1"/>
  <c r="K1218" i="1"/>
  <c r="M1217" i="1"/>
  <c r="K1217" i="1"/>
  <c r="M1216" i="1"/>
  <c r="K1216" i="1"/>
  <c r="M1215" i="1"/>
  <c r="K1215" i="1"/>
  <c r="M1214" i="1"/>
  <c r="K1214" i="1"/>
  <c r="M1213" i="1"/>
  <c r="K1213" i="1"/>
  <c r="M1212" i="1"/>
  <c r="K1212" i="1"/>
  <c r="M1211" i="1"/>
  <c r="K1211" i="1"/>
  <c r="M1210" i="1"/>
  <c r="K1210" i="1"/>
  <c r="M1209" i="1"/>
  <c r="K1209" i="1"/>
  <c r="M1208" i="1"/>
  <c r="K1208" i="1"/>
  <c r="M1207" i="1"/>
  <c r="K1207" i="1"/>
  <c r="M1206" i="1"/>
  <c r="K1206" i="1"/>
  <c r="M1205" i="1"/>
  <c r="K1205" i="1"/>
  <c r="M1204" i="1"/>
  <c r="K1204" i="1"/>
  <c r="M1203" i="1"/>
  <c r="K1203" i="1"/>
  <c r="M1202" i="1"/>
  <c r="K1202" i="1"/>
  <c r="M1201" i="1"/>
  <c r="K1201" i="1"/>
  <c r="M1200" i="1"/>
  <c r="K1200" i="1"/>
  <c r="M1199" i="1"/>
  <c r="K1199" i="1"/>
  <c r="M1198" i="1"/>
  <c r="K1198" i="1"/>
  <c r="M1197" i="1"/>
  <c r="K1197" i="1"/>
  <c r="M1196" i="1"/>
  <c r="K1196" i="1"/>
  <c r="M1195" i="1"/>
  <c r="K1195" i="1"/>
  <c r="M1194" i="1"/>
  <c r="K1194" i="1"/>
  <c r="M1193" i="1"/>
  <c r="K1193" i="1"/>
  <c r="M1192" i="1"/>
  <c r="K1192" i="1"/>
  <c r="M1191" i="1"/>
  <c r="K1191" i="1"/>
  <c r="M518" i="1"/>
  <c r="M1189" i="1"/>
  <c r="K1189" i="1"/>
  <c r="M1188" i="1"/>
  <c r="K1188" i="1"/>
  <c r="M1187" i="1"/>
  <c r="K1187" i="1"/>
  <c r="M1186" i="1"/>
  <c r="K1186" i="1"/>
  <c r="M1185" i="1"/>
  <c r="K1185" i="1"/>
  <c r="M1184" i="1"/>
  <c r="K1184" i="1"/>
  <c r="M1183" i="1"/>
  <c r="K1183" i="1"/>
  <c r="M1182" i="1"/>
  <c r="K1182" i="1"/>
  <c r="M1181" i="1"/>
  <c r="K1181" i="1"/>
  <c r="M1180" i="1"/>
  <c r="K1180" i="1"/>
  <c r="M1179" i="1"/>
  <c r="K1179" i="1"/>
  <c r="M1178" i="1"/>
  <c r="K1178" i="1"/>
  <c r="M1177" i="1"/>
  <c r="K1177" i="1"/>
  <c r="M1176" i="1"/>
  <c r="K1176" i="1"/>
  <c r="M1175" i="1"/>
  <c r="K1175" i="1"/>
  <c r="M1174" i="1"/>
  <c r="K1174" i="1"/>
  <c r="M1173" i="1"/>
  <c r="K1173" i="1"/>
  <c r="M1172" i="1"/>
  <c r="K1172" i="1"/>
  <c r="M1171" i="1"/>
  <c r="K1171" i="1"/>
  <c r="M1170" i="1"/>
  <c r="K1170" i="1"/>
  <c r="M1169" i="1"/>
  <c r="K1169" i="1"/>
  <c r="M1168" i="1"/>
  <c r="K1168" i="1"/>
  <c r="M1167" i="1"/>
  <c r="K1167" i="1"/>
  <c r="O1166" i="1"/>
  <c r="M1166" i="1"/>
  <c r="K1166" i="1"/>
  <c r="O1165" i="1"/>
  <c r="M1165" i="1" s="1"/>
  <c r="K1165" i="1"/>
  <c r="O1164" i="1"/>
  <c r="M1164" i="1" s="1"/>
  <c r="K1164" i="1"/>
  <c r="O1163" i="1"/>
  <c r="M1163" i="1" s="1"/>
  <c r="K1163" i="1"/>
  <c r="O1162" i="1"/>
  <c r="M1162" i="1"/>
  <c r="K1162" i="1"/>
  <c r="M1161" i="1"/>
  <c r="K1161" i="1"/>
  <c r="M1160" i="1"/>
  <c r="K1160" i="1"/>
  <c r="M1159" i="1"/>
  <c r="K1159" i="1"/>
  <c r="O1158" i="1"/>
  <c r="M1158" i="1" s="1"/>
  <c r="K1158" i="1"/>
  <c r="O1157" i="1"/>
  <c r="M1157" i="1" s="1"/>
  <c r="K1157" i="1"/>
  <c r="O1156" i="1"/>
  <c r="M1156" i="1" s="1"/>
  <c r="K1156" i="1"/>
  <c r="O1155" i="1"/>
  <c r="M1155" i="1"/>
  <c r="K1155" i="1"/>
  <c r="M1154" i="1"/>
  <c r="K1154" i="1"/>
  <c r="M1153" i="1"/>
  <c r="K1153" i="1"/>
  <c r="M1152" i="1"/>
  <c r="K1152" i="1"/>
  <c r="M1151" i="1"/>
  <c r="K1151" i="1"/>
  <c r="M1150" i="1"/>
  <c r="K1150" i="1"/>
  <c r="M1149" i="1"/>
  <c r="K1149" i="1"/>
  <c r="M1148" i="1"/>
  <c r="K1148" i="1"/>
  <c r="M1147" i="1"/>
  <c r="K1147" i="1"/>
  <c r="M1146" i="1"/>
  <c r="K1146" i="1"/>
  <c r="M1145" i="1"/>
  <c r="K1145" i="1"/>
  <c r="M1144" i="1"/>
  <c r="K1144" i="1"/>
  <c r="M1143" i="1"/>
  <c r="K1143" i="1"/>
  <c r="M1142" i="1"/>
  <c r="K1142" i="1"/>
  <c r="M1141" i="1"/>
  <c r="K1141" i="1"/>
  <c r="M1140" i="1"/>
  <c r="K1140" i="1"/>
  <c r="M1139" i="1"/>
  <c r="K1139" i="1"/>
  <c r="M1138" i="1"/>
  <c r="K1138" i="1"/>
  <c r="M1137" i="1"/>
  <c r="K1137" i="1"/>
  <c r="M1136" i="1"/>
  <c r="K1136" i="1"/>
  <c r="M1135" i="1"/>
  <c r="K1135" i="1"/>
  <c r="M1706" i="1"/>
  <c r="K1706" i="1"/>
  <c r="M1133" i="1"/>
  <c r="K1133" i="1"/>
  <c r="M515" i="1"/>
  <c r="M1131" i="1"/>
  <c r="K1131" i="1"/>
  <c r="M1130" i="1"/>
  <c r="K1130" i="1"/>
  <c r="M1129" i="1"/>
  <c r="K1129" i="1"/>
  <c r="M1128" i="1"/>
  <c r="K1128" i="1"/>
  <c r="M1127" i="1"/>
  <c r="K1127" i="1"/>
  <c r="M1126" i="1"/>
  <c r="K1126" i="1"/>
  <c r="M1125" i="1"/>
  <c r="K1125" i="1"/>
  <c r="M1124" i="1"/>
  <c r="K1124" i="1"/>
  <c r="M1123" i="1"/>
  <c r="K1123" i="1"/>
  <c r="M1122" i="1"/>
  <c r="K1122" i="1"/>
  <c r="M1121" i="1"/>
  <c r="K1121" i="1"/>
  <c r="M1120" i="1"/>
  <c r="K1120" i="1"/>
  <c r="M1119" i="1"/>
  <c r="K1119" i="1"/>
  <c r="M1118" i="1"/>
  <c r="K1118" i="1"/>
  <c r="M1117" i="1"/>
  <c r="K1117" i="1"/>
  <c r="M1116" i="1"/>
  <c r="K1116" i="1"/>
  <c r="M1115" i="1"/>
  <c r="K1115" i="1"/>
  <c r="M1114" i="1"/>
  <c r="K1114" i="1"/>
  <c r="M1113" i="1"/>
  <c r="K1113" i="1"/>
  <c r="M1112" i="1"/>
  <c r="K1112" i="1"/>
  <c r="M1111" i="1"/>
  <c r="K1111" i="1"/>
  <c r="M1110" i="1"/>
  <c r="K1110" i="1"/>
  <c r="M1109" i="1"/>
  <c r="K1109" i="1"/>
  <c r="M1108" i="1"/>
  <c r="K1108" i="1"/>
  <c r="M1107" i="1"/>
  <c r="K1107" i="1"/>
  <c r="M1106" i="1"/>
  <c r="K1106" i="1"/>
  <c r="M1105" i="1"/>
  <c r="K1105" i="1"/>
  <c r="M1104" i="1"/>
  <c r="K1104" i="1"/>
  <c r="M1103" i="1"/>
  <c r="K1103" i="1"/>
  <c r="M1102" i="1"/>
  <c r="K1102" i="1"/>
  <c r="M1101" i="1"/>
  <c r="K1101" i="1"/>
  <c r="M1100" i="1"/>
  <c r="K1100" i="1"/>
  <c r="M1099" i="1"/>
  <c r="K1099" i="1"/>
  <c r="M1098" i="1"/>
  <c r="K1098" i="1"/>
  <c r="M1097" i="1"/>
  <c r="K1097" i="1"/>
  <c r="M1096" i="1"/>
  <c r="K1096" i="1"/>
  <c r="M1095" i="1"/>
  <c r="K1095" i="1"/>
  <c r="M1094" i="1"/>
  <c r="K1094" i="1"/>
  <c r="M1093" i="1"/>
  <c r="K1093" i="1"/>
  <c r="M1092" i="1"/>
  <c r="K1092" i="1"/>
  <c r="M1091" i="1"/>
  <c r="K1091" i="1"/>
  <c r="M1090" i="1"/>
  <c r="K1090" i="1"/>
  <c r="M1089" i="1"/>
  <c r="K1089" i="1"/>
  <c r="M1088" i="1"/>
  <c r="K1088" i="1"/>
  <c r="M1087" i="1"/>
  <c r="K1087" i="1"/>
  <c r="M1086" i="1"/>
  <c r="K1086" i="1"/>
  <c r="M1085" i="1"/>
  <c r="K1085" i="1"/>
  <c r="M1084" i="1"/>
  <c r="K1084" i="1"/>
  <c r="M1083" i="1"/>
  <c r="K1083" i="1"/>
  <c r="M1082" i="1"/>
  <c r="K1082" i="1"/>
  <c r="M1081" i="1"/>
  <c r="K1081" i="1"/>
  <c r="M1080" i="1"/>
  <c r="K1080" i="1"/>
  <c r="M1079" i="1"/>
  <c r="K1079" i="1"/>
  <c r="M1078" i="1"/>
  <c r="K1078" i="1"/>
  <c r="M1077" i="1"/>
  <c r="K1077" i="1"/>
  <c r="M1076" i="1"/>
  <c r="K1076" i="1"/>
  <c r="M1075" i="1"/>
  <c r="K1075" i="1"/>
  <c r="M1074" i="1"/>
  <c r="K1074" i="1"/>
  <c r="M1073" i="1"/>
  <c r="K1073" i="1"/>
  <c r="M1072" i="1"/>
  <c r="K1072" i="1"/>
  <c r="M441" i="1"/>
  <c r="M1070" i="1"/>
  <c r="K1070" i="1"/>
  <c r="M1069" i="1"/>
  <c r="K1069" i="1"/>
  <c r="M1068" i="1"/>
  <c r="K1068" i="1"/>
  <c r="M1067" i="1"/>
  <c r="K1067" i="1"/>
  <c r="M1066" i="1"/>
  <c r="K1066" i="1"/>
  <c r="M1065" i="1"/>
  <c r="K1065" i="1"/>
  <c r="M1064" i="1"/>
  <c r="K1064" i="1"/>
  <c r="M1063" i="1"/>
  <c r="K1063" i="1"/>
  <c r="M1062" i="1"/>
  <c r="K1062" i="1"/>
  <c r="M1061" i="1"/>
  <c r="K1061" i="1"/>
  <c r="M1060" i="1"/>
  <c r="K1060" i="1"/>
  <c r="M1059" i="1"/>
  <c r="K1059" i="1"/>
  <c r="M1058" i="1"/>
  <c r="K1058" i="1"/>
  <c r="M1057" i="1"/>
  <c r="K1057" i="1"/>
  <c r="M1056" i="1"/>
  <c r="K1056" i="1"/>
  <c r="M1055" i="1"/>
  <c r="K1055" i="1"/>
  <c r="M1054" i="1"/>
  <c r="K1054" i="1"/>
  <c r="M1053" i="1"/>
  <c r="K1053" i="1"/>
  <c r="M1052" i="1"/>
  <c r="K1052" i="1"/>
  <c r="M434" i="1"/>
  <c r="M1050" i="1"/>
  <c r="K1050" i="1"/>
  <c r="M1049" i="1"/>
  <c r="K1049" i="1"/>
  <c r="M1048" i="1"/>
  <c r="K1048" i="1"/>
  <c r="M1047" i="1"/>
  <c r="K1047" i="1"/>
  <c r="M1046" i="1"/>
  <c r="K1046" i="1"/>
  <c r="M1045" i="1"/>
  <c r="K1045" i="1"/>
  <c r="M1044" i="1"/>
  <c r="K1044" i="1"/>
  <c r="M1043" i="1"/>
  <c r="K1043" i="1"/>
  <c r="M1042" i="1"/>
  <c r="K1042" i="1"/>
  <c r="M1041" i="1"/>
  <c r="K1041" i="1"/>
  <c r="M1040" i="1"/>
  <c r="K1040" i="1"/>
  <c r="M1039" i="1"/>
  <c r="K1039" i="1"/>
  <c r="M1038" i="1"/>
  <c r="K1038" i="1"/>
  <c r="M1037" i="1"/>
  <c r="K1037" i="1"/>
  <c r="M1036" i="1"/>
  <c r="K1036" i="1"/>
  <c r="M1035" i="1"/>
  <c r="K1035" i="1"/>
  <c r="M1034" i="1"/>
  <c r="K1034" i="1"/>
  <c r="M1033" i="1"/>
  <c r="K1033" i="1"/>
  <c r="M1032" i="1"/>
  <c r="K1032" i="1"/>
  <c r="M1031" i="1"/>
  <c r="K1031" i="1"/>
  <c r="M1030" i="1"/>
  <c r="K1030" i="1"/>
  <c r="M1029" i="1"/>
  <c r="K1029" i="1"/>
  <c r="M1028" i="1"/>
  <c r="K1028" i="1"/>
  <c r="M1027" i="1"/>
  <c r="K1027" i="1"/>
  <c r="M1026" i="1"/>
  <c r="K1026" i="1"/>
  <c r="M1025" i="1"/>
  <c r="K1025" i="1"/>
  <c r="M1024" i="1"/>
  <c r="K1024" i="1"/>
  <c r="M1023" i="1"/>
  <c r="K1023" i="1"/>
  <c r="M1022" i="1"/>
  <c r="K1022" i="1"/>
  <c r="M1021" i="1"/>
  <c r="K1021" i="1"/>
  <c r="M1020" i="1"/>
  <c r="K1020" i="1"/>
  <c r="M1019" i="1"/>
  <c r="K1019" i="1"/>
  <c r="M1018" i="1"/>
  <c r="K1018" i="1"/>
  <c r="M1017" i="1"/>
  <c r="K1017" i="1"/>
  <c r="M1656" i="1"/>
  <c r="K1656" i="1"/>
  <c r="M1015" i="1"/>
  <c r="K1015" i="1"/>
  <c r="M1014" i="1"/>
  <c r="K1014" i="1"/>
  <c r="M1013" i="1"/>
  <c r="K1013" i="1"/>
  <c r="M1012" i="1"/>
  <c r="K1012" i="1"/>
  <c r="M1011" i="1"/>
  <c r="K1011" i="1"/>
  <c r="M1010" i="1"/>
  <c r="K1010" i="1"/>
  <c r="M1009" i="1"/>
  <c r="K1009" i="1"/>
  <c r="M1008" i="1"/>
  <c r="K1008" i="1"/>
  <c r="M1007" i="1"/>
  <c r="K1007" i="1"/>
  <c r="M1006" i="1"/>
  <c r="K1006" i="1"/>
  <c r="M1005" i="1"/>
  <c r="K1005" i="1"/>
  <c r="M1004" i="1"/>
  <c r="K1004" i="1"/>
  <c r="M1003" i="1"/>
  <c r="K1003" i="1"/>
  <c r="M1002" i="1"/>
  <c r="K1002" i="1"/>
  <c r="M1001" i="1"/>
  <c r="K1001" i="1"/>
  <c r="M1000" i="1"/>
  <c r="K1000" i="1"/>
  <c r="M999" i="1"/>
  <c r="K999" i="1"/>
  <c r="M998" i="1"/>
  <c r="K998" i="1"/>
  <c r="M997" i="1"/>
  <c r="K997" i="1"/>
  <c r="M996" i="1"/>
  <c r="K996" i="1"/>
  <c r="M995" i="1"/>
  <c r="K995" i="1"/>
  <c r="M994" i="1"/>
  <c r="K994" i="1"/>
  <c r="M993" i="1"/>
  <c r="K993" i="1"/>
  <c r="M992" i="1"/>
  <c r="K992" i="1"/>
  <c r="M991" i="1"/>
  <c r="K991" i="1"/>
  <c r="M990" i="1"/>
  <c r="K990" i="1"/>
  <c r="M989" i="1"/>
  <c r="K989" i="1"/>
  <c r="M988" i="1"/>
  <c r="K988" i="1"/>
  <c r="M987" i="1"/>
  <c r="K987" i="1"/>
  <c r="M986" i="1"/>
  <c r="K986" i="1"/>
  <c r="M985" i="1"/>
  <c r="K985" i="1"/>
  <c r="M984" i="1"/>
  <c r="K984" i="1"/>
  <c r="M983" i="1"/>
  <c r="K983" i="1"/>
  <c r="M982" i="1"/>
  <c r="K982" i="1"/>
  <c r="M981" i="1"/>
  <c r="K981" i="1"/>
  <c r="M980" i="1"/>
  <c r="K980" i="1"/>
  <c r="M979" i="1"/>
  <c r="K979" i="1"/>
  <c r="M978" i="1"/>
  <c r="K978" i="1"/>
  <c r="M977" i="1"/>
  <c r="K977" i="1"/>
  <c r="M976" i="1"/>
  <c r="K976" i="1"/>
  <c r="M975" i="1"/>
  <c r="K975" i="1"/>
  <c r="M974" i="1"/>
  <c r="K974" i="1"/>
  <c r="M973" i="1"/>
  <c r="K973" i="1"/>
  <c r="M972" i="1"/>
  <c r="K972" i="1"/>
  <c r="M971" i="1"/>
  <c r="K971" i="1"/>
  <c r="M970" i="1"/>
  <c r="K970" i="1"/>
  <c r="M969" i="1"/>
  <c r="K969" i="1"/>
  <c r="M968" i="1"/>
  <c r="K968" i="1"/>
  <c r="M967" i="1"/>
  <c r="K967" i="1"/>
  <c r="M966" i="1"/>
  <c r="K966" i="1"/>
  <c r="M965" i="1"/>
  <c r="K965" i="1"/>
  <c r="M964" i="1"/>
  <c r="K964" i="1"/>
  <c r="M963" i="1"/>
  <c r="K963" i="1"/>
  <c r="M962" i="1"/>
  <c r="K962" i="1"/>
  <c r="M961" i="1"/>
  <c r="K961" i="1"/>
  <c r="M960" i="1"/>
  <c r="K960" i="1"/>
  <c r="M959" i="1"/>
  <c r="K959" i="1"/>
  <c r="M958" i="1"/>
  <c r="K958" i="1"/>
  <c r="M957" i="1"/>
  <c r="K957" i="1"/>
  <c r="M956" i="1"/>
  <c r="K956" i="1"/>
  <c r="M955" i="1"/>
  <c r="K955" i="1"/>
  <c r="M954" i="1"/>
  <c r="K954" i="1"/>
  <c r="M953" i="1"/>
  <c r="K953" i="1"/>
  <c r="M952" i="1"/>
  <c r="K952" i="1"/>
  <c r="M951" i="1"/>
  <c r="K951" i="1"/>
  <c r="M950" i="1"/>
  <c r="K950" i="1"/>
  <c r="M949" i="1"/>
  <c r="K949" i="1"/>
  <c r="M948" i="1"/>
  <c r="K948" i="1"/>
  <c r="M947" i="1"/>
  <c r="K947" i="1"/>
  <c r="M946" i="1"/>
  <c r="K946" i="1"/>
  <c r="M945" i="1"/>
  <c r="K945" i="1"/>
  <c r="M944" i="1"/>
  <c r="K944" i="1"/>
  <c r="M943" i="1"/>
  <c r="K943" i="1"/>
  <c r="M942" i="1"/>
  <c r="K942" i="1"/>
  <c r="M941" i="1"/>
  <c r="K941" i="1"/>
  <c r="M940" i="1"/>
  <c r="K940" i="1"/>
  <c r="M939" i="1"/>
  <c r="K939" i="1"/>
  <c r="M938" i="1"/>
  <c r="K938" i="1"/>
  <c r="M937" i="1"/>
  <c r="K937" i="1"/>
  <c r="M936" i="1"/>
  <c r="K936" i="1"/>
  <c r="M935" i="1"/>
  <c r="K935" i="1"/>
  <c r="M934" i="1"/>
  <c r="K934" i="1"/>
  <c r="M933" i="1"/>
  <c r="K933" i="1"/>
  <c r="M932" i="1"/>
  <c r="K932" i="1"/>
  <c r="M1712" i="1"/>
  <c r="K1712" i="1"/>
  <c r="M930" i="1"/>
  <c r="K930" i="1"/>
  <c r="M929" i="1"/>
  <c r="K929" i="1"/>
  <c r="M928" i="1"/>
  <c r="K928" i="1"/>
  <c r="M927" i="1"/>
  <c r="K927" i="1"/>
  <c r="M926" i="1"/>
  <c r="K926" i="1"/>
  <c r="M925" i="1"/>
  <c r="K925" i="1"/>
  <c r="M924" i="1"/>
  <c r="K924" i="1"/>
  <c r="M923" i="1"/>
  <c r="K923" i="1"/>
  <c r="M922" i="1"/>
  <c r="K922" i="1"/>
  <c r="M921" i="1"/>
  <c r="K921" i="1"/>
  <c r="M920" i="1"/>
  <c r="K920" i="1"/>
  <c r="M919" i="1"/>
  <c r="K919" i="1"/>
  <c r="M918" i="1"/>
  <c r="K918" i="1"/>
  <c r="M917" i="1"/>
  <c r="K917" i="1"/>
  <c r="M916" i="1"/>
  <c r="K916" i="1"/>
  <c r="M915" i="1"/>
  <c r="K915" i="1"/>
  <c r="M914" i="1"/>
  <c r="K914" i="1"/>
  <c r="M913" i="1"/>
  <c r="K913" i="1"/>
  <c r="M912" i="1"/>
  <c r="K912" i="1"/>
  <c r="M911" i="1"/>
  <c r="K911" i="1"/>
  <c r="M910" i="1"/>
  <c r="K910" i="1"/>
  <c r="M909" i="1"/>
  <c r="K909" i="1"/>
  <c r="M908" i="1"/>
  <c r="K908" i="1"/>
  <c r="M907" i="1"/>
  <c r="K907" i="1"/>
  <c r="M906" i="1"/>
  <c r="K906" i="1"/>
  <c r="M905" i="1"/>
  <c r="K905" i="1"/>
  <c r="M904" i="1"/>
  <c r="K904" i="1"/>
  <c r="M903" i="1"/>
  <c r="K903" i="1"/>
  <c r="M902" i="1"/>
  <c r="K902" i="1"/>
  <c r="M901" i="1"/>
  <c r="K901" i="1"/>
  <c r="M900" i="1"/>
  <c r="K900" i="1"/>
  <c r="M899" i="1"/>
  <c r="K899" i="1"/>
  <c r="M898" i="1"/>
  <c r="K898" i="1"/>
  <c r="M1410" i="1"/>
  <c r="M896" i="1"/>
  <c r="K896" i="1"/>
  <c r="M895" i="1"/>
  <c r="K895" i="1"/>
  <c r="M894" i="1"/>
  <c r="K894" i="1"/>
  <c r="M893" i="1"/>
  <c r="K893" i="1"/>
  <c r="M892" i="1"/>
  <c r="K892" i="1"/>
  <c r="M891" i="1"/>
  <c r="K891" i="1"/>
  <c r="M890" i="1"/>
  <c r="K890" i="1"/>
  <c r="M376" i="1"/>
  <c r="M888" i="1"/>
  <c r="K888" i="1"/>
  <c r="M375" i="1"/>
  <c r="M356" i="1"/>
  <c r="M346" i="1"/>
  <c r="M884" i="1"/>
  <c r="K884" i="1"/>
  <c r="M339" i="1"/>
  <c r="M882" i="1"/>
  <c r="K882" i="1"/>
  <c r="M881" i="1"/>
  <c r="K881" i="1"/>
  <c r="M880" i="1"/>
  <c r="K880" i="1"/>
  <c r="M879" i="1"/>
  <c r="K879" i="1"/>
  <c r="M878" i="1"/>
  <c r="K878" i="1"/>
  <c r="M877" i="1"/>
  <c r="K877" i="1"/>
  <c r="M876" i="1"/>
  <c r="K876" i="1"/>
  <c r="M875" i="1"/>
  <c r="K875" i="1"/>
  <c r="M874" i="1"/>
  <c r="K874" i="1"/>
  <c r="M873" i="1"/>
  <c r="K873" i="1"/>
  <c r="M872" i="1"/>
  <c r="K872" i="1"/>
  <c r="M871" i="1"/>
  <c r="K871" i="1"/>
  <c r="M870" i="1"/>
  <c r="K870" i="1"/>
  <c r="M869" i="1"/>
  <c r="K869" i="1"/>
  <c r="M868" i="1"/>
  <c r="K868" i="1"/>
  <c r="M867" i="1"/>
  <c r="K867" i="1"/>
  <c r="M866" i="1"/>
  <c r="K866" i="1"/>
  <c r="M865" i="1"/>
  <c r="K865" i="1"/>
  <c r="M864" i="1"/>
  <c r="K864" i="1"/>
  <c r="M863" i="1"/>
  <c r="K863" i="1"/>
  <c r="M862" i="1"/>
  <c r="K862" i="1"/>
  <c r="M861" i="1"/>
  <c r="K861" i="1"/>
  <c r="M860" i="1"/>
  <c r="K860" i="1"/>
  <c r="M859" i="1"/>
  <c r="K859" i="1"/>
  <c r="M858" i="1"/>
  <c r="K858" i="1"/>
  <c r="M857" i="1"/>
  <c r="K857" i="1"/>
  <c r="M856" i="1"/>
  <c r="K856" i="1"/>
  <c r="M855" i="1"/>
  <c r="K855" i="1"/>
  <c r="M854" i="1"/>
  <c r="K854" i="1"/>
  <c r="M853" i="1"/>
  <c r="K853" i="1"/>
  <c r="M852" i="1"/>
  <c r="K852" i="1"/>
  <c r="M851" i="1"/>
  <c r="K851" i="1"/>
  <c r="M850" i="1"/>
  <c r="K850" i="1"/>
  <c r="M849" i="1"/>
  <c r="K849" i="1"/>
  <c r="M848" i="1"/>
  <c r="K848" i="1"/>
  <c r="M847" i="1"/>
  <c r="K847" i="1"/>
  <c r="M846" i="1"/>
  <c r="K846" i="1"/>
  <c r="M845" i="1"/>
  <c r="K845" i="1"/>
  <c r="M844" i="1"/>
  <c r="K844" i="1"/>
  <c r="M843" i="1"/>
  <c r="K843" i="1"/>
  <c r="M842" i="1"/>
  <c r="K842" i="1"/>
  <c r="M841" i="1"/>
  <c r="K841" i="1"/>
  <c r="M840" i="1"/>
  <c r="K840" i="1"/>
  <c r="M839" i="1"/>
  <c r="K839" i="1"/>
  <c r="M838" i="1"/>
  <c r="K838" i="1"/>
  <c r="M837" i="1"/>
  <c r="K837" i="1"/>
  <c r="M836" i="1"/>
  <c r="K836" i="1"/>
  <c r="M835" i="1"/>
  <c r="K835" i="1"/>
  <c r="M834" i="1"/>
  <c r="K834" i="1"/>
  <c r="M833" i="1"/>
  <c r="K833" i="1"/>
  <c r="M832" i="1"/>
  <c r="K832" i="1"/>
  <c r="M831" i="1"/>
  <c r="K831" i="1"/>
  <c r="M830" i="1"/>
  <c r="K830" i="1"/>
  <c r="M829" i="1"/>
  <c r="K829" i="1"/>
  <c r="M828" i="1"/>
  <c r="K828" i="1"/>
  <c r="M827" i="1"/>
  <c r="K827" i="1"/>
  <c r="M826" i="1"/>
  <c r="K826" i="1"/>
  <c r="M825" i="1"/>
  <c r="K825" i="1"/>
  <c r="M824" i="1"/>
  <c r="K824" i="1"/>
  <c r="M823" i="1"/>
  <c r="K823" i="1"/>
  <c r="M822" i="1"/>
  <c r="K822" i="1"/>
  <c r="M821" i="1"/>
  <c r="K821" i="1"/>
  <c r="M820" i="1"/>
  <c r="K820" i="1"/>
  <c r="M819" i="1"/>
  <c r="K819" i="1"/>
  <c r="M818" i="1"/>
  <c r="K818" i="1"/>
  <c r="M817" i="1"/>
  <c r="K817" i="1"/>
  <c r="M816" i="1"/>
  <c r="K816" i="1"/>
  <c r="M815" i="1"/>
  <c r="K815" i="1"/>
  <c r="M814" i="1"/>
  <c r="K814" i="1"/>
  <c r="M813" i="1"/>
  <c r="K813" i="1"/>
  <c r="M812" i="1"/>
  <c r="K812" i="1"/>
  <c r="M811" i="1"/>
  <c r="K811" i="1"/>
  <c r="M810" i="1"/>
  <c r="K810" i="1"/>
  <c r="M809" i="1"/>
  <c r="K809" i="1"/>
  <c r="M808" i="1"/>
  <c r="K808" i="1"/>
  <c r="M807" i="1"/>
  <c r="K807" i="1"/>
  <c r="M806" i="1"/>
  <c r="K806" i="1"/>
  <c r="M805" i="1"/>
  <c r="K805" i="1"/>
  <c r="M804" i="1"/>
  <c r="K804" i="1"/>
  <c r="M803" i="1"/>
  <c r="K803" i="1"/>
  <c r="M802" i="1"/>
  <c r="K802" i="1"/>
  <c r="M801" i="1"/>
  <c r="K801" i="1"/>
  <c r="M800" i="1"/>
  <c r="K800" i="1"/>
  <c r="M799" i="1"/>
  <c r="K799" i="1"/>
  <c r="M798" i="1"/>
  <c r="K798" i="1"/>
  <c r="M797" i="1"/>
  <c r="K797" i="1"/>
  <c r="M796" i="1"/>
  <c r="K796" i="1"/>
  <c r="M795" i="1"/>
  <c r="K795" i="1"/>
  <c r="M794" i="1"/>
  <c r="K794" i="1"/>
  <c r="M793" i="1"/>
  <c r="K793" i="1"/>
  <c r="M792" i="1"/>
  <c r="K792" i="1"/>
  <c r="M791" i="1"/>
  <c r="K791" i="1"/>
  <c r="M790" i="1"/>
  <c r="K790" i="1"/>
  <c r="M789" i="1"/>
  <c r="K789" i="1"/>
  <c r="M788" i="1"/>
  <c r="K788" i="1"/>
  <c r="M787" i="1"/>
  <c r="K787" i="1"/>
  <c r="M786" i="1"/>
  <c r="K786" i="1"/>
  <c r="M785" i="1"/>
  <c r="K785" i="1"/>
  <c r="M784" i="1"/>
  <c r="K784" i="1"/>
  <c r="M783" i="1"/>
  <c r="K783" i="1"/>
  <c r="M782" i="1"/>
  <c r="K782" i="1"/>
  <c r="M781" i="1"/>
  <c r="K781" i="1"/>
  <c r="M780" i="1"/>
  <c r="K780" i="1"/>
  <c r="M779" i="1"/>
  <c r="K779" i="1"/>
  <c r="M778" i="1"/>
  <c r="K778" i="1"/>
  <c r="M777" i="1"/>
  <c r="K777" i="1"/>
  <c r="M776" i="1"/>
  <c r="K776" i="1"/>
  <c r="M775" i="1"/>
  <c r="K775" i="1"/>
  <c r="M774" i="1"/>
  <c r="K774" i="1"/>
  <c r="M773" i="1"/>
  <c r="K773" i="1"/>
  <c r="M772" i="1"/>
  <c r="K772" i="1"/>
  <c r="M771" i="1"/>
  <c r="K771" i="1"/>
  <c r="M770" i="1"/>
  <c r="K770" i="1"/>
  <c r="M769" i="1"/>
  <c r="K769" i="1"/>
  <c r="M768" i="1"/>
  <c r="K768" i="1"/>
  <c r="M767" i="1"/>
  <c r="K767" i="1"/>
  <c r="M766" i="1"/>
  <c r="K766" i="1"/>
  <c r="M765" i="1"/>
  <c r="K765" i="1"/>
  <c r="M764" i="1"/>
  <c r="K764" i="1"/>
  <c r="M763" i="1"/>
  <c r="K763" i="1"/>
  <c r="M762" i="1"/>
  <c r="K762" i="1"/>
  <c r="M761" i="1"/>
  <c r="K761" i="1"/>
  <c r="M760" i="1"/>
  <c r="K760" i="1"/>
  <c r="M759" i="1"/>
  <c r="K759" i="1"/>
  <c r="M758" i="1"/>
  <c r="K758" i="1"/>
  <c r="M757" i="1"/>
  <c r="K757" i="1"/>
  <c r="M756" i="1"/>
  <c r="K756" i="1"/>
  <c r="M755" i="1"/>
  <c r="K755" i="1"/>
  <c r="M754" i="1"/>
  <c r="K754" i="1"/>
  <c r="M753" i="1"/>
  <c r="K753" i="1"/>
  <c r="M752" i="1"/>
  <c r="K752" i="1"/>
  <c r="M751" i="1"/>
  <c r="K751" i="1"/>
  <c r="M750" i="1"/>
  <c r="K750" i="1"/>
  <c r="M749" i="1"/>
  <c r="K749" i="1"/>
  <c r="M748" i="1"/>
  <c r="K748" i="1"/>
  <c r="M747" i="1"/>
  <c r="K747" i="1"/>
  <c r="M746" i="1"/>
  <c r="K746" i="1"/>
  <c r="M745" i="1"/>
  <c r="K745" i="1"/>
  <c r="M744" i="1"/>
  <c r="K744" i="1"/>
  <c r="M743" i="1"/>
  <c r="K743" i="1"/>
  <c r="M742" i="1"/>
  <c r="K742" i="1"/>
  <c r="M741" i="1"/>
  <c r="K741" i="1"/>
  <c r="M740" i="1"/>
  <c r="K740" i="1"/>
  <c r="M739" i="1"/>
  <c r="K739" i="1"/>
  <c r="M738" i="1"/>
  <c r="K738" i="1"/>
  <c r="M737" i="1"/>
  <c r="K737" i="1"/>
  <c r="M736" i="1"/>
  <c r="K736" i="1"/>
  <c r="M735" i="1"/>
  <c r="K735" i="1"/>
  <c r="M734" i="1"/>
  <c r="K734" i="1"/>
  <c r="M733" i="1"/>
  <c r="K733" i="1"/>
  <c r="M732" i="1"/>
  <c r="K732" i="1"/>
  <c r="M731" i="1"/>
  <c r="K731" i="1"/>
  <c r="M730" i="1"/>
  <c r="K730" i="1"/>
  <c r="M729" i="1"/>
  <c r="K729" i="1"/>
  <c r="M728" i="1"/>
  <c r="K728" i="1"/>
  <c r="M727" i="1"/>
  <c r="K727" i="1"/>
  <c r="M726" i="1"/>
  <c r="K726" i="1"/>
  <c r="M725" i="1"/>
  <c r="K725" i="1"/>
  <c r="M724" i="1"/>
  <c r="K724" i="1"/>
  <c r="M723" i="1"/>
  <c r="K723" i="1"/>
  <c r="M722" i="1"/>
  <c r="K722" i="1"/>
  <c r="M721" i="1"/>
  <c r="K721" i="1"/>
  <c r="M720" i="1"/>
  <c r="K720" i="1"/>
  <c r="M719" i="1"/>
  <c r="K719" i="1"/>
  <c r="M718" i="1"/>
  <c r="K718" i="1"/>
  <c r="M717" i="1"/>
  <c r="K717" i="1"/>
  <c r="M716" i="1"/>
  <c r="K716" i="1"/>
  <c r="M715" i="1"/>
  <c r="K715" i="1"/>
  <c r="M714" i="1"/>
  <c r="K714" i="1"/>
  <c r="M713" i="1"/>
  <c r="K713" i="1"/>
  <c r="M712" i="1"/>
  <c r="K712" i="1"/>
  <c r="M711" i="1"/>
  <c r="K711" i="1"/>
  <c r="M710" i="1"/>
  <c r="K710" i="1"/>
  <c r="M709" i="1"/>
  <c r="K709" i="1"/>
  <c r="M708" i="1"/>
  <c r="K708" i="1"/>
  <c r="M707" i="1"/>
  <c r="K707" i="1"/>
  <c r="M706" i="1"/>
  <c r="K706" i="1"/>
  <c r="M705" i="1"/>
  <c r="K705" i="1"/>
  <c r="M704" i="1"/>
  <c r="K704" i="1"/>
  <c r="M703" i="1"/>
  <c r="K703" i="1"/>
  <c r="M702" i="1"/>
  <c r="K702" i="1"/>
  <c r="M701" i="1"/>
  <c r="K701" i="1"/>
  <c r="M700" i="1"/>
  <c r="K700" i="1"/>
  <c r="M699" i="1"/>
  <c r="K699" i="1"/>
  <c r="M698" i="1"/>
  <c r="K698" i="1"/>
  <c r="M697" i="1"/>
  <c r="K697" i="1"/>
  <c r="M696" i="1"/>
  <c r="K696" i="1"/>
  <c r="M695" i="1"/>
  <c r="K695" i="1"/>
  <c r="M694" i="1"/>
  <c r="K694" i="1"/>
  <c r="M693" i="1"/>
  <c r="K693" i="1"/>
  <c r="M692" i="1"/>
  <c r="K692" i="1"/>
  <c r="M691" i="1"/>
  <c r="K691" i="1"/>
  <c r="M690" i="1"/>
  <c r="K690" i="1"/>
  <c r="M689" i="1"/>
  <c r="K689" i="1"/>
  <c r="M688" i="1"/>
  <c r="K688" i="1"/>
  <c r="M687" i="1"/>
  <c r="K687" i="1"/>
  <c r="M686" i="1"/>
  <c r="K686" i="1"/>
  <c r="M685" i="1"/>
  <c r="K685" i="1"/>
  <c r="M684" i="1"/>
  <c r="K684" i="1"/>
  <c r="M683" i="1"/>
  <c r="K683" i="1"/>
  <c r="M682" i="1"/>
  <c r="K682" i="1"/>
  <c r="M681" i="1"/>
  <c r="K681" i="1"/>
  <c r="M680" i="1"/>
  <c r="K680" i="1"/>
  <c r="M679" i="1"/>
  <c r="K679" i="1"/>
  <c r="M678" i="1"/>
  <c r="K678" i="1"/>
  <c r="M677" i="1"/>
  <c r="K677" i="1"/>
  <c r="M676" i="1"/>
  <c r="K676" i="1"/>
  <c r="M675" i="1"/>
  <c r="K675" i="1"/>
  <c r="M674" i="1"/>
  <c r="K674" i="1"/>
  <c r="M673" i="1"/>
  <c r="K673" i="1"/>
  <c r="M672" i="1"/>
  <c r="K672" i="1"/>
  <c r="M671" i="1"/>
  <c r="K671" i="1"/>
  <c r="M670" i="1"/>
  <c r="K670" i="1"/>
  <c r="M669" i="1"/>
  <c r="K669" i="1"/>
  <c r="M668" i="1"/>
  <c r="K668" i="1"/>
  <c r="M667" i="1"/>
  <c r="K667" i="1"/>
  <c r="M666" i="1"/>
  <c r="K666" i="1"/>
  <c r="M665" i="1"/>
  <c r="K665" i="1"/>
  <c r="M664" i="1"/>
  <c r="K664" i="1"/>
  <c r="M663" i="1"/>
  <c r="K663" i="1"/>
  <c r="M662" i="1"/>
  <c r="K662" i="1"/>
  <c r="M661" i="1"/>
  <c r="K661" i="1"/>
  <c r="M660" i="1"/>
  <c r="K660" i="1"/>
  <c r="M659" i="1"/>
  <c r="K659" i="1"/>
  <c r="M658" i="1"/>
  <c r="K658" i="1"/>
  <c r="M657" i="1"/>
  <c r="K657" i="1"/>
  <c r="M656" i="1"/>
  <c r="K656" i="1"/>
  <c r="M655" i="1"/>
  <c r="K655" i="1"/>
  <c r="M654" i="1"/>
  <c r="K654" i="1"/>
  <c r="M653" i="1"/>
  <c r="K653" i="1"/>
  <c r="M652" i="1"/>
  <c r="K652" i="1"/>
  <c r="M651" i="1"/>
  <c r="K651" i="1"/>
  <c r="M650" i="1"/>
  <c r="K650" i="1"/>
  <c r="M649" i="1"/>
  <c r="K649" i="1"/>
  <c r="M648" i="1"/>
  <c r="K648" i="1"/>
  <c r="M647" i="1"/>
  <c r="K647" i="1"/>
  <c r="M646" i="1"/>
  <c r="K646" i="1"/>
  <c r="M645" i="1"/>
  <c r="K645" i="1"/>
  <c r="M644" i="1"/>
  <c r="K644" i="1"/>
  <c r="M643" i="1"/>
  <c r="K643" i="1"/>
  <c r="M642" i="1"/>
  <c r="K642" i="1"/>
  <c r="M641" i="1"/>
  <c r="K641" i="1"/>
  <c r="M640" i="1"/>
  <c r="K640" i="1"/>
  <c r="M639" i="1"/>
  <c r="K639" i="1"/>
  <c r="M638" i="1"/>
  <c r="K638" i="1"/>
  <c r="M637" i="1"/>
  <c r="K637" i="1"/>
  <c r="M636" i="1"/>
  <c r="K636" i="1"/>
  <c r="M635" i="1"/>
  <c r="K635" i="1"/>
  <c r="M634" i="1"/>
  <c r="K634" i="1"/>
  <c r="M633" i="1"/>
  <c r="K633" i="1"/>
  <c r="M632" i="1"/>
  <c r="K632" i="1"/>
  <c r="M631" i="1"/>
  <c r="K631" i="1"/>
  <c r="M630" i="1"/>
  <c r="K630" i="1"/>
  <c r="M629" i="1"/>
  <c r="K629" i="1"/>
  <c r="M628" i="1"/>
  <c r="K628" i="1"/>
  <c r="M627" i="1"/>
  <c r="K627" i="1"/>
  <c r="M626" i="1"/>
  <c r="K626" i="1"/>
  <c r="M625" i="1"/>
  <c r="K625" i="1"/>
  <c r="M624" i="1"/>
  <c r="K624" i="1"/>
  <c r="M623" i="1"/>
  <c r="K623" i="1"/>
  <c r="M622" i="1"/>
  <c r="K622" i="1"/>
  <c r="M621" i="1"/>
  <c r="K621" i="1"/>
  <c r="M620" i="1"/>
  <c r="K620" i="1"/>
  <c r="M619" i="1"/>
  <c r="K619" i="1"/>
  <c r="M618" i="1"/>
  <c r="K618" i="1"/>
  <c r="M617" i="1"/>
  <c r="K617" i="1"/>
  <c r="M616" i="1"/>
  <c r="K616" i="1"/>
  <c r="M615" i="1"/>
  <c r="K615" i="1"/>
  <c r="M614" i="1"/>
  <c r="K614" i="1"/>
  <c r="M613" i="1"/>
  <c r="K613" i="1"/>
  <c r="M612" i="1"/>
  <c r="K612" i="1"/>
  <c r="M611" i="1"/>
  <c r="K611" i="1"/>
  <c r="M610" i="1"/>
  <c r="K610" i="1"/>
  <c r="M609" i="1"/>
  <c r="K609" i="1"/>
  <c r="M608" i="1"/>
  <c r="K608" i="1"/>
  <c r="M607" i="1"/>
  <c r="K607" i="1"/>
  <c r="M606" i="1"/>
  <c r="K606" i="1"/>
  <c r="M605" i="1"/>
  <c r="K605" i="1"/>
  <c r="M604" i="1"/>
  <c r="K604" i="1"/>
  <c r="M603" i="1"/>
  <c r="K603" i="1"/>
  <c r="M602" i="1"/>
  <c r="K602" i="1"/>
  <c r="M601" i="1"/>
  <c r="K601" i="1"/>
  <c r="M600" i="1"/>
  <c r="K600" i="1"/>
  <c r="M599" i="1"/>
  <c r="K599" i="1"/>
  <c r="M598" i="1"/>
  <c r="K598" i="1"/>
  <c r="M597" i="1"/>
  <c r="K597" i="1"/>
  <c r="M596" i="1"/>
  <c r="K596" i="1"/>
  <c r="M595" i="1"/>
  <c r="K595" i="1"/>
  <c r="M594" i="1"/>
  <c r="K594" i="1"/>
  <c r="M593" i="1"/>
  <c r="K593" i="1"/>
  <c r="M592" i="1"/>
  <c r="K592" i="1"/>
  <c r="M591" i="1"/>
  <c r="K591" i="1"/>
  <c r="M590" i="1"/>
  <c r="K590" i="1"/>
  <c r="M589" i="1"/>
  <c r="K589" i="1"/>
  <c r="M588" i="1"/>
  <c r="K588" i="1"/>
  <c r="M587" i="1"/>
  <c r="K587" i="1"/>
  <c r="M586" i="1"/>
  <c r="K586" i="1"/>
  <c r="M585" i="1"/>
  <c r="K585" i="1"/>
  <c r="M584" i="1"/>
  <c r="K584" i="1"/>
  <c r="M583" i="1"/>
  <c r="K583" i="1"/>
  <c r="M582" i="1"/>
  <c r="K582" i="1"/>
  <c r="M581" i="1"/>
  <c r="K581" i="1"/>
  <c r="M580" i="1"/>
  <c r="K580" i="1"/>
  <c r="M579" i="1"/>
  <c r="K579" i="1"/>
  <c r="M578" i="1"/>
  <c r="K578" i="1"/>
  <c r="M577" i="1"/>
  <c r="K577" i="1"/>
  <c r="M576" i="1"/>
  <c r="K576" i="1"/>
  <c r="M575" i="1"/>
  <c r="K575" i="1"/>
  <c r="M574" i="1"/>
  <c r="K574" i="1"/>
  <c r="M573" i="1"/>
  <c r="K573" i="1"/>
  <c r="M572" i="1"/>
  <c r="K572" i="1"/>
  <c r="M571" i="1"/>
  <c r="K571" i="1"/>
  <c r="M570" i="1"/>
  <c r="K570" i="1"/>
  <c r="M569" i="1"/>
  <c r="K569" i="1"/>
  <c r="M568" i="1"/>
  <c r="K568" i="1"/>
  <c r="M567" i="1"/>
  <c r="K567" i="1"/>
  <c r="M566" i="1"/>
  <c r="K566" i="1"/>
  <c r="M565" i="1"/>
  <c r="K565" i="1"/>
  <c r="M564" i="1"/>
  <c r="K564" i="1"/>
  <c r="M563" i="1"/>
  <c r="K563" i="1"/>
  <c r="M562" i="1"/>
  <c r="K562" i="1"/>
  <c r="M561" i="1"/>
  <c r="K561" i="1"/>
  <c r="M560" i="1"/>
  <c r="K560" i="1"/>
  <c r="M559" i="1"/>
  <c r="K559" i="1"/>
  <c r="M558" i="1"/>
  <c r="K558" i="1"/>
  <c r="M557" i="1"/>
  <c r="K557" i="1"/>
  <c r="M556" i="1"/>
  <c r="K556" i="1"/>
  <c r="M555" i="1"/>
  <c r="K555" i="1"/>
  <c r="M554" i="1"/>
  <c r="K554" i="1"/>
  <c r="M553" i="1"/>
  <c r="K553" i="1"/>
  <c r="M552" i="1"/>
  <c r="K552" i="1"/>
  <c r="M551" i="1"/>
  <c r="K551" i="1"/>
  <c r="M550" i="1"/>
  <c r="K550" i="1"/>
  <c r="M549" i="1"/>
  <c r="K549" i="1"/>
  <c r="M548" i="1"/>
  <c r="K548" i="1"/>
  <c r="M547" i="1"/>
  <c r="K547" i="1"/>
  <c r="M546" i="1"/>
  <c r="K546" i="1"/>
  <c r="M545" i="1"/>
  <c r="K545" i="1"/>
  <c r="M544" i="1"/>
  <c r="K544" i="1"/>
  <c r="M543" i="1"/>
  <c r="K543" i="1"/>
  <c r="M542" i="1"/>
  <c r="K542" i="1"/>
  <c r="M541" i="1"/>
  <c r="K541" i="1"/>
  <c r="M540" i="1"/>
  <c r="K540" i="1"/>
  <c r="M539" i="1"/>
  <c r="K539" i="1"/>
  <c r="M538" i="1"/>
  <c r="K538" i="1"/>
  <c r="M537" i="1"/>
  <c r="K537" i="1"/>
  <c r="M536" i="1"/>
  <c r="K536" i="1"/>
  <c r="M535" i="1"/>
  <c r="K535" i="1"/>
  <c r="M534" i="1"/>
  <c r="K534" i="1"/>
  <c r="M533" i="1"/>
  <c r="K533" i="1"/>
  <c r="M532" i="1"/>
  <c r="K532" i="1"/>
  <c r="M531" i="1"/>
  <c r="K531" i="1"/>
  <c r="M530" i="1"/>
  <c r="K530" i="1"/>
  <c r="M529" i="1"/>
  <c r="K529" i="1"/>
  <c r="M528" i="1"/>
  <c r="K528" i="1"/>
  <c r="M527" i="1"/>
  <c r="K527" i="1"/>
  <c r="M526" i="1"/>
  <c r="K526" i="1"/>
  <c r="M525" i="1"/>
  <c r="K525" i="1"/>
  <c r="M524" i="1"/>
  <c r="K524" i="1"/>
  <c r="M523" i="1"/>
  <c r="K523" i="1"/>
  <c r="M522" i="1"/>
  <c r="K522" i="1"/>
  <c r="M521" i="1"/>
  <c r="K521" i="1"/>
  <c r="M296" i="1"/>
  <c r="M519" i="1"/>
  <c r="K519" i="1"/>
  <c r="M288" i="1"/>
  <c r="M517" i="1"/>
  <c r="K517" i="1"/>
  <c r="M516" i="1"/>
  <c r="K516" i="1"/>
  <c r="M287" i="1"/>
  <c r="M514" i="1"/>
  <c r="K514" i="1"/>
  <c r="M513" i="1"/>
  <c r="K513" i="1"/>
  <c r="M512" i="1"/>
  <c r="K512" i="1"/>
  <c r="M511" i="1"/>
  <c r="K511" i="1"/>
  <c r="M510" i="1"/>
  <c r="K510" i="1"/>
  <c r="M509" i="1"/>
  <c r="K509" i="1"/>
  <c r="M508" i="1"/>
  <c r="K508" i="1"/>
  <c r="M507" i="1"/>
  <c r="K507" i="1"/>
  <c r="M506" i="1"/>
  <c r="K506" i="1"/>
  <c r="M505" i="1"/>
  <c r="K505" i="1"/>
  <c r="M504" i="1"/>
  <c r="K504" i="1"/>
  <c r="M503" i="1"/>
  <c r="K503" i="1"/>
  <c r="M502" i="1"/>
  <c r="K502" i="1"/>
  <c r="M501" i="1"/>
  <c r="K501" i="1"/>
  <c r="M500" i="1"/>
  <c r="K500" i="1"/>
  <c r="M499" i="1"/>
  <c r="K499" i="1"/>
  <c r="M498" i="1"/>
  <c r="K498" i="1"/>
  <c r="M497" i="1"/>
  <c r="K497" i="1"/>
  <c r="M496" i="1"/>
  <c r="K496" i="1"/>
  <c r="M495" i="1"/>
  <c r="K495" i="1"/>
  <c r="M494" i="1"/>
  <c r="K494" i="1"/>
  <c r="M493" i="1"/>
  <c r="K493" i="1"/>
  <c r="M492" i="1"/>
  <c r="K492" i="1"/>
  <c r="M491" i="1"/>
  <c r="K491" i="1"/>
  <c r="M490" i="1"/>
  <c r="K490" i="1"/>
  <c r="M489" i="1"/>
  <c r="K489" i="1"/>
  <c r="M488" i="1"/>
  <c r="K488" i="1"/>
  <c r="M487" i="1"/>
  <c r="K487" i="1"/>
  <c r="M486" i="1"/>
  <c r="K486" i="1"/>
  <c r="M485" i="1"/>
  <c r="K485" i="1"/>
  <c r="M484" i="1"/>
  <c r="K484" i="1"/>
  <c r="M483" i="1"/>
  <c r="K483" i="1"/>
  <c r="M482" i="1"/>
  <c r="K482" i="1"/>
  <c r="M481" i="1"/>
  <c r="K481" i="1"/>
  <c r="M480" i="1"/>
  <c r="K480" i="1"/>
  <c r="M479" i="1"/>
  <c r="K479" i="1"/>
  <c r="M478" i="1"/>
  <c r="K478" i="1"/>
  <c r="M477" i="1"/>
  <c r="K477" i="1"/>
  <c r="M476" i="1"/>
  <c r="K476" i="1"/>
  <c r="M475" i="1"/>
  <c r="K475" i="1"/>
  <c r="M474" i="1"/>
  <c r="K474" i="1"/>
  <c r="M473" i="1"/>
  <c r="K473" i="1"/>
  <c r="M472" i="1"/>
  <c r="K472" i="1"/>
  <c r="M471" i="1"/>
  <c r="K471" i="1"/>
  <c r="M470" i="1"/>
  <c r="K470" i="1"/>
  <c r="M469" i="1"/>
  <c r="K469" i="1"/>
  <c r="M468" i="1"/>
  <c r="K468" i="1"/>
  <c r="M467" i="1"/>
  <c r="K467" i="1"/>
  <c r="M466" i="1"/>
  <c r="K466" i="1"/>
  <c r="M465" i="1"/>
  <c r="K465" i="1"/>
  <c r="M464" i="1"/>
  <c r="K464" i="1"/>
  <c r="M463" i="1"/>
  <c r="K463" i="1"/>
  <c r="M462" i="1"/>
  <c r="K462" i="1"/>
  <c r="M461" i="1"/>
  <c r="K461" i="1"/>
  <c r="M460" i="1"/>
  <c r="K460" i="1"/>
  <c r="M459" i="1"/>
  <c r="K459" i="1"/>
  <c r="M458" i="1"/>
  <c r="K458" i="1"/>
  <c r="M457" i="1"/>
  <c r="K457" i="1"/>
  <c r="M456" i="1"/>
  <c r="K456" i="1"/>
  <c r="M455" i="1"/>
  <c r="K455" i="1"/>
  <c r="M454" i="1"/>
  <c r="K454" i="1"/>
  <c r="M453" i="1"/>
  <c r="K453" i="1"/>
  <c r="M452" i="1"/>
  <c r="K452" i="1"/>
  <c r="M451" i="1"/>
  <c r="K451" i="1"/>
  <c r="M450" i="1"/>
  <c r="K450" i="1"/>
  <c r="M449" i="1"/>
  <c r="K449" i="1"/>
  <c r="M448" i="1"/>
  <c r="K448" i="1"/>
  <c r="M447" i="1"/>
  <c r="K447" i="1"/>
  <c r="M446" i="1"/>
  <c r="K446" i="1"/>
  <c r="M445" i="1"/>
  <c r="K445" i="1"/>
  <c r="M444" i="1"/>
  <c r="K444" i="1"/>
  <c r="M443" i="1"/>
  <c r="K443" i="1"/>
  <c r="M442" i="1"/>
  <c r="K442" i="1"/>
  <c r="M1655" i="1"/>
  <c r="K1655" i="1"/>
  <c r="M440" i="1"/>
  <c r="K440" i="1"/>
  <c r="M439" i="1"/>
  <c r="K439" i="1"/>
  <c r="M438" i="1"/>
  <c r="K438" i="1"/>
  <c r="M437" i="1"/>
  <c r="K437" i="1"/>
  <c r="M436" i="1"/>
  <c r="K436" i="1"/>
  <c r="M435" i="1"/>
  <c r="K435" i="1"/>
  <c r="M1644" i="1"/>
  <c r="K1644" i="1"/>
  <c r="M433" i="1"/>
  <c r="K433" i="1"/>
  <c r="M432" i="1"/>
  <c r="K432" i="1"/>
  <c r="M431" i="1"/>
  <c r="K431" i="1"/>
  <c r="M430" i="1"/>
  <c r="K430" i="1"/>
  <c r="M429" i="1"/>
  <c r="K429" i="1"/>
  <c r="M428" i="1"/>
  <c r="K428" i="1"/>
  <c r="M427" i="1"/>
  <c r="K427" i="1"/>
  <c r="M426" i="1"/>
  <c r="K426" i="1"/>
  <c r="M425" i="1"/>
  <c r="K425" i="1"/>
  <c r="M424" i="1"/>
  <c r="K424" i="1"/>
  <c r="M423" i="1"/>
  <c r="K423" i="1"/>
  <c r="M422" i="1"/>
  <c r="K422" i="1"/>
  <c r="M421" i="1"/>
  <c r="K421" i="1"/>
  <c r="M420" i="1"/>
  <c r="K420" i="1"/>
  <c r="M419" i="1"/>
  <c r="K419" i="1"/>
  <c r="M418" i="1"/>
  <c r="K418" i="1"/>
  <c r="M417" i="1"/>
  <c r="K417" i="1"/>
  <c r="M416" i="1"/>
  <c r="K416" i="1"/>
  <c r="M415" i="1"/>
  <c r="K415" i="1"/>
  <c r="M414" i="1"/>
  <c r="K414" i="1"/>
  <c r="M413" i="1"/>
  <c r="K413" i="1"/>
  <c r="M412" i="1"/>
  <c r="K412" i="1"/>
  <c r="M411" i="1"/>
  <c r="K411" i="1"/>
  <c r="M410" i="1"/>
  <c r="K410" i="1"/>
  <c r="M409" i="1"/>
  <c r="K409" i="1"/>
  <c r="M408" i="1"/>
  <c r="K408" i="1"/>
  <c r="M407" i="1"/>
  <c r="K407" i="1"/>
  <c r="M406" i="1"/>
  <c r="K406" i="1"/>
  <c r="M405" i="1"/>
  <c r="K405" i="1"/>
  <c r="M404" i="1"/>
  <c r="K404" i="1"/>
  <c r="M403" i="1"/>
  <c r="K403" i="1"/>
  <c r="M402" i="1"/>
  <c r="K402" i="1"/>
  <c r="M401" i="1"/>
  <c r="K401" i="1"/>
  <c r="M400" i="1"/>
  <c r="K400" i="1"/>
  <c r="M399" i="1"/>
  <c r="K399" i="1"/>
  <c r="M398" i="1"/>
  <c r="K398" i="1"/>
  <c r="M397" i="1"/>
  <c r="K397" i="1"/>
  <c r="M396" i="1"/>
  <c r="K396" i="1"/>
  <c r="M395" i="1"/>
  <c r="K395" i="1"/>
  <c r="M394" i="1"/>
  <c r="K394" i="1"/>
  <c r="M393" i="1"/>
  <c r="K393" i="1"/>
  <c r="M392" i="1"/>
  <c r="K392" i="1"/>
  <c r="M391" i="1"/>
  <c r="K391" i="1"/>
  <c r="M390" i="1"/>
  <c r="K390" i="1"/>
  <c r="M389" i="1"/>
  <c r="K389" i="1"/>
  <c r="M388" i="1"/>
  <c r="K388" i="1"/>
  <c r="M387" i="1"/>
  <c r="K387" i="1"/>
  <c r="M386" i="1"/>
  <c r="K386" i="1"/>
  <c r="M385" i="1"/>
  <c r="K385" i="1"/>
  <c r="M384" i="1"/>
  <c r="K384" i="1"/>
  <c r="M383" i="1"/>
  <c r="K383" i="1"/>
  <c r="M382" i="1"/>
  <c r="K382" i="1"/>
  <c r="M381" i="1"/>
  <c r="K381" i="1"/>
  <c r="M380" i="1"/>
  <c r="K380" i="1"/>
  <c r="M379" i="1"/>
  <c r="K379" i="1"/>
  <c r="M378" i="1"/>
  <c r="K378" i="1"/>
  <c r="M377" i="1"/>
  <c r="K377" i="1"/>
  <c r="M286" i="1"/>
  <c r="M285" i="1"/>
  <c r="M374" i="1"/>
  <c r="K374" i="1"/>
  <c r="M373" i="1"/>
  <c r="K373" i="1"/>
  <c r="M372" i="1"/>
  <c r="K372" i="1"/>
  <c r="M371" i="1"/>
  <c r="K371" i="1"/>
  <c r="M370" i="1"/>
  <c r="K370" i="1"/>
  <c r="M369" i="1"/>
  <c r="K369" i="1"/>
  <c r="M368" i="1"/>
  <c r="K368" i="1"/>
  <c r="M367" i="1"/>
  <c r="K367" i="1"/>
  <c r="M366" i="1"/>
  <c r="K366" i="1"/>
  <c r="M365" i="1"/>
  <c r="K365" i="1"/>
  <c r="M364" i="1"/>
  <c r="K364" i="1"/>
  <c r="M363" i="1"/>
  <c r="K363" i="1"/>
  <c r="M362" i="1"/>
  <c r="K362" i="1"/>
  <c r="M361" i="1"/>
  <c r="K361" i="1"/>
  <c r="M360" i="1"/>
  <c r="K360" i="1"/>
  <c r="M359" i="1"/>
  <c r="K359" i="1"/>
  <c r="M358" i="1"/>
  <c r="K358" i="1"/>
  <c r="M357" i="1"/>
  <c r="K357" i="1"/>
  <c r="M1422" i="1"/>
  <c r="K1422" i="1"/>
  <c r="M355" i="1"/>
  <c r="K355" i="1"/>
  <c r="M354" i="1"/>
  <c r="K354" i="1"/>
  <c r="M353" i="1"/>
  <c r="K353" i="1"/>
  <c r="M352" i="1"/>
  <c r="K352" i="1"/>
  <c r="M351" i="1"/>
  <c r="K351" i="1"/>
  <c r="M350" i="1"/>
  <c r="K350" i="1"/>
  <c r="M349" i="1"/>
  <c r="K349" i="1"/>
  <c r="M348" i="1"/>
  <c r="K348" i="1"/>
  <c r="M347" i="1"/>
  <c r="K347" i="1"/>
  <c r="M1740" i="1"/>
  <c r="K1740" i="1"/>
  <c r="M345" i="1"/>
  <c r="K345" i="1"/>
  <c r="M344" i="1"/>
  <c r="K344" i="1"/>
  <c r="M343" i="1"/>
  <c r="K343" i="1"/>
  <c r="M342" i="1"/>
  <c r="K342" i="1"/>
  <c r="M341" i="1"/>
  <c r="K341" i="1"/>
  <c r="M340" i="1"/>
  <c r="K340" i="1"/>
  <c r="M1739" i="1"/>
  <c r="K1739" i="1"/>
  <c r="M338" i="1"/>
  <c r="K338" i="1"/>
  <c r="M337" i="1"/>
  <c r="K337" i="1"/>
  <c r="M336" i="1"/>
  <c r="K336" i="1"/>
  <c r="M335" i="1"/>
  <c r="K335" i="1"/>
  <c r="M334" i="1"/>
  <c r="K334" i="1"/>
  <c r="M333" i="1"/>
  <c r="K333" i="1"/>
  <c r="M332" i="1"/>
  <c r="K332" i="1"/>
  <c r="M331" i="1"/>
  <c r="K331" i="1"/>
  <c r="M330" i="1"/>
  <c r="K330" i="1"/>
  <c r="M329" i="1"/>
  <c r="K329" i="1"/>
  <c r="M328" i="1"/>
  <c r="K328" i="1"/>
  <c r="M327" i="1"/>
  <c r="K327" i="1"/>
  <c r="M326" i="1"/>
  <c r="K326" i="1"/>
  <c r="M325" i="1"/>
  <c r="K325" i="1"/>
  <c r="M324" i="1"/>
  <c r="K324" i="1"/>
  <c r="M323" i="1"/>
  <c r="K323" i="1"/>
  <c r="M322" i="1"/>
  <c r="K322" i="1"/>
  <c r="M321" i="1"/>
  <c r="K321" i="1"/>
  <c r="M320" i="1"/>
  <c r="K320" i="1"/>
  <c r="M319" i="1"/>
  <c r="K319" i="1"/>
  <c r="M318" i="1"/>
  <c r="K318" i="1"/>
  <c r="M317" i="1"/>
  <c r="K317" i="1"/>
  <c r="M316" i="1"/>
  <c r="K316" i="1"/>
  <c r="M315" i="1"/>
  <c r="K315" i="1"/>
  <c r="M314" i="1"/>
  <c r="K314" i="1"/>
  <c r="M313" i="1"/>
  <c r="K313" i="1"/>
  <c r="M312" i="1"/>
  <c r="K312" i="1"/>
  <c r="M311" i="1"/>
  <c r="K311" i="1"/>
  <c r="M310" i="1"/>
  <c r="K310" i="1"/>
  <c r="M309" i="1"/>
  <c r="K309" i="1"/>
  <c r="M308" i="1"/>
  <c r="K308" i="1"/>
  <c r="M307" i="1"/>
  <c r="K307" i="1"/>
  <c r="M306" i="1"/>
  <c r="K306" i="1"/>
  <c r="M305" i="1"/>
  <c r="K305" i="1"/>
  <c r="M304" i="1"/>
  <c r="K304" i="1"/>
  <c r="M303" i="1"/>
  <c r="K303" i="1"/>
  <c r="M302" i="1"/>
  <c r="K302" i="1"/>
  <c r="M301" i="1"/>
  <c r="K301" i="1"/>
  <c r="M300" i="1"/>
  <c r="K300" i="1"/>
  <c r="M299" i="1"/>
  <c r="K299" i="1"/>
  <c r="M298" i="1"/>
  <c r="K298" i="1"/>
  <c r="M297" i="1"/>
  <c r="K297" i="1"/>
  <c r="M1421" i="1"/>
  <c r="K1421" i="1"/>
  <c r="M295" i="1"/>
  <c r="K295" i="1"/>
  <c r="M294" i="1"/>
  <c r="K294" i="1"/>
  <c r="M293" i="1"/>
  <c r="K293" i="1"/>
  <c r="M292" i="1"/>
  <c r="K292" i="1"/>
  <c r="M291" i="1"/>
  <c r="K291" i="1"/>
  <c r="M290" i="1"/>
  <c r="K290" i="1"/>
  <c r="M289" i="1"/>
  <c r="K289" i="1"/>
  <c r="M282" i="1"/>
  <c r="M281" i="1"/>
  <c r="M280" i="1"/>
  <c r="M279" i="1"/>
  <c r="M284" i="1"/>
  <c r="K284" i="1"/>
  <c r="M283" i="1"/>
  <c r="K283" i="1"/>
  <c r="M278" i="1"/>
  <c r="M277" i="1"/>
  <c r="M276" i="1"/>
  <c r="M275" i="1"/>
  <c r="M265" i="1"/>
  <c r="M208" i="1"/>
  <c r="M207" i="1"/>
  <c r="M199" i="1"/>
  <c r="M274" i="1"/>
  <c r="K274" i="1"/>
  <c r="M273" i="1"/>
  <c r="K273" i="1"/>
  <c r="M272" i="1"/>
  <c r="K272" i="1"/>
  <c r="M271" i="1"/>
  <c r="K271" i="1"/>
  <c r="M270" i="1"/>
  <c r="K270" i="1"/>
  <c r="M269" i="1"/>
  <c r="K269" i="1"/>
  <c r="M268" i="1"/>
  <c r="K268" i="1"/>
  <c r="M267" i="1"/>
  <c r="K267" i="1"/>
  <c r="M266" i="1"/>
  <c r="K266" i="1"/>
  <c r="M1711" i="1"/>
  <c r="K1711" i="1"/>
  <c r="M264" i="1"/>
  <c r="K264" i="1"/>
  <c r="M263" i="1"/>
  <c r="K263" i="1"/>
  <c r="M262" i="1"/>
  <c r="K262" i="1"/>
  <c r="M261" i="1"/>
  <c r="K261" i="1"/>
  <c r="M260" i="1"/>
  <c r="K260" i="1"/>
  <c r="M259" i="1"/>
  <c r="K259" i="1"/>
  <c r="M258" i="1"/>
  <c r="K258" i="1"/>
  <c r="M257" i="1"/>
  <c r="K257" i="1"/>
  <c r="M256" i="1"/>
  <c r="K256" i="1"/>
  <c r="M255" i="1"/>
  <c r="K255" i="1"/>
  <c r="M254" i="1"/>
  <c r="K254" i="1"/>
  <c r="M253" i="1"/>
  <c r="K253" i="1"/>
  <c r="M252" i="1"/>
  <c r="K252" i="1"/>
  <c r="M251" i="1"/>
  <c r="K251" i="1"/>
  <c r="M250" i="1"/>
  <c r="K250" i="1"/>
  <c r="M249" i="1"/>
  <c r="K249" i="1"/>
  <c r="M248" i="1"/>
  <c r="K248" i="1"/>
  <c r="M247" i="1"/>
  <c r="K247" i="1"/>
  <c r="M246" i="1"/>
  <c r="K246" i="1"/>
  <c r="M245" i="1"/>
  <c r="K245" i="1"/>
  <c r="M244" i="1"/>
  <c r="K244" i="1"/>
  <c r="M243" i="1"/>
  <c r="K243" i="1"/>
  <c r="M242" i="1"/>
  <c r="K242" i="1"/>
  <c r="M241" i="1"/>
  <c r="K241" i="1"/>
  <c r="M240" i="1"/>
  <c r="K240" i="1"/>
  <c r="M239" i="1"/>
  <c r="K239" i="1"/>
  <c r="M238" i="1"/>
  <c r="K238" i="1"/>
  <c r="M237" i="1"/>
  <c r="K237" i="1"/>
  <c r="M236" i="1"/>
  <c r="K236" i="1"/>
  <c r="M235" i="1"/>
  <c r="K235" i="1"/>
  <c r="M234" i="1"/>
  <c r="K234" i="1"/>
  <c r="M233" i="1"/>
  <c r="K233" i="1"/>
  <c r="M232" i="1"/>
  <c r="K232" i="1"/>
  <c r="M231" i="1"/>
  <c r="K231" i="1"/>
  <c r="M230" i="1"/>
  <c r="K230" i="1"/>
  <c r="M229" i="1"/>
  <c r="K229" i="1"/>
  <c r="M228" i="1"/>
  <c r="K228" i="1"/>
  <c r="M227" i="1"/>
  <c r="K227" i="1"/>
  <c r="M226" i="1"/>
  <c r="K226" i="1"/>
  <c r="M225" i="1"/>
  <c r="K225" i="1"/>
  <c r="M224" i="1"/>
  <c r="K224" i="1"/>
  <c r="M223" i="1"/>
  <c r="K223" i="1"/>
  <c r="M222" i="1"/>
  <c r="K222" i="1"/>
  <c r="M221" i="1"/>
  <c r="K221" i="1"/>
  <c r="M220" i="1"/>
  <c r="K220" i="1"/>
  <c r="M219" i="1"/>
  <c r="K219" i="1"/>
  <c r="M218" i="1"/>
  <c r="K218" i="1"/>
  <c r="M217" i="1"/>
  <c r="K217" i="1"/>
  <c r="M216" i="1"/>
  <c r="K216" i="1"/>
  <c r="M215" i="1"/>
  <c r="K215" i="1"/>
  <c r="M214" i="1"/>
  <c r="K214" i="1"/>
  <c r="M213" i="1"/>
  <c r="K213" i="1"/>
  <c r="M212" i="1"/>
  <c r="K212" i="1"/>
  <c r="M211" i="1"/>
  <c r="K211" i="1"/>
  <c r="M210" i="1"/>
  <c r="K210" i="1"/>
  <c r="M209" i="1"/>
  <c r="K209" i="1"/>
  <c r="M198" i="1"/>
  <c r="M197" i="1"/>
  <c r="M206" i="1"/>
  <c r="K206" i="1"/>
  <c r="M205" i="1"/>
  <c r="K205" i="1"/>
  <c r="M204" i="1"/>
  <c r="K204" i="1"/>
  <c r="M203" i="1"/>
  <c r="K203" i="1"/>
  <c r="M202" i="1"/>
  <c r="K202" i="1"/>
  <c r="M201" i="1"/>
  <c r="K201" i="1"/>
  <c r="M200" i="1"/>
  <c r="K200" i="1"/>
  <c r="M112" i="1"/>
  <c r="M99" i="1"/>
  <c r="M81" i="1"/>
  <c r="M196" i="1"/>
  <c r="K196" i="1"/>
  <c r="M195" i="1"/>
  <c r="K195" i="1"/>
  <c r="M194" i="1"/>
  <c r="K194" i="1"/>
  <c r="M193" i="1"/>
  <c r="K193" i="1"/>
  <c r="M192" i="1"/>
  <c r="K192" i="1"/>
  <c r="M191" i="1"/>
  <c r="K191" i="1"/>
  <c r="M190" i="1"/>
  <c r="K190" i="1"/>
  <c r="M189" i="1"/>
  <c r="K189" i="1"/>
  <c r="M188" i="1"/>
  <c r="K188" i="1"/>
  <c r="M187" i="1"/>
  <c r="K187" i="1"/>
  <c r="M186" i="1"/>
  <c r="K186" i="1"/>
  <c r="M185" i="1"/>
  <c r="K185" i="1"/>
  <c r="M184" i="1"/>
  <c r="K184" i="1"/>
  <c r="M183" i="1"/>
  <c r="K183" i="1"/>
  <c r="M182" i="1"/>
  <c r="K182" i="1"/>
  <c r="M181" i="1"/>
  <c r="K181" i="1"/>
  <c r="M180" i="1"/>
  <c r="K180" i="1"/>
  <c r="M179" i="1"/>
  <c r="K179" i="1"/>
  <c r="M178" i="1"/>
  <c r="K178" i="1"/>
  <c r="M177" i="1"/>
  <c r="K177" i="1"/>
  <c r="M176" i="1"/>
  <c r="K176" i="1"/>
  <c r="M175" i="1"/>
  <c r="K175" i="1"/>
  <c r="M174" i="1"/>
  <c r="K174" i="1"/>
  <c r="M173" i="1"/>
  <c r="K173" i="1"/>
  <c r="M172" i="1"/>
  <c r="K172" i="1"/>
  <c r="M171" i="1"/>
  <c r="K171" i="1"/>
  <c r="M170" i="1"/>
  <c r="K170" i="1"/>
  <c r="M169" i="1"/>
  <c r="K169" i="1"/>
  <c r="M168" i="1"/>
  <c r="K168" i="1"/>
  <c r="M167" i="1"/>
  <c r="K167" i="1"/>
  <c r="M166" i="1"/>
  <c r="K166" i="1"/>
  <c r="M165" i="1"/>
  <c r="K165" i="1"/>
  <c r="M164" i="1"/>
  <c r="K164" i="1"/>
  <c r="M163" i="1"/>
  <c r="K163" i="1"/>
  <c r="M162" i="1"/>
  <c r="K162" i="1"/>
  <c r="M161" i="1"/>
  <c r="K161" i="1"/>
  <c r="M160" i="1"/>
  <c r="K160" i="1"/>
  <c r="M159" i="1"/>
  <c r="K159" i="1"/>
  <c r="M158" i="1"/>
  <c r="K158" i="1"/>
  <c r="M157" i="1"/>
  <c r="K157" i="1"/>
  <c r="M156" i="1"/>
  <c r="K156" i="1"/>
  <c r="M155" i="1"/>
  <c r="K155" i="1"/>
  <c r="M154" i="1"/>
  <c r="K154" i="1"/>
  <c r="M153" i="1"/>
  <c r="K153" i="1"/>
  <c r="M152" i="1"/>
  <c r="K152" i="1"/>
  <c r="M151" i="1"/>
  <c r="K151" i="1"/>
  <c r="M150" i="1"/>
  <c r="K150" i="1"/>
  <c r="M149" i="1"/>
  <c r="K149" i="1"/>
  <c r="M148" i="1"/>
  <c r="K148" i="1"/>
  <c r="M147" i="1"/>
  <c r="K147" i="1"/>
  <c r="M146" i="1"/>
  <c r="K146" i="1"/>
  <c r="M145" i="1"/>
  <c r="K145" i="1"/>
  <c r="M144" i="1"/>
  <c r="K144" i="1"/>
  <c r="M143" i="1"/>
  <c r="K143" i="1"/>
  <c r="M142" i="1"/>
  <c r="K142" i="1"/>
  <c r="M141" i="1"/>
  <c r="K141" i="1"/>
  <c r="M140" i="1"/>
  <c r="K140" i="1"/>
  <c r="M139" i="1"/>
  <c r="K139" i="1"/>
  <c r="M138" i="1"/>
  <c r="K138" i="1"/>
  <c r="M137" i="1"/>
  <c r="K137" i="1"/>
  <c r="M136" i="1"/>
  <c r="K136" i="1"/>
  <c r="M135" i="1"/>
  <c r="K135" i="1"/>
  <c r="M134" i="1"/>
  <c r="K134" i="1"/>
  <c r="M133" i="1"/>
  <c r="K133" i="1"/>
  <c r="M132" i="1"/>
  <c r="K132" i="1"/>
  <c r="M131" i="1"/>
  <c r="K131" i="1"/>
  <c r="M130" i="1"/>
  <c r="K130" i="1"/>
  <c r="M129" i="1"/>
  <c r="K129" i="1"/>
  <c r="M128" i="1"/>
  <c r="K128" i="1"/>
  <c r="M127" i="1"/>
  <c r="K127" i="1"/>
  <c r="M126" i="1"/>
  <c r="K126" i="1"/>
  <c r="M125" i="1"/>
  <c r="K125" i="1"/>
  <c r="M124" i="1"/>
  <c r="K124" i="1"/>
  <c r="M123" i="1"/>
  <c r="K123" i="1"/>
  <c r="M122" i="1"/>
  <c r="K122" i="1"/>
  <c r="M121" i="1"/>
  <c r="K121" i="1"/>
  <c r="M120" i="1"/>
  <c r="K120" i="1"/>
  <c r="M119" i="1"/>
  <c r="K119" i="1"/>
  <c r="M118" i="1"/>
  <c r="K118" i="1"/>
  <c r="M117" i="1"/>
  <c r="K117" i="1"/>
  <c r="M116" i="1"/>
  <c r="K116" i="1"/>
  <c r="M115" i="1"/>
  <c r="K115" i="1"/>
  <c r="M114" i="1"/>
  <c r="K114" i="1"/>
  <c r="M113" i="1"/>
  <c r="K113" i="1"/>
  <c r="M75" i="1"/>
  <c r="M111" i="1"/>
  <c r="K111" i="1"/>
  <c r="M110" i="1"/>
  <c r="K110" i="1"/>
  <c r="M109" i="1"/>
  <c r="K109" i="1"/>
  <c r="M108" i="1"/>
  <c r="K108" i="1"/>
  <c r="M107" i="1"/>
  <c r="K107" i="1"/>
  <c r="M106" i="1"/>
  <c r="K106" i="1"/>
  <c r="M105" i="1"/>
  <c r="K105" i="1"/>
  <c r="M104" i="1"/>
  <c r="K104" i="1"/>
  <c r="M103" i="1"/>
  <c r="K103" i="1"/>
  <c r="M102" i="1"/>
  <c r="K102" i="1"/>
  <c r="M101" i="1"/>
  <c r="K101" i="1"/>
  <c r="M100" i="1"/>
  <c r="K100" i="1"/>
  <c r="M69" i="1"/>
  <c r="M98" i="1"/>
  <c r="K98" i="1"/>
  <c r="M97" i="1"/>
  <c r="K97" i="1"/>
  <c r="M96" i="1"/>
  <c r="K96" i="1"/>
  <c r="M95" i="1"/>
  <c r="K95" i="1"/>
  <c r="M94" i="1"/>
  <c r="K94" i="1"/>
  <c r="M93" i="1"/>
  <c r="K93" i="1"/>
  <c r="M92" i="1"/>
  <c r="K92" i="1"/>
  <c r="M91" i="1"/>
  <c r="K91" i="1"/>
  <c r="M90" i="1"/>
  <c r="K90" i="1"/>
  <c r="M89" i="1"/>
  <c r="K89" i="1"/>
  <c r="M88" i="1"/>
  <c r="K88" i="1"/>
  <c r="M87" i="1"/>
  <c r="K87" i="1"/>
  <c r="M86" i="1"/>
  <c r="K86" i="1"/>
  <c r="M85" i="1"/>
  <c r="K85" i="1"/>
  <c r="M84" i="1"/>
  <c r="K84" i="1"/>
  <c r="M83" i="1"/>
  <c r="K83" i="1"/>
  <c r="M82" i="1"/>
  <c r="K82" i="1"/>
  <c r="M1702" i="1"/>
  <c r="K1702" i="1"/>
  <c r="M80" i="1"/>
  <c r="K80" i="1"/>
  <c r="M79" i="1"/>
  <c r="K79" i="1"/>
  <c r="M78" i="1"/>
  <c r="K78" i="1"/>
  <c r="M77" i="1"/>
  <c r="K77" i="1"/>
  <c r="M76" i="1"/>
  <c r="K76" i="1"/>
  <c r="M1701" i="1"/>
  <c r="K1701" i="1"/>
  <c r="M74" i="1"/>
  <c r="K74" i="1"/>
  <c r="M73" i="1"/>
  <c r="K73" i="1"/>
  <c r="M72" i="1"/>
  <c r="K72" i="1"/>
  <c r="M71" i="1"/>
  <c r="K71" i="1"/>
  <c r="M70" i="1"/>
  <c r="K70" i="1"/>
  <c r="M66" i="1"/>
  <c r="M68" i="1"/>
  <c r="K68" i="1"/>
  <c r="M67" i="1"/>
  <c r="K67" i="1"/>
  <c r="M59" i="1"/>
  <c r="M65" i="1"/>
  <c r="K65" i="1"/>
  <c r="M64" i="1"/>
  <c r="K64" i="1"/>
  <c r="M63" i="1"/>
  <c r="K63" i="1"/>
  <c r="M62" i="1"/>
  <c r="K62" i="1"/>
  <c r="M61" i="1"/>
  <c r="K61" i="1"/>
  <c r="M60" i="1"/>
  <c r="K60" i="1"/>
  <c r="M1617" i="1"/>
  <c r="K1617" i="1"/>
  <c r="M58" i="1"/>
  <c r="M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M3" i="1"/>
  <c r="M2" i="1"/>
  <c r="K2" i="1"/>
</calcChain>
</file>

<file path=xl/sharedStrings.xml><?xml version="1.0" encoding="utf-8"?>
<sst xmlns="http://schemas.openxmlformats.org/spreadsheetml/2006/main" count="15466" uniqueCount="2861">
  <si>
    <t>Mcode</t>
  </si>
  <si>
    <t>School</t>
  </si>
  <si>
    <t>Notes</t>
  </si>
  <si>
    <t>Mentor</t>
  </si>
  <si>
    <t>Grade</t>
  </si>
  <si>
    <t>On the Programme</t>
  </si>
  <si>
    <t>Surname</t>
  </si>
  <si>
    <t>Name</t>
  </si>
  <si>
    <t>Gender</t>
  </si>
  <si>
    <t>LC Name</t>
  </si>
  <si>
    <t>LC ID</t>
  </si>
  <si>
    <t>Start Date</t>
  </si>
  <si>
    <t>Total Sessions</t>
  </si>
  <si>
    <t>Semester</t>
  </si>
  <si>
    <t>Jan - March Total Sessions</t>
  </si>
  <si>
    <t>Jan - March Level</t>
  </si>
  <si>
    <t>April Total Sessions</t>
  </si>
  <si>
    <t>April Level</t>
  </si>
  <si>
    <t>May Total Sessions</t>
  </si>
  <si>
    <t>May Level</t>
  </si>
  <si>
    <t>June Total Sessions</t>
  </si>
  <si>
    <t>June level</t>
  </si>
  <si>
    <t>July Total Sessions</t>
  </si>
  <si>
    <t>July Level</t>
  </si>
  <si>
    <t>August Total Sessions</t>
  </si>
  <si>
    <t>August Level</t>
  </si>
  <si>
    <t>September Total Sessions</t>
  </si>
  <si>
    <t>September Level</t>
  </si>
  <si>
    <t>October Total Sessions</t>
  </si>
  <si>
    <t>October Level</t>
  </si>
  <si>
    <t>November Total Sessions</t>
  </si>
  <si>
    <t>November Level</t>
  </si>
  <si>
    <t>Seyisi</t>
  </si>
  <si>
    <t>Thobela</t>
  </si>
  <si>
    <t>Grade 2</t>
  </si>
  <si>
    <t>Yes</t>
  </si>
  <si>
    <t>Nywendwana</t>
  </si>
  <si>
    <t>Lolwethu</t>
  </si>
  <si>
    <t>Alizwa Tsili</t>
  </si>
  <si>
    <t>15/03/2023</t>
  </si>
  <si>
    <t>Half-Year</t>
  </si>
  <si>
    <t>Aaron Gqadu</t>
  </si>
  <si>
    <t>Chombe</t>
  </si>
  <si>
    <t>Grade R</t>
  </si>
  <si>
    <t>No</t>
  </si>
  <si>
    <t>Stungu</t>
  </si>
  <si>
    <t>Lulothando</t>
  </si>
  <si>
    <t>Lithalethu Manga</t>
  </si>
  <si>
    <t>Ben Sinuka</t>
  </si>
  <si>
    <t>Fumbatha</t>
  </si>
  <si>
    <t>Minentle</t>
  </si>
  <si>
    <t>Mihle Gunguluza</t>
  </si>
  <si>
    <t>Clarkson</t>
  </si>
  <si>
    <t>Lameki</t>
  </si>
  <si>
    <t>Constabel</t>
  </si>
  <si>
    <t>Shamoney</t>
  </si>
  <si>
    <t>Bianca Goeda</t>
  </si>
  <si>
    <t>Grade 1</t>
  </si>
  <si>
    <t>Griffiths</t>
  </si>
  <si>
    <t>Hakeem</t>
  </si>
  <si>
    <t>Jordaan</t>
  </si>
  <si>
    <t>Claire</t>
  </si>
  <si>
    <t>November</t>
  </si>
  <si>
    <t>Elrico</t>
  </si>
  <si>
    <t>Shale</t>
  </si>
  <si>
    <t>Dieketseng</t>
  </si>
  <si>
    <t>Sinovuyo Nyanda</t>
  </si>
  <si>
    <t>Skosana</t>
  </si>
  <si>
    <t>Siphuxolo</t>
  </si>
  <si>
    <t>Thanda</t>
  </si>
  <si>
    <t>Wendy</t>
  </si>
  <si>
    <t>Williams</t>
  </si>
  <si>
    <t>Roshney</t>
  </si>
  <si>
    <t>Mfuko</t>
  </si>
  <si>
    <t>Ongeziwe</t>
  </si>
  <si>
    <t>M</t>
  </si>
  <si>
    <t>Mangcana</t>
  </si>
  <si>
    <t>Sibulele</t>
  </si>
  <si>
    <t>F</t>
  </si>
  <si>
    <t>14/03/2023</t>
  </si>
  <si>
    <t>Ngalo</t>
  </si>
  <si>
    <t>Sinovuyo</t>
  </si>
  <si>
    <t>Mntambo</t>
  </si>
  <si>
    <t>Imitha</t>
  </si>
  <si>
    <t>Kiewiets</t>
  </si>
  <si>
    <t>Kamvelihle</t>
  </si>
  <si>
    <t>Bridgette Gamede</t>
  </si>
  <si>
    <t>Mayo</t>
  </si>
  <si>
    <t>Amyoli</t>
  </si>
  <si>
    <t>Meshaka</t>
  </si>
  <si>
    <t>Noahim-Patrick</t>
  </si>
  <si>
    <t>Jonty Lawack</t>
  </si>
  <si>
    <t>Mtshiya</t>
  </si>
  <si>
    <t>Luncumo</t>
  </si>
  <si>
    <t>Munnick</t>
  </si>
  <si>
    <t>Shalton</t>
  </si>
  <si>
    <t>Shaunney Nyondo</t>
  </si>
  <si>
    <t>Zade-Lynn</t>
  </si>
  <si>
    <t>Van Wyk</t>
  </si>
  <si>
    <t>Sharnique</t>
  </si>
  <si>
    <t>Vunathi</t>
  </si>
  <si>
    <t>Liyabukwa</t>
  </si>
  <si>
    <t>Kota</t>
  </si>
  <si>
    <t>Sinalo</t>
  </si>
  <si>
    <t>Lugawe</t>
  </si>
  <si>
    <t>Onika</t>
  </si>
  <si>
    <t>Tyolo</t>
  </si>
  <si>
    <t>Elihle</t>
  </si>
  <si>
    <t>Jonas</t>
  </si>
  <si>
    <t>Avuyile</t>
  </si>
  <si>
    <t>Hendricks</t>
  </si>
  <si>
    <t>Joylin</t>
  </si>
  <si>
    <t>Kees</t>
  </si>
  <si>
    <t>Ashwill</t>
  </si>
  <si>
    <t>Kleinbooi</t>
  </si>
  <si>
    <t>Lulutho</t>
  </si>
  <si>
    <t>Mashalaba</t>
  </si>
  <si>
    <t>Lukhanzo</t>
  </si>
  <si>
    <t>Matodlana</t>
  </si>
  <si>
    <t>Inam</t>
  </si>
  <si>
    <t>Mxoli</t>
  </si>
  <si>
    <t>Luphelo</t>
  </si>
  <si>
    <t>Kariena Tsaoane</t>
  </si>
  <si>
    <t>Slatsha</t>
  </si>
  <si>
    <t>Isivile</t>
  </si>
  <si>
    <t>Voster</t>
  </si>
  <si>
    <t>Elrisha</t>
  </si>
  <si>
    <t>Potgieter</t>
  </si>
  <si>
    <t>Nealroy</t>
  </si>
  <si>
    <t>Banele</t>
  </si>
  <si>
    <t>Dingana</t>
  </si>
  <si>
    <t>Asivile</t>
  </si>
  <si>
    <t>Sokupa</t>
  </si>
  <si>
    <t>Siphendulwe</t>
  </si>
  <si>
    <t>Goeda</t>
  </si>
  <si>
    <t>Antonio</t>
  </si>
  <si>
    <t>Kamies</t>
  </si>
  <si>
    <t>Tess-Lyn</t>
  </si>
  <si>
    <t>Simamkele</t>
  </si>
  <si>
    <t>Mafu</t>
  </si>
  <si>
    <t>Uzubenathi</t>
  </si>
  <si>
    <t>Mtimkhulu</t>
  </si>
  <si>
    <t>Siphesihle</t>
  </si>
  <si>
    <t>Gwavu</t>
  </si>
  <si>
    <t>Ibanathi</t>
  </si>
  <si>
    <t>Baliso</t>
  </si>
  <si>
    <t>Inothando</t>
  </si>
  <si>
    <t>148/03/2023</t>
  </si>
  <si>
    <t>PreR</t>
  </si>
  <si>
    <t>Jacobs</t>
  </si>
  <si>
    <t>Esihle</t>
  </si>
  <si>
    <t>Zintle Majola</t>
  </si>
  <si>
    <t>24/01</t>
  </si>
  <si>
    <t>Blom</t>
  </si>
  <si>
    <t>Iminathi</t>
  </si>
  <si>
    <t>17/03/2023</t>
  </si>
  <si>
    <t>Hulu</t>
  </si>
  <si>
    <t>Amila</t>
  </si>
  <si>
    <t>Haarmans</t>
  </si>
  <si>
    <t>Lulonke</t>
  </si>
  <si>
    <t>Matshangane</t>
  </si>
  <si>
    <t>Sesona</t>
  </si>
  <si>
    <t>Bhacela</t>
  </si>
  <si>
    <t>Mivuyo</t>
  </si>
  <si>
    <t>Solomon</t>
  </si>
  <si>
    <t>Umile</t>
  </si>
  <si>
    <t>Gusha</t>
  </si>
  <si>
    <t>Mbalentle</t>
  </si>
  <si>
    <t>Jayiya</t>
  </si>
  <si>
    <t>Lunje</t>
  </si>
  <si>
    <t>Sisonke</t>
  </si>
  <si>
    <t>Nolukholo</t>
  </si>
  <si>
    <t>Tsitsa</t>
  </si>
  <si>
    <t>Lelona</t>
  </si>
  <si>
    <t>Valisi</t>
  </si>
  <si>
    <t>Olumiyo</t>
  </si>
  <si>
    <t>Manangala</t>
  </si>
  <si>
    <t>Kubo</t>
  </si>
  <si>
    <t>17/04</t>
  </si>
  <si>
    <t>Manto</t>
  </si>
  <si>
    <t>Siwaphiwe</t>
  </si>
  <si>
    <t>Dikana</t>
  </si>
  <si>
    <t>Masedi</t>
  </si>
  <si>
    <t>Mpidyana</t>
  </si>
  <si>
    <t>Luhlela</t>
  </si>
  <si>
    <t>Mdoka</t>
  </si>
  <si>
    <t>Likuwe</t>
  </si>
  <si>
    <t>petrusi</t>
  </si>
  <si>
    <t>Zingisa</t>
  </si>
  <si>
    <t>Xepula</t>
  </si>
  <si>
    <t>Alive</t>
  </si>
  <si>
    <t>Bhebhe</t>
  </si>
  <si>
    <t>Musawenkosi</t>
  </si>
  <si>
    <t>Koba</t>
  </si>
  <si>
    <t>Mzozoyana</t>
  </si>
  <si>
    <t>Renya</t>
  </si>
  <si>
    <t>Malihlume</t>
  </si>
  <si>
    <t>Yaso</t>
  </si>
  <si>
    <t>Luzuko</t>
  </si>
  <si>
    <t>Olifant</t>
  </si>
  <si>
    <t>Lionel</t>
  </si>
  <si>
    <t>Tengani</t>
  </si>
  <si>
    <t>Sisipho</t>
  </si>
  <si>
    <t>Jodrean</t>
  </si>
  <si>
    <t>Nkani</t>
  </si>
  <si>
    <t>Melokuhle</t>
  </si>
  <si>
    <t>Half-year</t>
  </si>
  <si>
    <t>Nxununu</t>
  </si>
  <si>
    <t>Lethokuhle</t>
  </si>
  <si>
    <t>Smith</t>
  </si>
  <si>
    <t>Shaylin</t>
  </si>
  <si>
    <t>Vicky-Lee Cunningham</t>
  </si>
  <si>
    <t>Grootboom</t>
  </si>
  <si>
    <t>Sivenathi</t>
  </si>
  <si>
    <t>Qosho</t>
  </si>
  <si>
    <t>Buncwane</t>
  </si>
  <si>
    <t>Qwetha</t>
  </si>
  <si>
    <t>Asonwabise</t>
  </si>
  <si>
    <t>Malgas</t>
  </si>
  <si>
    <t>Joshua</t>
  </si>
  <si>
    <t>Toyisi</t>
  </si>
  <si>
    <t>Kungawo</t>
  </si>
  <si>
    <t>Buncoko</t>
  </si>
  <si>
    <t>Yona</t>
  </si>
  <si>
    <t>Songenathi</t>
  </si>
  <si>
    <t>Green Apple</t>
  </si>
  <si>
    <t>Rulashe</t>
  </si>
  <si>
    <t>Oluhle</t>
  </si>
  <si>
    <t>Basanele Hlempwe</t>
  </si>
  <si>
    <t>Awethu</t>
  </si>
  <si>
    <t>Phakamile</t>
  </si>
  <si>
    <t>Jono</t>
  </si>
  <si>
    <t>Joni</t>
  </si>
  <si>
    <t>Mnqobi</t>
  </si>
  <si>
    <t>Bongolethu Mani</t>
  </si>
  <si>
    <t>Mona</t>
  </si>
  <si>
    <t>Anam</t>
  </si>
  <si>
    <t>Ncikwe</t>
  </si>
  <si>
    <t>Indiphile</t>
  </si>
  <si>
    <t>Ndiza</t>
  </si>
  <si>
    <t>Ngozibini</t>
  </si>
  <si>
    <t>Afrikaner</t>
  </si>
  <si>
    <t>Beuton</t>
  </si>
  <si>
    <t>Lathitha Skosana</t>
  </si>
  <si>
    <t>Kuluman</t>
  </si>
  <si>
    <t>Alisha</t>
  </si>
  <si>
    <t>Matyana</t>
  </si>
  <si>
    <t>Shaydon</t>
  </si>
  <si>
    <t>Mrwebi</t>
  </si>
  <si>
    <t>Leah</t>
  </si>
  <si>
    <t>Ntsitho</t>
  </si>
  <si>
    <t>Lihlume</t>
  </si>
  <si>
    <t>Zongezile Gcilitshane</t>
  </si>
  <si>
    <t>Saile</t>
  </si>
  <si>
    <t>Cruden</t>
  </si>
  <si>
    <t>Van Rensburg</t>
  </si>
  <si>
    <t>Mervelique</t>
  </si>
  <si>
    <t>Vusani</t>
  </si>
  <si>
    <t>Pokwana</t>
  </si>
  <si>
    <t>Lukhanyo</t>
  </si>
  <si>
    <t>Zweni</t>
  </si>
  <si>
    <t>Liyabona</t>
  </si>
  <si>
    <t>Mbhuse</t>
  </si>
  <si>
    <t>Olwethu</t>
  </si>
  <si>
    <t>Dyanse</t>
  </si>
  <si>
    <t>Sibonguzuko</t>
  </si>
  <si>
    <t>Cushe</t>
  </si>
  <si>
    <t>Someleze</t>
  </si>
  <si>
    <t>Jefiano</t>
  </si>
  <si>
    <t>Qoloshe</t>
  </si>
  <si>
    <t>Esothando</t>
  </si>
  <si>
    <t>Sambumbu</t>
  </si>
  <si>
    <t>Lingomso</t>
  </si>
  <si>
    <t>Keden</t>
  </si>
  <si>
    <t>Siphosethu</t>
  </si>
  <si>
    <t>Elvinea</t>
  </si>
  <si>
    <t>Windvoel</t>
  </si>
  <si>
    <t>Wilton</t>
  </si>
  <si>
    <t>Tafane</t>
  </si>
  <si>
    <t>Alude</t>
  </si>
  <si>
    <t>Gcebe</t>
  </si>
  <si>
    <t>Liphahlwe</t>
  </si>
  <si>
    <t>Kalipa</t>
  </si>
  <si>
    <t>Luphawu</t>
  </si>
  <si>
    <t>Gonyela</t>
  </si>
  <si>
    <t>Ahlume</t>
  </si>
  <si>
    <t>Saint Claire</t>
  </si>
  <si>
    <t>Majola</t>
  </si>
  <si>
    <t>Javandre</t>
  </si>
  <si>
    <t>Mazwi</t>
  </si>
  <si>
    <t>Yibanathi</t>
  </si>
  <si>
    <t>Mjali</t>
  </si>
  <si>
    <t>Enzokuhle</t>
  </si>
  <si>
    <t>Mokhena</t>
  </si>
  <si>
    <t>Relebohile</t>
  </si>
  <si>
    <t>Taker</t>
  </si>
  <si>
    <t>Jandre</t>
  </si>
  <si>
    <t>Thulo</t>
  </si>
  <si>
    <t>Lauren</t>
  </si>
  <si>
    <t>Eurique</t>
  </si>
  <si>
    <t>Van Staden</t>
  </si>
  <si>
    <t>Ongowakhe</t>
  </si>
  <si>
    <t>Selepe</t>
  </si>
  <si>
    <t>Dineo</t>
  </si>
  <si>
    <t>Adams</t>
  </si>
  <si>
    <t>Blou</t>
  </si>
  <si>
    <t>Stiwen</t>
  </si>
  <si>
    <t>Fillis</t>
  </si>
  <si>
    <t>Abigail</t>
  </si>
  <si>
    <t>Lawack</t>
  </si>
  <si>
    <t>Lenay</t>
  </si>
  <si>
    <t>Marali</t>
  </si>
  <si>
    <t>Zingu</t>
  </si>
  <si>
    <t>Mlandu</t>
  </si>
  <si>
    <t>Denovan</t>
  </si>
  <si>
    <t>Ruiters</t>
  </si>
  <si>
    <t>Marchia</t>
  </si>
  <si>
    <t>Tasmia Alla</t>
  </si>
  <si>
    <t>Rezene</t>
  </si>
  <si>
    <t>Audrey</t>
  </si>
  <si>
    <t>Elias</t>
  </si>
  <si>
    <t>Anika</t>
  </si>
  <si>
    <t>Matjala</t>
  </si>
  <si>
    <t>Bredan</t>
  </si>
  <si>
    <t>Hermanus</t>
  </si>
  <si>
    <t>Anrico</t>
  </si>
  <si>
    <t>James</t>
  </si>
  <si>
    <t>Eltino</t>
  </si>
  <si>
    <t>Kotsele</t>
  </si>
  <si>
    <t>Ayabulela</t>
  </si>
  <si>
    <t>Minto</t>
  </si>
  <si>
    <t>Msizi</t>
  </si>
  <si>
    <t>Phawoluhle</t>
  </si>
  <si>
    <t>Mtika</t>
  </si>
  <si>
    <t>Marchel</t>
  </si>
  <si>
    <t>Sindaphi</t>
  </si>
  <si>
    <t>Owam</t>
  </si>
  <si>
    <t>Telman</t>
  </si>
  <si>
    <t>Eli</t>
  </si>
  <si>
    <t>Anovuyo</t>
  </si>
  <si>
    <t>Brown</t>
  </si>
  <si>
    <t>Ryane</t>
  </si>
  <si>
    <t>Arends</t>
  </si>
  <si>
    <t>Mafestile</t>
  </si>
  <si>
    <t>Thakane</t>
  </si>
  <si>
    <t>Mabhudla</t>
  </si>
  <si>
    <t>Augustus</t>
  </si>
  <si>
    <t>Giovanni</t>
  </si>
  <si>
    <t>Mzendana</t>
  </si>
  <si>
    <t>Libango</t>
  </si>
  <si>
    <t>Ezrinne</t>
  </si>
  <si>
    <t>Daniel</t>
  </si>
  <si>
    <t>Ngcenge</t>
  </si>
  <si>
    <t>Lelothando</t>
  </si>
  <si>
    <t>Mazantsi</t>
  </si>
  <si>
    <t>Jamey-Leigh</t>
  </si>
  <si>
    <t>Nonimba</t>
  </si>
  <si>
    <t>Sinethemba</t>
  </si>
  <si>
    <t>Olkers</t>
  </si>
  <si>
    <t>Juliana</t>
  </si>
  <si>
    <t>Chadley</t>
  </si>
  <si>
    <t>Plaatjies</t>
  </si>
  <si>
    <t>Waikeem</t>
  </si>
  <si>
    <t>Ruselo</t>
  </si>
  <si>
    <t>Lusanele</t>
  </si>
  <si>
    <t>Afrika</t>
  </si>
  <si>
    <t>Chemondre</t>
  </si>
  <si>
    <t>Fleus</t>
  </si>
  <si>
    <t>Jessnay</t>
  </si>
  <si>
    <t>Hewu</t>
  </si>
  <si>
    <t>Sphesihle</t>
  </si>
  <si>
    <t>Shermoney</t>
  </si>
  <si>
    <t>Louis</t>
  </si>
  <si>
    <t>Lee-Quin</t>
  </si>
  <si>
    <t>Mbombiya</t>
  </si>
  <si>
    <t>Ntando</t>
  </si>
  <si>
    <t>Mphino</t>
  </si>
  <si>
    <t>Ndevu</t>
  </si>
  <si>
    <t>Inomusa</t>
  </si>
  <si>
    <t>Pikoli</t>
  </si>
  <si>
    <t>Ahlumile</t>
  </si>
  <si>
    <t>Junadin</t>
  </si>
  <si>
    <t>Leeuw</t>
  </si>
  <si>
    <t>Oleseng</t>
  </si>
  <si>
    <t>Elvertlin</t>
  </si>
  <si>
    <t>Didiza</t>
  </si>
  <si>
    <t>Sobusiswa</t>
  </si>
  <si>
    <t>Rwala</t>
  </si>
  <si>
    <t>Lisolam</t>
  </si>
  <si>
    <t>Bright Angels</t>
  </si>
  <si>
    <t>Started in April</t>
  </si>
  <si>
    <t>Dingela</t>
  </si>
  <si>
    <t>Siphe</t>
  </si>
  <si>
    <t>Esihle Jona</t>
  </si>
  <si>
    <t xml:space="preserve"> </t>
  </si>
  <si>
    <t>Dyosi</t>
  </si>
  <si>
    <t>Asonele</t>
  </si>
  <si>
    <t>France</t>
  </si>
  <si>
    <t>Zenande</t>
  </si>
  <si>
    <t>Ndwayana</t>
  </si>
  <si>
    <t>Luminjalo</t>
  </si>
  <si>
    <t>Ventfoel</t>
  </si>
  <si>
    <t>Asahluma</t>
  </si>
  <si>
    <t>Bilibili</t>
  </si>
  <si>
    <t>Luhlelo</t>
  </si>
  <si>
    <t>Yibanathi Mpumlwana</t>
  </si>
  <si>
    <t>Khundulu</t>
  </si>
  <si>
    <t>Akhuvuyo</t>
  </si>
  <si>
    <t>Matanga</t>
  </si>
  <si>
    <t>Vulabetha</t>
  </si>
  <si>
    <t xml:space="preserve"> Yes </t>
  </si>
  <si>
    <t>Futwa</t>
  </si>
  <si>
    <t>Siyolise</t>
  </si>
  <si>
    <t>Mkunqwana</t>
  </si>
  <si>
    <t>Kungoyolo</t>
  </si>
  <si>
    <t>Mama</t>
  </si>
  <si>
    <t>Akhanya</t>
  </si>
  <si>
    <t>1/2512023</t>
  </si>
  <si>
    <t>Ntwayiyo</t>
  </si>
  <si>
    <t>Iphendule</t>
  </si>
  <si>
    <t>Msaza</t>
  </si>
  <si>
    <t>Lingcwalise</t>
  </si>
  <si>
    <t>Masikwe</t>
  </si>
  <si>
    <t>Amogelang</t>
  </si>
  <si>
    <t>Sana</t>
  </si>
  <si>
    <t>Lubanzi</t>
  </si>
  <si>
    <t>On programme</t>
  </si>
  <si>
    <t xml:space="preserve">Jakavula </t>
  </si>
  <si>
    <t>Lithabiso</t>
  </si>
  <si>
    <t xml:space="preserve">Nkwali </t>
  </si>
  <si>
    <t>Lunathi</t>
  </si>
  <si>
    <t>Elufefeni</t>
  </si>
  <si>
    <t>Nosisa</t>
  </si>
  <si>
    <t>Vela</t>
  </si>
  <si>
    <t>Anesipho Ndarala</t>
  </si>
  <si>
    <t>Empumalanga</t>
  </si>
  <si>
    <t>Buyiswa</t>
  </si>
  <si>
    <t>Gwente</t>
  </si>
  <si>
    <t>Lihle</t>
  </si>
  <si>
    <t>Sijila</t>
  </si>
  <si>
    <t>Tshemba</t>
  </si>
  <si>
    <t>Vellem</t>
  </si>
  <si>
    <t>Fumisukoma</t>
  </si>
  <si>
    <t>Kwatshube</t>
  </si>
  <si>
    <t>Akhumzi</t>
  </si>
  <si>
    <t>Esethu Mantakana</t>
  </si>
  <si>
    <t>Ayola</t>
  </si>
  <si>
    <t>Khanyisa</t>
  </si>
  <si>
    <t>Replaced with Ngalwa Anaye</t>
  </si>
  <si>
    <t>Mzukwa</t>
  </si>
  <si>
    <t>Khanyisa Maci</t>
  </si>
  <si>
    <t>Charles Duna</t>
  </si>
  <si>
    <t>Suthukazi</t>
  </si>
  <si>
    <t>Botile</t>
  </si>
  <si>
    <t>Masilakhe</t>
  </si>
  <si>
    <t>Sinovuyo Hlulani</t>
  </si>
  <si>
    <t>Breakfast</t>
  </si>
  <si>
    <t>Ahleli</t>
  </si>
  <si>
    <t>Sandwater</t>
  </si>
  <si>
    <t>Barry</t>
  </si>
  <si>
    <t>Clewin Jade</t>
  </si>
  <si>
    <t>Danielleen Goeda</t>
  </si>
  <si>
    <t>Molefe</t>
  </si>
  <si>
    <t>Started in August</t>
  </si>
  <si>
    <t>Mandziya</t>
  </si>
  <si>
    <t>Asemahle</t>
  </si>
  <si>
    <t>Lihlumelo Gaba</t>
  </si>
  <si>
    <t>Jansen</t>
  </si>
  <si>
    <t>Malan</t>
  </si>
  <si>
    <t>Koketso</t>
  </si>
  <si>
    <t>Peer</t>
  </si>
  <si>
    <t>Riaan</t>
  </si>
  <si>
    <t>Left school</t>
  </si>
  <si>
    <t>Heshu</t>
  </si>
  <si>
    <t>Lukholo</t>
  </si>
  <si>
    <t>Lisakhanya Mboniso</t>
  </si>
  <si>
    <t>Mangxaba</t>
  </si>
  <si>
    <t>Luphiwo</t>
  </si>
  <si>
    <t>Mpati</t>
  </si>
  <si>
    <t>Peter</t>
  </si>
  <si>
    <t>Collin</t>
  </si>
  <si>
    <t>Kungentando</t>
  </si>
  <si>
    <t>18/05/2023</t>
  </si>
  <si>
    <t/>
  </si>
  <si>
    <t>Dayimani</t>
  </si>
  <si>
    <t>Linomusa</t>
  </si>
  <si>
    <t>24/05/2023</t>
  </si>
  <si>
    <t>Sandrus</t>
  </si>
  <si>
    <t>Tarentaal</t>
  </si>
  <si>
    <t>Jaydin</t>
  </si>
  <si>
    <t>Duwayne</t>
  </si>
  <si>
    <t>Makubalo</t>
  </si>
  <si>
    <t>23/05/2023</t>
  </si>
  <si>
    <t>Mate</t>
  </si>
  <si>
    <t>Singalakha</t>
  </si>
  <si>
    <t>Ngalwa</t>
  </si>
  <si>
    <t>Anaye</t>
  </si>
  <si>
    <t>Faith</t>
  </si>
  <si>
    <t>Mnqandi</t>
  </si>
  <si>
    <t>Njebeza</t>
  </si>
  <si>
    <t>Kuhle Konke Kum</t>
  </si>
  <si>
    <t>Astra</t>
  </si>
  <si>
    <t>Geswindt</t>
  </si>
  <si>
    <t>Riano</t>
  </si>
  <si>
    <t>Denise Donay Mc Pherson</t>
  </si>
  <si>
    <t>Mzingisi</t>
  </si>
  <si>
    <t>Mabaco</t>
  </si>
  <si>
    <t>Gamelihle</t>
  </si>
  <si>
    <t>Zandile Maqokolo</t>
  </si>
  <si>
    <t>22/05/2023</t>
  </si>
  <si>
    <t>Meyer</t>
  </si>
  <si>
    <t>Lameeca</t>
  </si>
  <si>
    <t>Van Rayner</t>
  </si>
  <si>
    <t>Sadjiaan</t>
  </si>
  <si>
    <t>Triegardt</t>
  </si>
  <si>
    <t>Alexis</t>
  </si>
  <si>
    <t>Manzi</t>
  </si>
  <si>
    <t>Sibalwethu</t>
  </si>
  <si>
    <t>They changed kids in April</t>
  </si>
  <si>
    <t>Khumalo</t>
  </si>
  <si>
    <t>Silubonile</t>
  </si>
  <si>
    <t>Kieviets</t>
  </si>
  <si>
    <t>Charlton</t>
  </si>
  <si>
    <t>Ntozini</t>
  </si>
  <si>
    <t>Nungcwele</t>
  </si>
  <si>
    <t>Shumekana</t>
  </si>
  <si>
    <t>Luniko</t>
  </si>
  <si>
    <t>Gallant</t>
  </si>
  <si>
    <t>Alicia</t>
  </si>
  <si>
    <t>Joseph</t>
  </si>
  <si>
    <t>Rafael</t>
  </si>
  <si>
    <t>Ntengento</t>
  </si>
  <si>
    <t>Sopile</t>
  </si>
  <si>
    <t>Aphiwe</t>
  </si>
  <si>
    <t>Made</t>
  </si>
  <si>
    <t>Nagazozibini</t>
  </si>
  <si>
    <t>Buneli</t>
  </si>
  <si>
    <t>Lisolethu</t>
  </si>
  <si>
    <t>Jali</t>
  </si>
  <si>
    <t>Oluthando</t>
  </si>
  <si>
    <t>Madikane</t>
  </si>
  <si>
    <t>Asekho</t>
  </si>
  <si>
    <t>Sodumo</t>
  </si>
  <si>
    <t>Asavela Josephina</t>
  </si>
  <si>
    <t>Vene</t>
  </si>
  <si>
    <t>Ayavuya</t>
  </si>
  <si>
    <t>Zanele Qoboka</t>
  </si>
  <si>
    <t>Vinqi</t>
  </si>
  <si>
    <t>Sihle</t>
  </si>
  <si>
    <t xml:space="preserve">Doesn't want to attend </t>
  </si>
  <si>
    <t>Mazungula</t>
  </si>
  <si>
    <t>Jade</t>
  </si>
  <si>
    <t>Mbotoloshi</t>
  </si>
  <si>
    <t>Liviwe</t>
  </si>
  <si>
    <t>Mtshulana</t>
  </si>
  <si>
    <t>Silimise</t>
  </si>
  <si>
    <t>Ceasar</t>
  </si>
  <si>
    <t>Nerin Reeva</t>
  </si>
  <si>
    <t>Bonakali</t>
  </si>
  <si>
    <t>Nizibone</t>
  </si>
  <si>
    <t>Jack</t>
  </si>
  <si>
    <t>Inathi</t>
  </si>
  <si>
    <t>Mangco</t>
  </si>
  <si>
    <t>Enkosi</t>
  </si>
  <si>
    <t>Julies</t>
  </si>
  <si>
    <t>Juwandre</t>
  </si>
  <si>
    <t>Maqutyana</t>
  </si>
  <si>
    <t>Linam</t>
  </si>
  <si>
    <t>Skidow</t>
  </si>
  <si>
    <t>Cassidy</t>
  </si>
  <si>
    <t>Tutu</t>
  </si>
  <si>
    <t>Mogelang</t>
  </si>
  <si>
    <t>Kangelizwe</t>
  </si>
  <si>
    <t>Tshotsho</t>
  </si>
  <si>
    <t>Alunamda</t>
  </si>
  <si>
    <t>Mselana</t>
  </si>
  <si>
    <t>Zintle</t>
  </si>
  <si>
    <t>Sijora</t>
  </si>
  <si>
    <t>Alwaba</t>
  </si>
  <si>
    <t>Mani</t>
  </si>
  <si>
    <t>Ambesa</t>
  </si>
  <si>
    <t>Athini Xakekile</t>
  </si>
  <si>
    <t>Mqayi</t>
  </si>
  <si>
    <t>Yamkela</t>
  </si>
  <si>
    <t>Nkunyana</t>
  </si>
  <si>
    <t>15/08/2023</t>
  </si>
  <si>
    <t>Ponoyi</t>
  </si>
  <si>
    <t>Imigcobo</t>
  </si>
  <si>
    <t>Ncopo</t>
  </si>
  <si>
    <t>Entle</t>
  </si>
  <si>
    <t>Lithetha</t>
  </si>
  <si>
    <t>Ndumo</t>
  </si>
  <si>
    <t>Emihle</t>
  </si>
  <si>
    <t>Ndzimase</t>
  </si>
  <si>
    <t>Siqoko</t>
  </si>
  <si>
    <t>Miyolo</t>
  </si>
  <si>
    <t>Singema</t>
  </si>
  <si>
    <t>Jongilanga</t>
  </si>
  <si>
    <t>Gumenge</t>
  </si>
  <si>
    <t>Mvelo</t>
  </si>
  <si>
    <t>Gumenge Mvelo</t>
  </si>
  <si>
    <t>Maratsha</t>
  </si>
  <si>
    <t>Zayne</t>
  </si>
  <si>
    <t>Mavaleliso</t>
  </si>
  <si>
    <t>Amvuyele</t>
  </si>
  <si>
    <t>Qamba</t>
  </si>
  <si>
    <t>Ayonanga</t>
  </si>
  <si>
    <t>14/08/2023</t>
  </si>
  <si>
    <t>Sqoko</t>
  </si>
  <si>
    <t>Kids mistakenly allocated to YES intern</t>
  </si>
  <si>
    <t>Batyi</t>
  </si>
  <si>
    <t>Linene</t>
  </si>
  <si>
    <t>Mali</t>
  </si>
  <si>
    <t>Lisekiwe</t>
  </si>
  <si>
    <t>Mbambiso</t>
  </si>
  <si>
    <t>Lubenathi</t>
  </si>
  <si>
    <t>Ncapayi</t>
  </si>
  <si>
    <t>Olungaka</t>
  </si>
  <si>
    <t>Ntlombe</t>
  </si>
  <si>
    <t>Emomezino</t>
  </si>
  <si>
    <t>Sindelo</t>
  </si>
  <si>
    <t>Avile</t>
  </si>
  <si>
    <t>Vuso</t>
  </si>
  <si>
    <t>Siphahle</t>
  </si>
  <si>
    <t>Hlela</t>
  </si>
  <si>
    <t>Athandwa</t>
  </si>
  <si>
    <t>Siphosethu Mlenze</t>
  </si>
  <si>
    <t>14/04/2023</t>
  </si>
  <si>
    <t>Owentando</t>
  </si>
  <si>
    <t>Sinazo Jwara</t>
  </si>
  <si>
    <t>Zozo</t>
  </si>
  <si>
    <t>Lingathi</t>
  </si>
  <si>
    <t>Senawane</t>
  </si>
  <si>
    <t>Chumani</t>
  </si>
  <si>
    <t>Asenathi Phiri</t>
  </si>
  <si>
    <t>Tamba</t>
  </si>
  <si>
    <t>Wakashe</t>
  </si>
  <si>
    <t>Dimpho</t>
  </si>
  <si>
    <t>Ndlovu</t>
  </si>
  <si>
    <t>Aaliya</t>
  </si>
  <si>
    <t>Simphiwe Lucky Botha</t>
  </si>
  <si>
    <t>16/03/2023</t>
  </si>
  <si>
    <t>Ronell</t>
  </si>
  <si>
    <t>Jesmine Lodewyk</t>
  </si>
  <si>
    <t>Galada</t>
  </si>
  <si>
    <t>Ayahluma</t>
  </si>
  <si>
    <t>Rayners</t>
  </si>
  <si>
    <t>Wyatt</t>
  </si>
  <si>
    <t>Cheslean Warney</t>
  </si>
  <si>
    <t>Tshisali</t>
  </si>
  <si>
    <t>Started in June</t>
  </si>
  <si>
    <t>Tshabangu</t>
  </si>
  <si>
    <t>Linathi</t>
  </si>
  <si>
    <t>Babalwa Lindi</t>
  </si>
  <si>
    <t>Started in July</t>
  </si>
  <si>
    <t>Dyeyi</t>
  </si>
  <si>
    <t>Soyisela</t>
  </si>
  <si>
    <t>20/07/2023</t>
  </si>
  <si>
    <t>Not on the programme</t>
  </si>
  <si>
    <t>Funde</t>
  </si>
  <si>
    <t>Inathinkosi</t>
  </si>
  <si>
    <t>Child hardly comes to school</t>
  </si>
  <si>
    <t>Ndembu</t>
  </si>
  <si>
    <t>Akahlulwa</t>
  </si>
  <si>
    <t>15/05/2023</t>
  </si>
  <si>
    <t>Salman</t>
  </si>
  <si>
    <t>Nathan</t>
  </si>
  <si>
    <t>Majali</t>
  </si>
  <si>
    <t>Endinako</t>
  </si>
  <si>
    <t>Settley</t>
  </si>
  <si>
    <t>Jayren</t>
  </si>
  <si>
    <t>Khahlane</t>
  </si>
  <si>
    <t>Lukhangele</t>
  </si>
  <si>
    <t>Lamani</t>
  </si>
  <si>
    <t>Obuhle</t>
  </si>
  <si>
    <t>Rosalia</t>
  </si>
  <si>
    <t>Hlaluminathi</t>
  </si>
  <si>
    <t>Ivakele</t>
  </si>
  <si>
    <t>Yengeni</t>
  </si>
  <si>
    <t>Ababalwe</t>
  </si>
  <si>
    <t>Jamal</t>
  </si>
  <si>
    <t>Baatjies</t>
  </si>
  <si>
    <t>Kylie</t>
  </si>
  <si>
    <t>Gerald</t>
  </si>
  <si>
    <t>Allah</t>
  </si>
  <si>
    <t>Siyamthanda Masala</t>
  </si>
  <si>
    <t>yes</t>
  </si>
  <si>
    <t>Gulanta</t>
  </si>
  <si>
    <t>Komani</t>
  </si>
  <si>
    <t>Bavuyise</t>
  </si>
  <si>
    <t>Anesipho Budaza</t>
  </si>
  <si>
    <t>17/04/23</t>
  </si>
  <si>
    <t>Mazana</t>
  </si>
  <si>
    <t>21/04/23</t>
  </si>
  <si>
    <t>Mbalana</t>
  </si>
  <si>
    <t>Sinesipho</t>
  </si>
  <si>
    <t>Reneshme</t>
  </si>
  <si>
    <t>Ndamase</t>
  </si>
  <si>
    <t>Phiko</t>
  </si>
  <si>
    <t>Meslani</t>
  </si>
  <si>
    <t>Khayone</t>
  </si>
  <si>
    <t>Ndleleni</t>
  </si>
  <si>
    <t>Onesisa</t>
  </si>
  <si>
    <t>14/04/23</t>
  </si>
  <si>
    <t>Maduna</t>
  </si>
  <si>
    <t>Xolani</t>
  </si>
  <si>
    <t>Harper</t>
  </si>
  <si>
    <t>Jannelee Ruth Noah</t>
  </si>
  <si>
    <t>Grose</t>
  </si>
  <si>
    <t>Azad</t>
  </si>
  <si>
    <t>Basterman</t>
  </si>
  <si>
    <t>Ceano</t>
  </si>
  <si>
    <t>Dolph</t>
  </si>
  <si>
    <t>Zain</t>
  </si>
  <si>
    <t>Ismail</t>
  </si>
  <si>
    <t>Shaheed</t>
  </si>
  <si>
    <t>Samuels</t>
  </si>
  <si>
    <t>Tavia</t>
  </si>
  <si>
    <t>Jody Zakery</t>
  </si>
  <si>
    <t>Damons</t>
  </si>
  <si>
    <t>Mason</t>
  </si>
  <si>
    <t>Symons</t>
  </si>
  <si>
    <t>Roche</t>
  </si>
  <si>
    <t>Campbell</t>
  </si>
  <si>
    <t>Caylin</t>
  </si>
  <si>
    <t>Donay</t>
  </si>
  <si>
    <t>Siphesihle Avuzwa</t>
  </si>
  <si>
    <t>Luphumzo Bassie</t>
  </si>
  <si>
    <t>Van Der Berg</t>
  </si>
  <si>
    <t>Julian Robert</t>
  </si>
  <si>
    <t>Bhumbulu</t>
  </si>
  <si>
    <t>Othalive</t>
  </si>
  <si>
    <t>Khanyiswa Khuhlane</t>
  </si>
  <si>
    <t>Gwalagwala</t>
  </si>
  <si>
    <t>Sonwabise</t>
  </si>
  <si>
    <t>Kwedini</t>
  </si>
  <si>
    <t>Niyabo</t>
  </si>
  <si>
    <t>Inganathi</t>
  </si>
  <si>
    <t>18/04/2023</t>
  </si>
  <si>
    <t>Kwetana</t>
  </si>
  <si>
    <t>Pantsho</t>
  </si>
  <si>
    <t>Simthandile</t>
  </si>
  <si>
    <t>21/04/2023</t>
  </si>
  <si>
    <t>Potsane</t>
  </si>
  <si>
    <t>Mamelo</t>
  </si>
  <si>
    <t>Nompunga</t>
  </si>
  <si>
    <t>Yolulwe</t>
  </si>
  <si>
    <t>Maneli</t>
  </si>
  <si>
    <t>Mehana</t>
  </si>
  <si>
    <t>Sanelisiwe</t>
  </si>
  <si>
    <t>Nalo</t>
  </si>
  <si>
    <t>Luncuthu</t>
  </si>
  <si>
    <t>Ngoma</t>
  </si>
  <si>
    <t>Ndimphiwe</t>
  </si>
  <si>
    <t>Tenge</t>
  </si>
  <si>
    <t>Iisivile</t>
  </si>
  <si>
    <t>Hanise</t>
  </si>
  <si>
    <t>Anganathi</t>
  </si>
  <si>
    <t>19/04/23</t>
  </si>
  <si>
    <t>Khulaphi</t>
  </si>
  <si>
    <t>Alakhe</t>
  </si>
  <si>
    <t>Pringane</t>
  </si>
  <si>
    <t>Liyahluma</t>
  </si>
  <si>
    <t>Siko</t>
  </si>
  <si>
    <t>Ayazingca</t>
  </si>
  <si>
    <t>Siwaphi</t>
  </si>
  <si>
    <t>Isakhanya</t>
  </si>
  <si>
    <t>Tsengiwe</t>
  </si>
  <si>
    <t>Singcwele</t>
  </si>
  <si>
    <t>Babers</t>
  </si>
  <si>
    <t>La-mique Caylynn Wolfkop</t>
  </si>
  <si>
    <t>Lusu</t>
  </si>
  <si>
    <t>La-mique Wolfkop</t>
  </si>
  <si>
    <t>Hasn't been back since May</t>
  </si>
  <si>
    <t>Ngani</t>
  </si>
  <si>
    <t>Bukhobenkosi</t>
  </si>
  <si>
    <t>23/03/2023</t>
  </si>
  <si>
    <t>Laxa</t>
  </si>
  <si>
    <t>Asiphile</t>
  </si>
  <si>
    <t>20/04/2023</t>
  </si>
  <si>
    <t>Plaatjie</t>
  </si>
  <si>
    <t>Liqhawe</t>
  </si>
  <si>
    <t>Zanempi</t>
  </si>
  <si>
    <t>Olwenene</t>
  </si>
  <si>
    <t>25/05/2023</t>
  </si>
  <si>
    <t>Booi</t>
  </si>
  <si>
    <t>Aisha</t>
  </si>
  <si>
    <t>Siyema</t>
  </si>
  <si>
    <t>Maziko</t>
  </si>
  <si>
    <t>Liyabonga</t>
  </si>
  <si>
    <t>Menziwa</t>
  </si>
  <si>
    <t>Amahle</t>
  </si>
  <si>
    <t>Slinger</t>
  </si>
  <si>
    <t>Keano</t>
  </si>
  <si>
    <t>Windvogel</t>
  </si>
  <si>
    <t>Peters</t>
  </si>
  <si>
    <t>Shamondelay</t>
  </si>
  <si>
    <t>Jayronick</t>
  </si>
  <si>
    <t>Ratolla</t>
  </si>
  <si>
    <t>Sany</t>
  </si>
  <si>
    <t>Jesmin</t>
  </si>
  <si>
    <t>Busakwe</t>
  </si>
  <si>
    <t>Onelisiwe</t>
  </si>
  <si>
    <t>Okwinathi</t>
  </si>
  <si>
    <t>Kock</t>
  </si>
  <si>
    <t>Elisha Micah</t>
  </si>
  <si>
    <t>Saudah Davids</t>
  </si>
  <si>
    <t>Ebongweni</t>
  </si>
  <si>
    <t>Ncuthushe</t>
  </si>
  <si>
    <t>Alulutho</t>
  </si>
  <si>
    <t>Ncebakazi Sithako</t>
  </si>
  <si>
    <t>13/04/2023</t>
  </si>
  <si>
    <t>16/03/23</t>
  </si>
  <si>
    <t>Dorothy</t>
  </si>
  <si>
    <t>Sibabalwe</t>
  </si>
  <si>
    <t>Not on program</t>
  </si>
  <si>
    <t>Cakwephe</t>
  </si>
  <si>
    <t>Onwabo</t>
  </si>
  <si>
    <t>Bambatha</t>
  </si>
  <si>
    <t>Liko Mini</t>
  </si>
  <si>
    <t>-</t>
  </si>
  <si>
    <t>Bashman</t>
  </si>
  <si>
    <t>Dumile</t>
  </si>
  <si>
    <t>Mpisane</t>
  </si>
  <si>
    <t>Isiphile</t>
  </si>
  <si>
    <t>Mpangeva</t>
  </si>
  <si>
    <t>Bulumko</t>
  </si>
  <si>
    <t>14/03/23</t>
  </si>
  <si>
    <t>Mtyalela</t>
  </si>
  <si>
    <t>Oyena</t>
  </si>
  <si>
    <t>15/03/23</t>
  </si>
  <si>
    <t>Ngcoza</t>
  </si>
  <si>
    <t>Zimvozenkosi</t>
  </si>
  <si>
    <t>Qakuva</t>
  </si>
  <si>
    <t>Zumani</t>
  </si>
  <si>
    <t>Mandihlume</t>
  </si>
  <si>
    <t>21/4/23</t>
  </si>
  <si>
    <t>Gudla</t>
  </si>
  <si>
    <t>Unako</t>
  </si>
  <si>
    <t>Mdyogolo</t>
  </si>
  <si>
    <t>Sisanda Ngxalo</t>
  </si>
  <si>
    <t>Mqokozo</t>
  </si>
  <si>
    <t>Olothando</t>
  </si>
  <si>
    <t>Mteza</t>
  </si>
  <si>
    <t>Mikhulu</t>
  </si>
  <si>
    <t>Ngqandu</t>
  </si>
  <si>
    <t>Alitshintshi</t>
  </si>
  <si>
    <t>Qanana</t>
  </si>
  <si>
    <t>Tondile</t>
  </si>
  <si>
    <t>Luka</t>
  </si>
  <si>
    <t>Mteketho</t>
  </si>
  <si>
    <t>Yamakhuma</t>
  </si>
  <si>
    <t>Nonxuba</t>
  </si>
  <si>
    <t>Siyavuya</t>
  </si>
  <si>
    <t>Ntungwa</t>
  </si>
  <si>
    <t>Isipho</t>
  </si>
  <si>
    <t>Sinkintana</t>
  </si>
  <si>
    <t>Dayi</t>
  </si>
  <si>
    <t>Oyintanda</t>
  </si>
  <si>
    <t>Siyanda Wabena</t>
  </si>
  <si>
    <t>Mooi</t>
  </si>
  <si>
    <t>Oyintando</t>
  </si>
  <si>
    <t>Goliath</t>
  </si>
  <si>
    <t>Lethaniel</t>
  </si>
  <si>
    <t>Ncumolwethu</t>
  </si>
  <si>
    <t>Seriba</t>
  </si>
  <si>
    <t>Yakhalime</t>
  </si>
  <si>
    <t>Hana</t>
  </si>
  <si>
    <t>Luthando</t>
  </si>
  <si>
    <t>Sixolile</t>
  </si>
  <si>
    <t>Nyangiwe</t>
  </si>
  <si>
    <t>Liyakuma</t>
  </si>
  <si>
    <t>Stemele</t>
  </si>
  <si>
    <t>Khazimla</t>
  </si>
  <si>
    <t>Mayedwa</t>
  </si>
  <si>
    <t>Mandibonge</t>
  </si>
  <si>
    <t>Jemende</t>
  </si>
  <si>
    <t>Avethandwa</t>
  </si>
  <si>
    <t>Stevens</t>
  </si>
  <si>
    <t>Jordan</t>
  </si>
  <si>
    <t>Kumbe</t>
  </si>
  <si>
    <t>Lulo</t>
  </si>
  <si>
    <t>Matshoba</t>
  </si>
  <si>
    <t>Amyoli Uminam</t>
  </si>
  <si>
    <t>Mkosana</t>
  </si>
  <si>
    <t>Ncapa</t>
  </si>
  <si>
    <t>Imingothando</t>
  </si>
  <si>
    <t>Moheen</t>
  </si>
  <si>
    <t>Pillay</t>
  </si>
  <si>
    <t>Tyreese</t>
  </si>
  <si>
    <t>Thorne</t>
  </si>
  <si>
    <t>Micaiah</t>
  </si>
  <si>
    <t>Zukisa</t>
  </si>
  <si>
    <t>Aluluvo</t>
  </si>
  <si>
    <t>Lisolethu Mngqi</t>
  </si>
  <si>
    <t>Mahlanyana</t>
  </si>
  <si>
    <t>Nelani</t>
  </si>
  <si>
    <t>Jantjies</t>
  </si>
  <si>
    <t>Amirah</t>
  </si>
  <si>
    <t>Van Stavel</t>
  </si>
  <si>
    <t>Bradley Liam</t>
  </si>
  <si>
    <t>n/a</t>
  </si>
  <si>
    <t>Thame</t>
  </si>
  <si>
    <t>Sonwabile</t>
  </si>
  <si>
    <t>Njo</t>
  </si>
  <si>
    <t>Sumeya</t>
  </si>
  <si>
    <t>Gqomose</t>
  </si>
  <si>
    <t>Kamvalokuhle</t>
  </si>
  <si>
    <t>Sinazo Mbombela</t>
  </si>
  <si>
    <t>Aluphe</t>
  </si>
  <si>
    <t>Ngqikazi</t>
  </si>
  <si>
    <t>Mehluko</t>
  </si>
  <si>
    <t>Dyasi</t>
  </si>
  <si>
    <t>Luphawulothando</t>
  </si>
  <si>
    <t>15/0/23</t>
  </si>
  <si>
    <t>Xashe</t>
  </si>
  <si>
    <t>Chulumelokuhle</t>
  </si>
  <si>
    <t>Zilo</t>
  </si>
  <si>
    <t>Grade 3</t>
  </si>
  <si>
    <t>Loyiti</t>
  </si>
  <si>
    <t>Lisakhanya Mahleza</t>
  </si>
  <si>
    <t>Isaac Booi</t>
  </si>
  <si>
    <t>Previous LC was sick and was replaced a month later (Hokwana was taken out because he no longer wanted to attend)</t>
  </si>
  <si>
    <t>Hokwana</t>
  </si>
  <si>
    <t>Hlumani</t>
  </si>
  <si>
    <t>Anita Ngceza</t>
  </si>
  <si>
    <t>Ndyambo</t>
  </si>
  <si>
    <t>Lukho</t>
  </si>
  <si>
    <t>Mahintsho</t>
  </si>
  <si>
    <t>Langomso</t>
  </si>
  <si>
    <t>Achuma Philani</t>
  </si>
  <si>
    <t>Matebani</t>
  </si>
  <si>
    <t>Hope</t>
  </si>
  <si>
    <t>Toli</t>
  </si>
  <si>
    <t>29/05/2023</t>
  </si>
  <si>
    <t>Ndzekeni</t>
  </si>
  <si>
    <t>Athabile</t>
  </si>
  <si>
    <t>Hasn't been back since the June holidays</t>
  </si>
  <si>
    <t>Nasho</t>
  </si>
  <si>
    <t>Left School</t>
  </si>
  <si>
    <t>Mutetwa</t>
  </si>
  <si>
    <t>Obey</t>
  </si>
  <si>
    <t>Lathitha</t>
  </si>
  <si>
    <t>Mafani</t>
  </si>
  <si>
    <t>Oyisa</t>
  </si>
  <si>
    <t>Mtotywa</t>
  </si>
  <si>
    <t>Elethu</t>
  </si>
  <si>
    <t>Prince</t>
  </si>
  <si>
    <t>Replacement for Bothlali Makanda</t>
  </si>
  <si>
    <t>Nonganga</t>
  </si>
  <si>
    <t>Likhanye</t>
  </si>
  <si>
    <t>Lizalisi Baliwe</t>
  </si>
  <si>
    <t>Panyaza</t>
  </si>
  <si>
    <t>Matwe</t>
  </si>
  <si>
    <t>Sibuyisele</t>
  </si>
  <si>
    <t>Silwana</t>
  </si>
  <si>
    <t>Onje</t>
  </si>
  <si>
    <t>29/03/23</t>
  </si>
  <si>
    <t>Msuthu</t>
  </si>
  <si>
    <t>Unakho</t>
  </si>
  <si>
    <t>22/03/23</t>
  </si>
  <si>
    <t>Nkohla</t>
  </si>
  <si>
    <t>Malangabi</t>
  </si>
  <si>
    <t>Zingce</t>
  </si>
  <si>
    <t>Ntsobodi</t>
  </si>
  <si>
    <t>Luminathi</t>
  </si>
  <si>
    <t>Dlenge</t>
  </si>
  <si>
    <t>Ithandile</t>
  </si>
  <si>
    <t>Khanyisa Mini</t>
  </si>
  <si>
    <t>Goba</t>
  </si>
  <si>
    <t>Imange</t>
  </si>
  <si>
    <t>Saneliso Ndlovu</t>
  </si>
  <si>
    <t>Madlebe</t>
  </si>
  <si>
    <t>Ask Sane about April</t>
  </si>
  <si>
    <t>Manxeba</t>
  </si>
  <si>
    <t>Luloyiso</t>
  </si>
  <si>
    <t>Charlie</t>
  </si>
  <si>
    <t>Azakhanye</t>
  </si>
  <si>
    <t>Maswana</t>
  </si>
  <si>
    <t>Bomithando</t>
  </si>
  <si>
    <t>Matshaya</t>
  </si>
  <si>
    <t>Mazena</t>
  </si>
  <si>
    <t>Kelly</t>
  </si>
  <si>
    <t>Mdabe</t>
  </si>
  <si>
    <t>Mgibe</t>
  </si>
  <si>
    <t>On program</t>
  </si>
  <si>
    <t>Mgobosi</t>
  </si>
  <si>
    <t>Sibonginkosi</t>
  </si>
  <si>
    <t>Mthini</t>
  </si>
  <si>
    <t>Ngwekazi</t>
  </si>
  <si>
    <t>Ask Khanyi about about April</t>
  </si>
  <si>
    <t>Nonkewuse</t>
  </si>
  <si>
    <t>Yolula</t>
  </si>
  <si>
    <t>Nteyi</t>
  </si>
  <si>
    <t>Ntoba</t>
  </si>
  <si>
    <t>Sangotsha</t>
  </si>
  <si>
    <t>Solani</t>
  </si>
  <si>
    <t>Thandolwethu</t>
  </si>
  <si>
    <t>Sozica</t>
  </si>
  <si>
    <t>Liyana</t>
  </si>
  <si>
    <t>Sundu</t>
  </si>
  <si>
    <t>Siniko</t>
  </si>
  <si>
    <t>Spinana</t>
  </si>
  <si>
    <t>Lunikwe</t>
  </si>
  <si>
    <t>Sitshetshe</t>
  </si>
  <si>
    <t>Yomelela</t>
  </si>
  <si>
    <t>Lebuso</t>
  </si>
  <si>
    <t>Phiello</t>
  </si>
  <si>
    <t>Cuba</t>
  </si>
  <si>
    <t>Linamandla</t>
  </si>
  <si>
    <t>Add to Main Database</t>
  </si>
  <si>
    <t>Matsheku</t>
  </si>
  <si>
    <t>Ask about April/May sessions : was absent</t>
  </si>
  <si>
    <t>Aluve</t>
  </si>
  <si>
    <t>Januarie</t>
  </si>
  <si>
    <t>Anesipho</t>
  </si>
  <si>
    <t>Dumani</t>
  </si>
  <si>
    <t>Totyi</t>
  </si>
  <si>
    <t>Lugcobo</t>
  </si>
  <si>
    <t>Lona Mpitshane</t>
  </si>
  <si>
    <t>Rala</t>
  </si>
  <si>
    <t>Andisa</t>
  </si>
  <si>
    <t>Aja Alderico</t>
  </si>
  <si>
    <t>Ntsangani</t>
  </si>
  <si>
    <t>Teaghon</t>
  </si>
  <si>
    <t>Replacement for Mbebe Enzokuhle</t>
  </si>
  <si>
    <t>Mnini</t>
  </si>
  <si>
    <t>Thompson</t>
  </si>
  <si>
    <t>Aaliyah Jordan</t>
  </si>
  <si>
    <t>Frans</t>
  </si>
  <si>
    <t>Emmanuel Jose</t>
  </si>
  <si>
    <t>Connor Gabe</t>
  </si>
  <si>
    <t>Bungane</t>
  </si>
  <si>
    <t>LC started on the 13th of April</t>
  </si>
  <si>
    <t>Cekwana</t>
  </si>
  <si>
    <t>Sinazo Prence</t>
  </si>
  <si>
    <t>Dyani</t>
  </si>
  <si>
    <t>Papu</t>
  </si>
  <si>
    <t>Lethu</t>
  </si>
  <si>
    <t>Ndlebe</t>
  </si>
  <si>
    <t>Dikiza</t>
  </si>
  <si>
    <t>Gobodo</t>
  </si>
  <si>
    <t>Junior</t>
  </si>
  <si>
    <t>Athenkosi Jodwana</t>
  </si>
  <si>
    <t>25/05/23</t>
  </si>
  <si>
    <t>Siphosethu Mantwana</t>
  </si>
  <si>
    <t>Ganga</t>
  </si>
  <si>
    <t>Tamia</t>
  </si>
  <si>
    <t>Maxhama</t>
  </si>
  <si>
    <t>Ayathanda</t>
  </si>
  <si>
    <t>Motwebana</t>
  </si>
  <si>
    <t>Akum</t>
  </si>
  <si>
    <t>Somnono</t>
  </si>
  <si>
    <t>Sibahle</t>
  </si>
  <si>
    <t>Monakali</t>
  </si>
  <si>
    <t>Gwili</t>
  </si>
  <si>
    <t>Mbidlana</t>
  </si>
  <si>
    <t>Lwazi</t>
  </si>
  <si>
    <t>Siyamthanda Mpambana</t>
  </si>
  <si>
    <t>Maho</t>
  </si>
  <si>
    <t>Akuwe</t>
  </si>
  <si>
    <t>Pantshwa</t>
  </si>
  <si>
    <t>Alutha</t>
  </si>
  <si>
    <t>Ceshemba</t>
  </si>
  <si>
    <t>Chithutywalwa</t>
  </si>
  <si>
    <t>Yamihle</t>
  </si>
  <si>
    <t>Imizamo</t>
  </si>
  <si>
    <t>Gogoba</t>
  </si>
  <si>
    <t>Relocated</t>
  </si>
  <si>
    <t>Mbengashe</t>
  </si>
  <si>
    <t>Konzile</t>
  </si>
  <si>
    <t>Misokuhle Sogiba</t>
  </si>
  <si>
    <t>Abrahams</t>
  </si>
  <si>
    <t>Muller</t>
  </si>
  <si>
    <t>Aniqa</t>
  </si>
  <si>
    <t>Kwezilomso</t>
  </si>
  <si>
    <t>Dzadza</t>
  </si>
  <si>
    <t>Nabo</t>
  </si>
  <si>
    <t>Mgudlandlu</t>
  </si>
  <si>
    <t>Othaluve</t>
  </si>
  <si>
    <t>Fihla</t>
  </si>
  <si>
    <t>Amkhita</t>
  </si>
  <si>
    <t>Sinethemba Fesi</t>
  </si>
  <si>
    <t>Mpofu</t>
  </si>
  <si>
    <t>Unam</t>
  </si>
  <si>
    <t>Budaza</t>
  </si>
  <si>
    <t>Badela</t>
  </si>
  <si>
    <t>Luvuyolwethu</t>
  </si>
  <si>
    <t>30/03/2023</t>
  </si>
  <si>
    <t>Bolo</t>
  </si>
  <si>
    <t>20/03/2023</t>
  </si>
  <si>
    <t>Trato</t>
  </si>
  <si>
    <t>Tolom</t>
  </si>
  <si>
    <t>17/05/23</t>
  </si>
  <si>
    <t>Menzi</t>
  </si>
  <si>
    <t>Makhwela</t>
  </si>
  <si>
    <t>Libhongo</t>
  </si>
  <si>
    <t>Zimkhitha Matole</t>
  </si>
  <si>
    <t>Gadla</t>
  </si>
  <si>
    <t>Yonela Moni</t>
  </si>
  <si>
    <t>Ntlokwana</t>
  </si>
  <si>
    <t>Silindokuhle</t>
  </si>
  <si>
    <t>Amandla</t>
  </si>
  <si>
    <t>Sibidla</t>
  </si>
  <si>
    <t>Oyingcwele</t>
  </si>
  <si>
    <t>Tisa</t>
  </si>
  <si>
    <t>Libongwe</t>
  </si>
  <si>
    <t>Onenceba</t>
  </si>
  <si>
    <t>Ncanywa</t>
  </si>
  <si>
    <t>Sinegugu</t>
  </si>
  <si>
    <t>Sinyokotho</t>
  </si>
  <si>
    <t>Avuya</t>
  </si>
  <si>
    <t>Makaka</t>
  </si>
  <si>
    <t>Athandile</t>
  </si>
  <si>
    <t>Wade Rodwin</t>
  </si>
  <si>
    <t>Katuli</t>
  </si>
  <si>
    <t>Matsha</t>
  </si>
  <si>
    <t>Phila</t>
  </si>
  <si>
    <t>Mbada</t>
  </si>
  <si>
    <t>Ululo</t>
  </si>
  <si>
    <t>Nthabiseng Ngalo</t>
  </si>
  <si>
    <t>Mabuya</t>
  </si>
  <si>
    <t>Masonwabe</t>
  </si>
  <si>
    <t>Khohliwe</t>
  </si>
  <si>
    <t>15/02/2023</t>
  </si>
  <si>
    <t>Ngetu</t>
  </si>
  <si>
    <t>Ntandoyakhe</t>
  </si>
  <si>
    <t>Thwala</t>
  </si>
  <si>
    <t>Luyolo</t>
  </si>
  <si>
    <t>Siphephelo Mkuli</t>
  </si>
  <si>
    <t>Mvunyiswa</t>
  </si>
  <si>
    <t>Uyinqaba</t>
  </si>
  <si>
    <t>Ntulo</t>
  </si>
  <si>
    <t>Achuma</t>
  </si>
  <si>
    <t>Liyema Tom</t>
  </si>
  <si>
    <t>Vena</t>
  </si>
  <si>
    <t>Limbatha</t>
  </si>
  <si>
    <t>Nqambi</t>
  </si>
  <si>
    <t>Mabope</t>
  </si>
  <si>
    <t>Sphamandla</t>
  </si>
  <si>
    <t>27/03/23</t>
  </si>
  <si>
    <t>Lizani</t>
  </si>
  <si>
    <t>Makwena</t>
  </si>
  <si>
    <t>Lerato</t>
  </si>
  <si>
    <t>Mpulu</t>
  </si>
  <si>
    <t>Mahle</t>
  </si>
  <si>
    <t>Wandhope</t>
  </si>
  <si>
    <t>Gcobolwethu</t>
  </si>
  <si>
    <t>Madikizela</t>
  </si>
  <si>
    <t>Sihle Bunu</t>
  </si>
  <si>
    <t>19/04/2023</t>
  </si>
  <si>
    <t>Marubongwana</t>
  </si>
  <si>
    <t>Ncubeko</t>
  </si>
  <si>
    <t>St Augustines</t>
  </si>
  <si>
    <t>Louisa</t>
  </si>
  <si>
    <t>Baby</t>
  </si>
  <si>
    <t>Sithenkosi</t>
  </si>
  <si>
    <t>Masande Tyali</t>
  </si>
  <si>
    <t>Bekwa</t>
  </si>
  <si>
    <t>Ngqunambi</t>
  </si>
  <si>
    <t>Bulela</t>
  </si>
  <si>
    <t>Mayuyu</t>
  </si>
  <si>
    <t>Sithethi</t>
  </si>
  <si>
    <t>Nqobizitha</t>
  </si>
  <si>
    <t>Gejiso</t>
  </si>
  <si>
    <t>Asonge</t>
  </si>
  <si>
    <t>Nyaka</t>
  </si>
  <si>
    <t>Lane</t>
  </si>
  <si>
    <t>Michayla Cleo</t>
  </si>
  <si>
    <t>Mnyani</t>
  </si>
  <si>
    <t>Notshoba</t>
  </si>
  <si>
    <t>Sinazo Njokweni</t>
  </si>
  <si>
    <t>Sapepe</t>
  </si>
  <si>
    <t>Lisakhanya</t>
  </si>
  <si>
    <t>Ntombana</t>
  </si>
  <si>
    <t>Liyakholwa</t>
  </si>
  <si>
    <t>Gobha</t>
  </si>
  <si>
    <t>Omuhle</t>
  </si>
  <si>
    <t>Makeleni</t>
  </si>
  <si>
    <t>Athini</t>
  </si>
  <si>
    <t>Skritshi</t>
  </si>
  <si>
    <t>Skweyiya</t>
  </si>
  <si>
    <t>Tyhileka</t>
  </si>
  <si>
    <t>Minqweno</t>
  </si>
  <si>
    <t>Nkwenkwe</t>
  </si>
  <si>
    <t>Fisanti</t>
  </si>
  <si>
    <t>Siyabonga</t>
  </si>
  <si>
    <t>Koneni</t>
  </si>
  <si>
    <t>Sisipho Ntisa</t>
  </si>
  <si>
    <t>23/03/23</t>
  </si>
  <si>
    <t>Siyamthanda</t>
  </si>
  <si>
    <t>Mbiyozo</t>
  </si>
  <si>
    <t>Agcobile</t>
  </si>
  <si>
    <t>Mjekula</t>
  </si>
  <si>
    <t>Delanto</t>
  </si>
  <si>
    <t>Langman</t>
  </si>
  <si>
    <t>Bukho</t>
  </si>
  <si>
    <t>Siyamthanda Shevan Palamente</t>
  </si>
  <si>
    <t>Nyati</t>
  </si>
  <si>
    <t>Abenathi</t>
  </si>
  <si>
    <t>Viwe Gloria Mke</t>
  </si>
  <si>
    <t>Myaleni</t>
  </si>
  <si>
    <t>Layini</t>
  </si>
  <si>
    <t>Mlethelwa</t>
  </si>
  <si>
    <t>Lunambitho</t>
  </si>
  <si>
    <t>Bavuma</t>
  </si>
  <si>
    <t>Zenathi</t>
  </si>
  <si>
    <t>Mauwa</t>
  </si>
  <si>
    <t>Lesley</t>
  </si>
  <si>
    <t>Diko</t>
  </si>
  <si>
    <t>Linomhle</t>
  </si>
  <si>
    <t>Ndingane</t>
  </si>
  <si>
    <t>Onwabile Bebe</t>
  </si>
  <si>
    <t>Sikhanyiso</t>
  </si>
  <si>
    <t>Ncumisa Mselana</t>
  </si>
  <si>
    <t>Nqola</t>
  </si>
  <si>
    <t>Mpahla</t>
  </si>
  <si>
    <t>Umthawelanga</t>
  </si>
  <si>
    <t>Nqupe</t>
  </si>
  <si>
    <t>Luphawo</t>
  </si>
  <si>
    <t>Aviwe Mhlanga</t>
  </si>
  <si>
    <t>Sayola</t>
  </si>
  <si>
    <t>Sam</t>
  </si>
  <si>
    <t>Abukhanyise</t>
  </si>
  <si>
    <t>Nandipha Princess Brikwa</t>
  </si>
  <si>
    <t>Kemele</t>
  </si>
  <si>
    <t>Mxesha</t>
  </si>
  <si>
    <t>Othandwayo</t>
  </si>
  <si>
    <t>Sonjica</t>
  </si>
  <si>
    <t>Matina</t>
  </si>
  <si>
    <t>Liphahle</t>
  </si>
  <si>
    <t>Maboza</t>
  </si>
  <si>
    <t>Tyhila</t>
  </si>
  <si>
    <t>Dumke</t>
  </si>
  <si>
    <t>Ndalwentle</t>
  </si>
  <si>
    <t>Mpofana</t>
  </si>
  <si>
    <t>Lachuma</t>
  </si>
  <si>
    <t>Nginda</t>
  </si>
  <si>
    <t>Henene</t>
  </si>
  <si>
    <t>Kamogelo</t>
  </si>
  <si>
    <t>Hlulani</t>
  </si>
  <si>
    <t>Lithalethu</t>
  </si>
  <si>
    <t>Mbewu</t>
  </si>
  <si>
    <t>Anelisa</t>
  </si>
  <si>
    <t>Iviwe</t>
  </si>
  <si>
    <t>Ncambela</t>
  </si>
  <si>
    <t>Melane</t>
  </si>
  <si>
    <t>Bungcwalisa</t>
  </si>
  <si>
    <t>Yakhanani</t>
  </si>
  <si>
    <t>Sinazo Maxaza</t>
  </si>
  <si>
    <t>Previous LC was sick and was replaced a month later</t>
  </si>
  <si>
    <t>Mtwazi</t>
  </si>
  <si>
    <t>Inaminkosi</t>
  </si>
  <si>
    <t>Moloi</t>
  </si>
  <si>
    <t>Siphumezo</t>
  </si>
  <si>
    <t>24/03/2023</t>
  </si>
  <si>
    <t>Helesi</t>
  </si>
  <si>
    <t>Inaye</t>
  </si>
  <si>
    <t>17/038/2023</t>
  </si>
  <si>
    <t>Sito</t>
  </si>
  <si>
    <t>Asanele Somhlahlo</t>
  </si>
  <si>
    <t>Makosi</t>
  </si>
  <si>
    <t>Awongwa</t>
  </si>
  <si>
    <t>Nyalungwe</t>
  </si>
  <si>
    <t>Jaden</t>
  </si>
  <si>
    <t>16/05/2023</t>
  </si>
  <si>
    <t>Paiva</t>
  </si>
  <si>
    <t>Leandra</t>
  </si>
  <si>
    <t>Mubariki</t>
  </si>
  <si>
    <t>Aubrey</t>
  </si>
  <si>
    <t>Motwana</t>
  </si>
  <si>
    <t>Njodo</t>
  </si>
  <si>
    <t>Simnikiwe</t>
  </si>
  <si>
    <t>Panda</t>
  </si>
  <si>
    <t>Ludada</t>
  </si>
  <si>
    <t>Makibeni</t>
  </si>
  <si>
    <t>Matiwane</t>
  </si>
  <si>
    <t>Moloantoa</t>
  </si>
  <si>
    <t>Chulumanco</t>
  </si>
  <si>
    <t>Philasande Moshoeshoe</t>
  </si>
  <si>
    <t>Nkwahla</t>
  </si>
  <si>
    <t>Iyazi</t>
  </si>
  <si>
    <t>Ntlabathi</t>
  </si>
  <si>
    <t>Qabaka</t>
  </si>
  <si>
    <t>Qhawe</t>
  </si>
  <si>
    <t>Vaveki</t>
  </si>
  <si>
    <t>22/03/2023</t>
  </si>
  <si>
    <t>Mtshwewu</t>
  </si>
  <si>
    <t>Seyise</t>
  </si>
  <si>
    <t>Limokuhle</t>
  </si>
  <si>
    <t>Nyokana</t>
  </si>
  <si>
    <t>Platjies</t>
  </si>
  <si>
    <t>Benelwe</t>
  </si>
  <si>
    <t>Amyolise Booi replaced Nominentle Magwa, started doing sessions at the beginning of August</t>
  </si>
  <si>
    <t>Bhatyi</t>
  </si>
  <si>
    <t>Amyolise Booi</t>
  </si>
  <si>
    <t>Geyi</t>
  </si>
  <si>
    <t>Lithemba</t>
  </si>
  <si>
    <t>24/03/23</t>
  </si>
  <si>
    <t>Khaya</t>
  </si>
  <si>
    <t>Mpako</t>
  </si>
  <si>
    <t>Olunje</t>
  </si>
  <si>
    <t>25/04/23</t>
  </si>
  <si>
    <t>Ntikinca</t>
  </si>
  <si>
    <t>Inalo</t>
  </si>
  <si>
    <t>Anam Mabangula</t>
  </si>
  <si>
    <t>Twana</t>
  </si>
  <si>
    <t>Vokwana</t>
  </si>
  <si>
    <t>Lutholwethu</t>
  </si>
  <si>
    <t>Ganto</t>
  </si>
  <si>
    <t>Lethukuhle</t>
  </si>
  <si>
    <t>Phumelela</t>
  </si>
  <si>
    <t>Nguna</t>
  </si>
  <si>
    <t>Gqabaza</t>
  </si>
  <si>
    <t>Aviwe</t>
  </si>
  <si>
    <t>16/03</t>
  </si>
  <si>
    <t>Jonkeman</t>
  </si>
  <si>
    <t>Jordan Calista</t>
  </si>
  <si>
    <t>Hawu</t>
  </si>
  <si>
    <t>Masilive</t>
  </si>
  <si>
    <t>Nowala</t>
  </si>
  <si>
    <t>Ntlakanipho Ngqondi</t>
  </si>
  <si>
    <t>George</t>
  </si>
  <si>
    <t>Hele</t>
  </si>
  <si>
    <t>Hempe</t>
  </si>
  <si>
    <t>Yakhuthando</t>
  </si>
  <si>
    <t>Anothando</t>
  </si>
  <si>
    <t>Melapi</t>
  </si>
  <si>
    <t>Nolutando Kondile</t>
  </si>
  <si>
    <t>17/03/23</t>
  </si>
  <si>
    <t>Majokwana</t>
  </si>
  <si>
    <t>Kungawe</t>
  </si>
  <si>
    <t>Mabumbu</t>
  </si>
  <si>
    <t>Azingce</t>
  </si>
  <si>
    <t>Lutho Ngqokwe</t>
  </si>
  <si>
    <t>Magajana</t>
  </si>
  <si>
    <t>Alungile</t>
  </si>
  <si>
    <t>Modiba</t>
  </si>
  <si>
    <t>Aisya</t>
  </si>
  <si>
    <t>Mnyatheli</t>
  </si>
  <si>
    <t>Ezamizipho</t>
  </si>
  <si>
    <t>Mpangiso</t>
  </si>
  <si>
    <t>Sipuncumo</t>
  </si>
  <si>
    <t>Mzilikazi</t>
  </si>
  <si>
    <t>Luphawu-Oluhle</t>
  </si>
  <si>
    <t>Kanana</t>
  </si>
  <si>
    <t>Oyedwa</t>
  </si>
  <si>
    <t>Koto</t>
  </si>
  <si>
    <t>Asavela</t>
  </si>
  <si>
    <t>Rawu</t>
  </si>
  <si>
    <t>Marhanga</t>
  </si>
  <si>
    <t>Skaap</t>
  </si>
  <si>
    <t>Ubunathi</t>
  </si>
  <si>
    <t>Tele</t>
  </si>
  <si>
    <t>Lesedi</t>
  </si>
  <si>
    <t>Thandani</t>
  </si>
  <si>
    <t>Luxolo</t>
  </si>
  <si>
    <t>April</t>
  </si>
  <si>
    <t>Nandipha Mzongwana</t>
  </si>
  <si>
    <t>Pottie</t>
  </si>
  <si>
    <t>Lihlumelo</t>
  </si>
  <si>
    <t>Mfihlo</t>
  </si>
  <si>
    <t>Buhlebenkosi</t>
  </si>
  <si>
    <t>Benn</t>
  </si>
  <si>
    <t>Luphiwo Melokuhle</t>
  </si>
  <si>
    <t>Fanele</t>
  </si>
  <si>
    <t>Gidi</t>
  </si>
  <si>
    <t>Zintle Dyesi</t>
  </si>
  <si>
    <t>Hoofman</t>
  </si>
  <si>
    <t>Bohlokoa</t>
  </si>
  <si>
    <t>Putuma</t>
  </si>
  <si>
    <t>Vakala</t>
  </si>
  <si>
    <t>White</t>
  </si>
  <si>
    <t>Noah</t>
  </si>
  <si>
    <t>Boardman</t>
  </si>
  <si>
    <t>13/03/23</t>
  </si>
  <si>
    <t>Filini</t>
  </si>
  <si>
    <t>Hlophe</t>
  </si>
  <si>
    <t>Ingam</t>
  </si>
  <si>
    <t>Kortjan</t>
  </si>
  <si>
    <t>Esinako</t>
  </si>
  <si>
    <t>Mavikela</t>
  </si>
  <si>
    <t>Ngcaku</t>
  </si>
  <si>
    <t>Alupheli</t>
  </si>
  <si>
    <t>Njamelana</t>
  </si>
  <si>
    <t>Eminathi</t>
  </si>
  <si>
    <t>Nandipha Putela</t>
  </si>
  <si>
    <t>Ntanga</t>
  </si>
  <si>
    <t>Luphumo</t>
  </si>
  <si>
    <t>Qakayi</t>
  </si>
  <si>
    <t>Tshazibane</t>
  </si>
  <si>
    <t>Asive</t>
  </si>
  <si>
    <t>Apleni</t>
  </si>
  <si>
    <t>Ncube</t>
  </si>
  <si>
    <t>Jabulani</t>
  </si>
  <si>
    <t>Gqomo</t>
  </si>
  <si>
    <t>Butana</t>
  </si>
  <si>
    <t>Ngqinambi</t>
  </si>
  <si>
    <t>Nakhane</t>
  </si>
  <si>
    <t>Nkatu</t>
  </si>
  <si>
    <t>Siya Matola</t>
  </si>
  <si>
    <t>Boysen</t>
  </si>
  <si>
    <t>Njokwana</t>
  </si>
  <si>
    <t>Bulawu</t>
  </si>
  <si>
    <t>Butsha</t>
  </si>
  <si>
    <t>Ntsika</t>
  </si>
  <si>
    <t>Poni</t>
  </si>
  <si>
    <t>Kulati</t>
  </si>
  <si>
    <t>Milbali</t>
  </si>
  <si>
    <t>Onwaba</t>
  </si>
  <si>
    <t>Amthandile</t>
  </si>
  <si>
    <t>Baid</t>
  </si>
  <si>
    <t>Emmauel</t>
  </si>
  <si>
    <t>Nokubonga Nguty</t>
  </si>
  <si>
    <t>17/05/2023</t>
  </si>
  <si>
    <t>Mbenyana</t>
  </si>
  <si>
    <t>Awa</t>
  </si>
  <si>
    <t>Emmanuel</t>
  </si>
  <si>
    <t>Chihuri</t>
  </si>
  <si>
    <t>Kayla</t>
  </si>
  <si>
    <t>Gxekwa</t>
  </si>
  <si>
    <t>Akubonga</t>
  </si>
  <si>
    <t>Nginza</t>
  </si>
  <si>
    <t>Achumile</t>
  </si>
  <si>
    <t>Banzi</t>
  </si>
  <si>
    <t>Stephen</t>
  </si>
  <si>
    <t>Yoyo</t>
  </si>
  <si>
    <t>Dike</t>
  </si>
  <si>
    <t>Aqhamile</t>
  </si>
  <si>
    <t>Reuben</t>
  </si>
  <si>
    <t>Graduated</t>
  </si>
  <si>
    <t>Mandela</t>
  </si>
  <si>
    <t>Athule</t>
  </si>
  <si>
    <t>Mapu</t>
  </si>
  <si>
    <t>Nogqala</t>
  </si>
  <si>
    <t>Luphawu Ayazingca</t>
  </si>
  <si>
    <t>Baskiti</t>
  </si>
  <si>
    <t>Sinazo Moabi</t>
  </si>
  <si>
    <t>Not on programme</t>
  </si>
  <si>
    <t>Bakaqana</t>
  </si>
  <si>
    <t>Nomawethu Ngqeza</t>
  </si>
  <si>
    <t>Thantsie</t>
  </si>
  <si>
    <t>Fritz</t>
  </si>
  <si>
    <t>Tumelo</t>
  </si>
  <si>
    <t>Jamela</t>
  </si>
  <si>
    <t>Jawa</t>
  </si>
  <si>
    <t>Maqhude</t>
  </si>
  <si>
    <t>Moshoeshoe</t>
  </si>
  <si>
    <t>Somya</t>
  </si>
  <si>
    <t>Onikayo</t>
  </si>
  <si>
    <t>Sogoni</t>
  </si>
  <si>
    <t>Qhama</t>
  </si>
  <si>
    <t>Gaga</t>
  </si>
  <si>
    <t>Maniselo</t>
  </si>
  <si>
    <t>Buhle</t>
  </si>
  <si>
    <t>Mbuqu</t>
  </si>
  <si>
    <t>Mvimbeni</t>
  </si>
  <si>
    <t>Anomusa</t>
  </si>
  <si>
    <t>Ahlumachuma</t>
  </si>
  <si>
    <t>Kolose</t>
  </si>
  <si>
    <t>Nxawe</t>
  </si>
  <si>
    <t>Blayi</t>
  </si>
  <si>
    <t>Likuye</t>
  </si>
  <si>
    <t>13/04/23</t>
  </si>
  <si>
    <t>Fanaphi</t>
  </si>
  <si>
    <t>Soyile</t>
  </si>
  <si>
    <t>Unabantu</t>
  </si>
  <si>
    <t>Mankahla</t>
  </si>
  <si>
    <t>Ntombizandile Ngamntwini</t>
  </si>
  <si>
    <t>Ngcaba</t>
  </si>
  <si>
    <t>Ayabonga</t>
  </si>
  <si>
    <t>Sidziya</t>
  </si>
  <si>
    <t>Damane</t>
  </si>
  <si>
    <t>Awonke</t>
  </si>
  <si>
    <t>Gceya</t>
  </si>
  <si>
    <t>Mhleli</t>
  </si>
  <si>
    <t>Ikwanathi</t>
  </si>
  <si>
    <t>Bebe</t>
  </si>
  <si>
    <t>Tanatswa</t>
  </si>
  <si>
    <t>Bunde</t>
  </si>
  <si>
    <t>Nkcubeko</t>
  </si>
  <si>
    <t>Roqo</t>
  </si>
  <si>
    <t>Lenifa</t>
  </si>
  <si>
    <t>15/04/2023</t>
  </si>
  <si>
    <t>Kepeyi</t>
  </si>
  <si>
    <t>Gwebani</t>
  </si>
  <si>
    <t>28/03/23</t>
  </si>
  <si>
    <t>Nokwe</t>
  </si>
  <si>
    <t>Anazo</t>
  </si>
  <si>
    <t>Rolinyoti</t>
  </si>
  <si>
    <t>Tofu</t>
  </si>
  <si>
    <t>Daniso</t>
  </si>
  <si>
    <t>Aphelele</t>
  </si>
  <si>
    <t>Mtywaru</t>
  </si>
  <si>
    <t>Okuhle</t>
  </si>
  <si>
    <t>Masetlwa</t>
  </si>
  <si>
    <t>Kabelo</t>
  </si>
  <si>
    <t>Funani</t>
  </si>
  <si>
    <t>24/04/2023</t>
  </si>
  <si>
    <t>Panca</t>
  </si>
  <si>
    <t>Sandu</t>
  </si>
  <si>
    <t>Akhona</t>
  </si>
  <si>
    <t>Swaartbooi</t>
  </si>
  <si>
    <t>Nelisa Zondani</t>
  </si>
  <si>
    <t>Xaluva</t>
  </si>
  <si>
    <t>Zumane</t>
  </si>
  <si>
    <t>Awuve</t>
  </si>
  <si>
    <t>Tshemese</t>
  </si>
  <si>
    <t>Asalinto</t>
  </si>
  <si>
    <t>Mugwagwa</t>
  </si>
  <si>
    <t>Bekaphi</t>
  </si>
  <si>
    <t>Sibulele Ngcobo</t>
  </si>
  <si>
    <t>Dyonashe</t>
  </si>
  <si>
    <t>Aqhama</t>
  </si>
  <si>
    <t>Went to Zimbabwe and didn't come back after the June holidays</t>
  </si>
  <si>
    <t>Katizandima</t>
  </si>
  <si>
    <t>Lindiwe</t>
  </si>
  <si>
    <t>Mtsila</t>
  </si>
  <si>
    <t>Bongiwe Nontsinga</t>
  </si>
  <si>
    <t>Smayile</t>
  </si>
  <si>
    <t>Anathi</t>
  </si>
  <si>
    <t>Gwadela</t>
  </si>
  <si>
    <t>Likhona</t>
  </si>
  <si>
    <t>Patwa</t>
  </si>
  <si>
    <t>Dlanga</t>
  </si>
  <si>
    <t>Zethemba</t>
  </si>
  <si>
    <t>Ngxale</t>
  </si>
  <si>
    <t>Ashlee</t>
  </si>
  <si>
    <t>Casper</t>
  </si>
  <si>
    <t>Jerry</t>
  </si>
  <si>
    <t>Jeremartha</t>
  </si>
  <si>
    <t>Mzaca</t>
  </si>
  <si>
    <t>Ndlela</t>
  </si>
  <si>
    <t>Anentle</t>
  </si>
  <si>
    <t>Moyi</t>
  </si>
  <si>
    <t>Abulele</t>
  </si>
  <si>
    <t>Nohana</t>
  </si>
  <si>
    <t>Lunam</t>
  </si>
  <si>
    <t>Nqowana</t>
  </si>
  <si>
    <t>Sandlana</t>
  </si>
  <si>
    <t>Phatho</t>
  </si>
  <si>
    <t>Siganga</t>
  </si>
  <si>
    <t>Iva-Imithandazo</t>
  </si>
  <si>
    <t>Zingani</t>
  </si>
  <si>
    <t>Lizoma</t>
  </si>
  <si>
    <t>LC started on the 17th of April</t>
  </si>
  <si>
    <t>Tshabalala</t>
  </si>
  <si>
    <t>Lihlelethu</t>
  </si>
  <si>
    <t>Ayabulela Maniselo</t>
  </si>
  <si>
    <t>19/05/2023</t>
  </si>
  <si>
    <t>Daweti</t>
  </si>
  <si>
    <t>Lilitha Skaap</t>
  </si>
  <si>
    <t>22/04/2023</t>
  </si>
  <si>
    <t>Kid replacing Grade 1s, LC had only Grade 1 kids initially</t>
  </si>
  <si>
    <t>Ngqondi</t>
  </si>
  <si>
    <t>Mbopane</t>
  </si>
  <si>
    <t>Mthotyana</t>
  </si>
  <si>
    <t>Nolatshu</t>
  </si>
  <si>
    <t>Kamva</t>
  </si>
  <si>
    <t>Phuthuma</t>
  </si>
  <si>
    <t>Ngcali</t>
  </si>
  <si>
    <t>Babana</t>
  </si>
  <si>
    <t>Landisiwe</t>
  </si>
  <si>
    <t>Phelelwa Nyoka</t>
  </si>
  <si>
    <t>Betiwe</t>
  </si>
  <si>
    <t>Dambuza</t>
  </si>
  <si>
    <t>Gothoba</t>
  </si>
  <si>
    <t>Imelwe</t>
  </si>
  <si>
    <t>Katu</t>
  </si>
  <si>
    <t>Nqobile</t>
  </si>
  <si>
    <t>Gqola</t>
  </si>
  <si>
    <t>Phelo</t>
  </si>
  <si>
    <t>Mdenene</t>
  </si>
  <si>
    <t>Singata</t>
  </si>
  <si>
    <t>Zikalala</t>
  </si>
  <si>
    <t>Athenkosi</t>
  </si>
  <si>
    <t>Kula</t>
  </si>
  <si>
    <t>Felele</t>
  </si>
  <si>
    <t>Olunga</t>
  </si>
  <si>
    <t>Fezi</t>
  </si>
  <si>
    <t>Lakhanya</t>
  </si>
  <si>
    <t>Masoka</t>
  </si>
  <si>
    <t>Modise</t>
  </si>
  <si>
    <t>Saneliso</t>
  </si>
  <si>
    <t>Pefile</t>
  </si>
  <si>
    <t>Mathetha</t>
  </si>
  <si>
    <t>Vimbi</t>
  </si>
  <si>
    <t>Stofile</t>
  </si>
  <si>
    <t>Lilonke</t>
  </si>
  <si>
    <t>Mbangela</t>
  </si>
  <si>
    <t>Mbasalethu</t>
  </si>
  <si>
    <t>Khalipha</t>
  </si>
  <si>
    <t>Mlenze</t>
  </si>
  <si>
    <t>Bomibethu</t>
  </si>
  <si>
    <t>Bazi</t>
  </si>
  <si>
    <t>Elam</t>
  </si>
  <si>
    <t>Dakwe</t>
  </si>
  <si>
    <t>Imiseko</t>
  </si>
  <si>
    <t>Noluyolo Nyati</t>
  </si>
  <si>
    <t>Phaphama Kolisi</t>
  </si>
  <si>
    <t>Gaca</t>
  </si>
  <si>
    <t>Onako</t>
  </si>
  <si>
    <t>Nosipho Gxasheka</t>
  </si>
  <si>
    <t>Makasi</t>
  </si>
  <si>
    <t>Vaaltyn</t>
  </si>
  <si>
    <t>Khanyisile</t>
  </si>
  <si>
    <t>Mdingi</t>
  </si>
  <si>
    <t>Mekula</t>
  </si>
  <si>
    <t>Ngwengula</t>
  </si>
  <si>
    <t>Achume</t>
  </si>
  <si>
    <t>Bakers</t>
  </si>
  <si>
    <t>Taryn</t>
  </si>
  <si>
    <t>Mlonyeni</t>
  </si>
  <si>
    <t>Dinga</t>
  </si>
  <si>
    <t>Njara</t>
  </si>
  <si>
    <t>Olonke</t>
  </si>
  <si>
    <t>Bereng</t>
  </si>
  <si>
    <t>Ditshaba</t>
  </si>
  <si>
    <t>Dumaduze</t>
  </si>
  <si>
    <t>Vuyolwethu</t>
  </si>
  <si>
    <t>Mtimka</t>
  </si>
  <si>
    <t>Luseminathi Khaya</t>
  </si>
  <si>
    <t>Betyisi</t>
  </si>
  <si>
    <t>Kwakhanya</t>
  </si>
  <si>
    <t>Gqomfa</t>
  </si>
  <si>
    <t>Qaqamba</t>
  </si>
  <si>
    <t>Handile</t>
  </si>
  <si>
    <t>Kasper</t>
  </si>
  <si>
    <t>Kuhlane</t>
  </si>
  <si>
    <t>Mcwengisa</t>
  </si>
  <si>
    <t>Mpe</t>
  </si>
  <si>
    <t>Simbulele</t>
  </si>
  <si>
    <t>Mtwisha</t>
  </si>
  <si>
    <t>Asenathi</t>
  </si>
  <si>
    <t>Pati</t>
  </si>
  <si>
    <t>Solulele</t>
  </si>
  <si>
    <t>Kumele</t>
  </si>
  <si>
    <t>Qhomfa</t>
  </si>
  <si>
    <t>Venani</t>
  </si>
  <si>
    <t>Zinto</t>
  </si>
  <si>
    <t>Longo</t>
  </si>
  <si>
    <t>Hlelo</t>
  </si>
  <si>
    <t>Mayeza</t>
  </si>
  <si>
    <t>Mgengo</t>
  </si>
  <si>
    <t>Asivenathi</t>
  </si>
  <si>
    <t>Dlabati</t>
  </si>
  <si>
    <t>Sonwabo</t>
  </si>
  <si>
    <t>Nodothi</t>
  </si>
  <si>
    <t>Luyintando</t>
  </si>
  <si>
    <t>Humana</t>
  </si>
  <si>
    <t>Ebukwayo</t>
  </si>
  <si>
    <t>Mfuku</t>
  </si>
  <si>
    <t>Kulungile</t>
  </si>
  <si>
    <t>Mkiva</t>
  </si>
  <si>
    <t>Mouyikwa</t>
  </si>
  <si>
    <t>Sibonokuhle</t>
  </si>
  <si>
    <t>Zako</t>
  </si>
  <si>
    <t>Pumla Rasmeni</t>
  </si>
  <si>
    <t>Gayi</t>
  </si>
  <si>
    <t>Lindokuhle</t>
  </si>
  <si>
    <t>Ayabukwa</t>
  </si>
  <si>
    <t>Ngesi</t>
  </si>
  <si>
    <t>Memory</t>
  </si>
  <si>
    <t>Ntsoeu</t>
  </si>
  <si>
    <t>Olive</t>
  </si>
  <si>
    <t>Iphenathi</t>
  </si>
  <si>
    <t>Basanele Hlwempu</t>
  </si>
  <si>
    <t>Azande</t>
  </si>
  <si>
    <t>Mafa</t>
  </si>
  <si>
    <t>Siyolise Lusekhona</t>
  </si>
  <si>
    <t>Mantangana</t>
  </si>
  <si>
    <t>Mzananda</t>
  </si>
  <si>
    <t>Honnie</t>
  </si>
  <si>
    <t>Uyakhazimla</t>
  </si>
  <si>
    <t>Manxiwa</t>
  </si>
  <si>
    <t>Faku</t>
  </si>
  <si>
    <t>Miyali</t>
  </si>
  <si>
    <t>Langelihle</t>
  </si>
  <si>
    <t>Mayekiso</t>
  </si>
  <si>
    <t>Mazande</t>
  </si>
  <si>
    <t>Mti</t>
  </si>
  <si>
    <t>Ntlekisa</t>
  </si>
  <si>
    <t>Sivuyile</t>
  </si>
  <si>
    <t>Senzeni</t>
  </si>
  <si>
    <t>Left</t>
  </si>
  <si>
    <t>Mingo</t>
  </si>
  <si>
    <t>Azosule</t>
  </si>
  <si>
    <t>Lubiyele</t>
  </si>
  <si>
    <t>Mthala</t>
  </si>
  <si>
    <t>Sikholise</t>
  </si>
  <si>
    <t>New</t>
  </si>
  <si>
    <t>Mafana</t>
  </si>
  <si>
    <t>Rula</t>
  </si>
  <si>
    <t>Saliso</t>
  </si>
  <si>
    <t>Simthandaze</t>
  </si>
  <si>
    <t>Sandla Qinisile</t>
  </si>
  <si>
    <t>Ncumolethu</t>
  </si>
  <si>
    <t>Teteni</t>
  </si>
  <si>
    <t>Mbuqa</t>
  </si>
  <si>
    <t>Onwabe</t>
  </si>
  <si>
    <t>Qinisile</t>
  </si>
  <si>
    <t>Ndondo</t>
  </si>
  <si>
    <t>Nkebana</t>
  </si>
  <si>
    <t>Kamvalethu</t>
  </si>
  <si>
    <t>Nondiza</t>
  </si>
  <si>
    <t>Dondashe</t>
  </si>
  <si>
    <t>mankazana</t>
  </si>
  <si>
    <t>simthandile</t>
  </si>
  <si>
    <t>Diamond</t>
  </si>
  <si>
    <t>Lulokuhle</t>
  </si>
  <si>
    <t>Linolwa</t>
  </si>
  <si>
    <t>Kosi</t>
  </si>
  <si>
    <t>Menze</t>
  </si>
  <si>
    <t>Esonasipho</t>
  </si>
  <si>
    <t>Elam Xalipi</t>
  </si>
  <si>
    <t>Mqamelo</t>
  </si>
  <si>
    <t>19/03/23</t>
  </si>
  <si>
    <t>Ndima</t>
  </si>
  <si>
    <t>Nqebeya</t>
  </si>
  <si>
    <t>Lwandle</t>
  </si>
  <si>
    <t>Anelisa Nakani</t>
  </si>
  <si>
    <t>Sonanzi</t>
  </si>
  <si>
    <t>Fololo</t>
  </si>
  <si>
    <t>Lizalise</t>
  </si>
  <si>
    <t>Kaise</t>
  </si>
  <si>
    <t>Bukhanyile</t>
  </si>
  <si>
    <t>Landu</t>
  </si>
  <si>
    <t>Scout</t>
  </si>
  <si>
    <t>Likhanyise</t>
  </si>
  <si>
    <t xml:space="preserve">Sinethemba Mofu was replaced  by Asemahle Mgogoshe, she started doing sessions at the beginning of August </t>
  </si>
  <si>
    <t>Mehlwana</t>
  </si>
  <si>
    <t>Phaphama</t>
  </si>
  <si>
    <t>Asemahle Mgogoshe</t>
  </si>
  <si>
    <t>Removed from the programme, class teacher asked that he be removed.</t>
  </si>
  <si>
    <t>Sonyando</t>
  </si>
  <si>
    <t>Phuthumani</t>
  </si>
  <si>
    <t>Tyali</t>
  </si>
  <si>
    <t>Lunathiufefe</t>
  </si>
  <si>
    <t>Nkomombini</t>
  </si>
  <si>
    <t>Jamani</t>
  </si>
  <si>
    <t>Jodwana</t>
  </si>
  <si>
    <t>Othembele</t>
  </si>
  <si>
    <t>Kana</t>
  </si>
  <si>
    <t>Sanele Dyasi</t>
  </si>
  <si>
    <t>Mpongoshe</t>
  </si>
  <si>
    <t>Mthwishu</t>
  </si>
  <si>
    <t>Nangu</t>
  </si>
  <si>
    <t>Amzolele</t>
  </si>
  <si>
    <t>Ngxakana</t>
  </si>
  <si>
    <t>Ngqaku</t>
  </si>
  <si>
    <t>Msimbithi</t>
  </si>
  <si>
    <t>Olithembe</t>
  </si>
  <si>
    <t>Kadeni</t>
  </si>
  <si>
    <t>Salmen</t>
  </si>
  <si>
    <t>Miyole</t>
  </si>
  <si>
    <t>Sesethu</t>
  </si>
  <si>
    <t>Mnabisa</t>
  </si>
  <si>
    <t>Akhanathi</t>
  </si>
  <si>
    <t>Mofelfe</t>
  </si>
  <si>
    <t>Buntle</t>
  </si>
  <si>
    <t>Moleko</t>
  </si>
  <si>
    <t>Msutu</t>
  </si>
  <si>
    <t>Zukhanye</t>
  </si>
  <si>
    <t>Willem</t>
  </si>
  <si>
    <t>Xego</t>
  </si>
  <si>
    <t>Pisani</t>
  </si>
  <si>
    <t>Likhanyile</t>
  </si>
  <si>
    <t>Moss</t>
  </si>
  <si>
    <t>Gcengane</t>
  </si>
  <si>
    <t>Migcobo</t>
  </si>
  <si>
    <t>Sukula</t>
  </si>
  <si>
    <t>Kasika</t>
  </si>
  <si>
    <t>Kika</t>
  </si>
  <si>
    <t>Olwamuthando</t>
  </si>
  <si>
    <t>Mvinjelwa</t>
  </si>
  <si>
    <t>Ovayo</t>
  </si>
  <si>
    <t>Yakayaka</t>
  </si>
  <si>
    <t>Lonwabo</t>
  </si>
  <si>
    <t>Matini</t>
  </si>
  <si>
    <t>Njajula</t>
  </si>
  <si>
    <t>Amanda</t>
  </si>
  <si>
    <t>Zimbi</t>
  </si>
  <si>
    <t>Lorenzo</t>
  </si>
  <si>
    <t>Nkwini</t>
  </si>
  <si>
    <t>Indivile</t>
  </si>
  <si>
    <t>Kona</t>
  </si>
  <si>
    <t>Shadrack</t>
  </si>
  <si>
    <t>Azalakhe</t>
  </si>
  <si>
    <t>Tokota</t>
  </si>
  <si>
    <t>Zizo</t>
  </si>
  <si>
    <t>Yawa</t>
  </si>
  <si>
    <t>Imivuyo</t>
  </si>
  <si>
    <t>Mapukata</t>
  </si>
  <si>
    <t>Lilo</t>
  </si>
  <si>
    <t>Nqinekile</t>
  </si>
  <si>
    <t>Letsopa</t>
  </si>
  <si>
    <t>Lebohang</t>
  </si>
  <si>
    <t>Mapule Ngozi</t>
  </si>
  <si>
    <t>Tandani</t>
  </si>
  <si>
    <t>Ukhona</t>
  </si>
  <si>
    <t>Nonkqubela</t>
  </si>
  <si>
    <t>Java</t>
  </si>
  <si>
    <t>Lizwi</t>
  </si>
  <si>
    <t>Sanelisiwe Nokwe</t>
  </si>
  <si>
    <t>Baart</t>
  </si>
  <si>
    <t>Omelela</t>
  </si>
  <si>
    <t>Mangqangwana</t>
  </si>
  <si>
    <t>Mnqwanci</t>
  </si>
  <si>
    <t>Mnyanda</t>
  </si>
  <si>
    <t>Mqonwana</t>
  </si>
  <si>
    <t>Sibusiso</t>
  </si>
  <si>
    <t>Nombewu</t>
  </si>
  <si>
    <t>Notwele</t>
  </si>
  <si>
    <t>Nqube</t>
  </si>
  <si>
    <t>Esam</t>
  </si>
  <si>
    <t>Pieterse</t>
  </si>
  <si>
    <t>Tivane</t>
  </si>
  <si>
    <t>Dyantyi</t>
  </si>
  <si>
    <t>Kwanda</t>
  </si>
  <si>
    <t>Mtyana</t>
  </si>
  <si>
    <t>Sinenjongo</t>
  </si>
  <si>
    <t>Madikana</t>
  </si>
  <si>
    <t>Fambe</t>
  </si>
  <si>
    <t>Feni</t>
  </si>
  <si>
    <t>Avuxolo</t>
  </si>
  <si>
    <t>Magadaza</t>
  </si>
  <si>
    <t>Ndinani</t>
  </si>
  <si>
    <t>Gwantashe</t>
  </si>
  <si>
    <t>Masimini</t>
  </si>
  <si>
    <t>Matwa</t>
  </si>
  <si>
    <t>Siphelo</t>
  </si>
  <si>
    <t>Mbuyiseli</t>
  </si>
  <si>
    <t>Mdludlu</t>
  </si>
  <si>
    <t>Ngqetho</t>
  </si>
  <si>
    <t>Njovane</t>
  </si>
  <si>
    <t>Siphezinhle</t>
  </si>
  <si>
    <t>Nyondo</t>
  </si>
  <si>
    <t>Ncwetha</t>
  </si>
  <si>
    <t>Sizani</t>
  </si>
  <si>
    <t>Anoyolo</t>
  </si>
  <si>
    <t>Totobela</t>
  </si>
  <si>
    <t>Yose</t>
  </si>
  <si>
    <t>Akhubuhle</t>
  </si>
  <si>
    <t>Ganya</t>
  </si>
  <si>
    <t>Usisipho</t>
  </si>
  <si>
    <t>Qawukeni</t>
  </si>
  <si>
    <t>Ambesiwe</t>
  </si>
  <si>
    <t>Buhlebethu</t>
  </si>
  <si>
    <t>Matebe</t>
  </si>
  <si>
    <t>Mzizi</t>
  </si>
  <si>
    <t>Qhogi</t>
  </si>
  <si>
    <t>Sisipho Wali</t>
  </si>
  <si>
    <t>Bambiso</t>
  </si>
  <si>
    <t>Xopa</t>
  </si>
  <si>
    <t>Uyathandwa</t>
  </si>
  <si>
    <t>Yani</t>
  </si>
  <si>
    <t>Linako</t>
  </si>
  <si>
    <t>Noqhayi</t>
  </si>
  <si>
    <t>Sibonelo</t>
  </si>
  <si>
    <t>Leslie</t>
  </si>
  <si>
    <t>Eugene</t>
  </si>
  <si>
    <t>Zikhona Gomo</t>
  </si>
  <si>
    <t>No longer attending school</t>
  </si>
  <si>
    <t>Ngwedli</t>
  </si>
  <si>
    <t>Phawulothando</t>
  </si>
  <si>
    <t>Zenani</t>
  </si>
  <si>
    <t>Imile</t>
  </si>
  <si>
    <t>Maphongwana</t>
  </si>
  <si>
    <t>Aphendule</t>
  </si>
  <si>
    <t>Gecele</t>
  </si>
  <si>
    <t>Chumisa</t>
  </si>
  <si>
    <t>Mfana</t>
  </si>
  <si>
    <t>Akohlulwa</t>
  </si>
  <si>
    <t>Nzunzu</t>
  </si>
  <si>
    <t>September</t>
  </si>
  <si>
    <t>Xuza</t>
  </si>
  <si>
    <t>Ndesi</t>
  </si>
  <si>
    <t>Salima</t>
  </si>
  <si>
    <t>Chiwara</t>
  </si>
  <si>
    <t>Delroy</t>
  </si>
  <si>
    <t>Chisale</t>
  </si>
  <si>
    <t>Anna</t>
  </si>
  <si>
    <t>Hala</t>
  </si>
  <si>
    <t>Jayden Zipho</t>
  </si>
  <si>
    <t>Wine</t>
  </si>
  <si>
    <t>Qwelani</t>
  </si>
  <si>
    <t>Manijwa</t>
  </si>
  <si>
    <t>Fortuin</t>
  </si>
  <si>
    <t>Qhamani</t>
  </si>
  <si>
    <t>Seluleko Mvambi</t>
  </si>
  <si>
    <t>Colani</t>
  </si>
  <si>
    <t>Lungisa</t>
  </si>
  <si>
    <t>Mkwanza</t>
  </si>
  <si>
    <t>Kame</t>
  </si>
  <si>
    <t>Ndzimela</t>
  </si>
  <si>
    <t>Linomtha</t>
  </si>
  <si>
    <t>Neti</t>
  </si>
  <si>
    <t>Nohamba</t>
  </si>
  <si>
    <t>Asivuyise</t>
  </si>
  <si>
    <t>Sokiya</t>
  </si>
  <si>
    <t>Speliti</t>
  </si>
  <si>
    <t>Qwebi</t>
  </si>
  <si>
    <t>Memani</t>
  </si>
  <si>
    <t>Lufezo</t>
  </si>
  <si>
    <t>Hlumisa</t>
  </si>
  <si>
    <t>Kitsane</t>
  </si>
  <si>
    <t>Mdzoyi</t>
  </si>
  <si>
    <t>Mbongo</t>
  </si>
  <si>
    <t>Wili</t>
  </si>
  <si>
    <t>Eva</t>
  </si>
  <si>
    <t>Joja</t>
  </si>
  <si>
    <t>Gazi</t>
  </si>
  <si>
    <t>Misokuhle</t>
  </si>
  <si>
    <t>Jesus Dominion</t>
  </si>
  <si>
    <t>Twani</t>
  </si>
  <si>
    <t>Blessing Muronzi</t>
  </si>
  <si>
    <t>Bete</t>
  </si>
  <si>
    <t>Nkanyezi</t>
  </si>
  <si>
    <t>Yandisa Ntsumpa</t>
  </si>
  <si>
    <t>24/01/2023</t>
  </si>
  <si>
    <t>Dano</t>
  </si>
  <si>
    <t>Liqhame</t>
  </si>
  <si>
    <t>Danster</t>
  </si>
  <si>
    <t>Iphemna</t>
  </si>
  <si>
    <t>Lolwethu Vice</t>
  </si>
  <si>
    <t>Uluncumo</t>
  </si>
  <si>
    <t>Klaas</t>
  </si>
  <si>
    <t>Sisonwabiso</t>
  </si>
  <si>
    <t>Mabasi</t>
  </si>
  <si>
    <t>Mayoni</t>
  </si>
  <si>
    <t>Isabel</t>
  </si>
  <si>
    <t>Mkathana</t>
  </si>
  <si>
    <t>Mpitshane</t>
  </si>
  <si>
    <t>Liwalethu</t>
  </si>
  <si>
    <t>Ngxishe</t>
  </si>
  <si>
    <t>Nogcinisa</t>
  </si>
  <si>
    <t>Indalo</t>
  </si>
  <si>
    <t>Qoko</t>
  </si>
  <si>
    <t>Somila</t>
  </si>
  <si>
    <t>Springbok</t>
  </si>
  <si>
    <t>Siyahluma</t>
  </si>
  <si>
    <t>Yonelo</t>
  </si>
  <si>
    <t>Konke</t>
  </si>
  <si>
    <t>Mfuniselwa</t>
  </si>
  <si>
    <t>Azenathi</t>
  </si>
  <si>
    <t>Ndabambi</t>
  </si>
  <si>
    <t>Bongile</t>
  </si>
  <si>
    <t>Yako</t>
  </si>
  <si>
    <t>Luphelele</t>
  </si>
  <si>
    <t>Kachidza</t>
  </si>
  <si>
    <t>Mange</t>
  </si>
  <si>
    <t>Zingele</t>
  </si>
  <si>
    <t>Siyakhiwa Mesele</t>
  </si>
  <si>
    <t>Ceza</t>
  </si>
  <si>
    <t>Lubambo</t>
  </si>
  <si>
    <t>Commando</t>
  </si>
  <si>
    <t>Limsulwa</t>
  </si>
  <si>
    <t>Gwabeni</t>
  </si>
  <si>
    <t>Liyaziwa</t>
  </si>
  <si>
    <t>Mehlo</t>
  </si>
  <si>
    <t>Meyi</t>
  </si>
  <si>
    <t>Obutshe</t>
  </si>
  <si>
    <t>Alex</t>
  </si>
  <si>
    <t>Shenaaz Britz</t>
  </si>
  <si>
    <t>Kiara</t>
  </si>
  <si>
    <t>Hansen</t>
  </si>
  <si>
    <t>Ameerudeen</t>
  </si>
  <si>
    <t>Liwaphakade</t>
  </si>
  <si>
    <t>Shange</t>
  </si>
  <si>
    <t>Linganathi</t>
  </si>
  <si>
    <t>Jaggers</t>
  </si>
  <si>
    <t>Chaneez</t>
  </si>
  <si>
    <t>Kritzinger</t>
  </si>
  <si>
    <t>Diano</t>
  </si>
  <si>
    <t>Skolo</t>
  </si>
  <si>
    <t>Wellem</t>
  </si>
  <si>
    <t>Schalkwyk</t>
  </si>
  <si>
    <t>Zoey</t>
  </si>
  <si>
    <t>Stolz</t>
  </si>
  <si>
    <t>Briony</t>
  </si>
  <si>
    <t>Dlova</t>
  </si>
  <si>
    <t>Sinelethu</t>
  </si>
  <si>
    <t>Gxothiwe</t>
  </si>
  <si>
    <t>Labi</t>
  </si>
  <si>
    <t>Chinyanganya</t>
  </si>
  <si>
    <t>Robbie</t>
  </si>
  <si>
    <t>Mpohla</t>
  </si>
  <si>
    <t>Njikelana</t>
  </si>
  <si>
    <t>Wewe</t>
  </si>
  <si>
    <t>Vries</t>
  </si>
  <si>
    <t>Emile</t>
  </si>
  <si>
    <t>Haarhoff</t>
  </si>
  <si>
    <t>Lera</t>
  </si>
  <si>
    <t>Skylar</t>
  </si>
  <si>
    <t>Bantom</t>
  </si>
  <si>
    <t>Xolisile</t>
  </si>
  <si>
    <t>Bulu</t>
  </si>
  <si>
    <t>Avela</t>
  </si>
  <si>
    <t>Jibiliza</t>
  </si>
  <si>
    <t>Zonke Lama</t>
  </si>
  <si>
    <t>Kolisi</t>
  </si>
  <si>
    <t>Onelisa</t>
  </si>
  <si>
    <t>Mkwakwi</t>
  </si>
  <si>
    <t>Liqhayiya</t>
  </si>
  <si>
    <t>Mtsobole</t>
  </si>
  <si>
    <t>Ncilata</t>
  </si>
  <si>
    <t>Zubenathi</t>
  </si>
  <si>
    <t>Simon</t>
  </si>
  <si>
    <t>Hlumelo</t>
  </si>
  <si>
    <t>Tsaba</t>
  </si>
  <si>
    <t>Ilinge</t>
  </si>
  <si>
    <t>Niekerk</t>
  </si>
  <si>
    <t>Riyaaz</t>
  </si>
  <si>
    <t>Swarts</t>
  </si>
  <si>
    <t>Shaylin Sune</t>
  </si>
  <si>
    <t>Ncape</t>
  </si>
  <si>
    <t>Manana</t>
  </si>
  <si>
    <t>Mbayo</t>
  </si>
  <si>
    <t>Akhekani</t>
  </si>
  <si>
    <t>Gqeba</t>
  </si>
  <si>
    <t>Novuka</t>
  </si>
  <si>
    <t>Khahla</t>
  </si>
  <si>
    <t>Morose</t>
  </si>
  <si>
    <t>Lizalisekile</t>
  </si>
  <si>
    <t>Nyamezele</t>
  </si>
  <si>
    <t>Cwasi</t>
  </si>
  <si>
    <t>Jafta</t>
  </si>
  <si>
    <t>Avenathi</t>
  </si>
  <si>
    <t>Kamponi</t>
  </si>
  <si>
    <t>Silindokuhle Hlolimpi</t>
  </si>
  <si>
    <t>Mqatane</t>
  </si>
  <si>
    <t>Lulibo</t>
  </si>
  <si>
    <t>Siphesihle Biko</t>
  </si>
  <si>
    <t>Thabile</t>
  </si>
  <si>
    <t>Fumba</t>
  </si>
  <si>
    <t>Zenazi</t>
  </si>
  <si>
    <t>Luwana</t>
  </si>
  <si>
    <t>Yalanathi</t>
  </si>
  <si>
    <t>Maqubela</t>
  </si>
  <si>
    <t>Lisekho</t>
  </si>
  <si>
    <t>Mjatya</t>
  </si>
  <si>
    <t>Pokana</t>
  </si>
  <si>
    <t>Qegu</t>
  </si>
  <si>
    <t>Lubabalo Junior</t>
  </si>
  <si>
    <t>Somyo</t>
  </si>
  <si>
    <t xml:space="preserve">Absent - July </t>
  </si>
  <si>
    <t>Tsotsa</t>
  </si>
  <si>
    <t>Jikolo</t>
  </si>
  <si>
    <t>Makwedini</t>
  </si>
  <si>
    <t>Cawe</t>
  </si>
  <si>
    <t>Lelam</t>
  </si>
  <si>
    <t>Sokutu</t>
  </si>
  <si>
    <t>Zanentle</t>
  </si>
  <si>
    <t>Tom</t>
  </si>
  <si>
    <t>Elona</t>
  </si>
  <si>
    <t>Gubayo</t>
  </si>
  <si>
    <t>January</t>
  </si>
  <si>
    <t>Sibanyoni</t>
  </si>
  <si>
    <t>Bunono</t>
  </si>
  <si>
    <t>Eyonke</t>
  </si>
  <si>
    <t>Sinombulelo Mali</t>
  </si>
  <si>
    <t>Tshakweni</t>
  </si>
  <si>
    <t>Sinomtha</t>
  </si>
  <si>
    <t>Living Ubuntu</t>
  </si>
  <si>
    <t>Barnard</t>
  </si>
  <si>
    <t>Sune</t>
  </si>
  <si>
    <t>Debonice Malan</t>
  </si>
  <si>
    <t>Booysen</t>
  </si>
  <si>
    <t>Owen</t>
  </si>
  <si>
    <t>Brewers</t>
  </si>
  <si>
    <t>Khanyetsi</t>
  </si>
  <si>
    <t>Thandeka</t>
  </si>
  <si>
    <t>Mangolwana</t>
  </si>
  <si>
    <t>Ridwaan</t>
  </si>
  <si>
    <t>McKenzie</t>
  </si>
  <si>
    <t>Uvuyo</t>
  </si>
  <si>
    <t>Rollison</t>
  </si>
  <si>
    <t>Beran</t>
  </si>
  <si>
    <t>Josh</t>
  </si>
  <si>
    <t>Sholo</t>
  </si>
  <si>
    <t>Smit</t>
  </si>
  <si>
    <t>Witbooi</t>
  </si>
  <si>
    <t>Tshepiso</t>
  </si>
  <si>
    <t>Dukiso</t>
  </si>
  <si>
    <t>Bunathi</t>
  </si>
  <si>
    <t>Bonakele</t>
  </si>
  <si>
    <t>Lulowethu</t>
  </si>
  <si>
    <t>18/04/23</t>
  </si>
  <si>
    <t>Jama</t>
  </si>
  <si>
    <t>Mbetshu</t>
  </si>
  <si>
    <t>Stout</t>
  </si>
  <si>
    <t>Abongile</t>
  </si>
  <si>
    <t>Ndzengwa</t>
  </si>
  <si>
    <t>Mrwebo</t>
  </si>
  <si>
    <t>Ala</t>
  </si>
  <si>
    <t>Dzana</t>
  </si>
  <si>
    <t>Ntantiso</t>
  </si>
  <si>
    <t>Ubona</t>
  </si>
  <si>
    <t>Ndawuni</t>
  </si>
  <si>
    <t>Mcophela</t>
  </si>
  <si>
    <t>Angalakha</t>
  </si>
  <si>
    <t>Tyaphile</t>
  </si>
  <si>
    <t>Dlomo</t>
  </si>
  <si>
    <t>Siphokazi Mcwabeni</t>
  </si>
  <si>
    <t>Bank</t>
  </si>
  <si>
    <t>Dube</t>
  </si>
  <si>
    <t>Alubabale</t>
  </si>
  <si>
    <t>Axola</t>
  </si>
  <si>
    <t>Makani</t>
  </si>
  <si>
    <t>Ndoniyamanzi</t>
  </si>
  <si>
    <t>Alunamida</t>
  </si>
  <si>
    <t>Mngcongo</t>
  </si>
  <si>
    <t>Mtabati</t>
  </si>
  <si>
    <t>Linethemba</t>
  </si>
  <si>
    <t>Soya</t>
  </si>
  <si>
    <t>Kwakuhle</t>
  </si>
  <si>
    <t>Swartbooi</t>
  </si>
  <si>
    <t>Tinzi</t>
  </si>
  <si>
    <t>Chitsaka</t>
  </si>
  <si>
    <t>Ethan</t>
  </si>
  <si>
    <t>Xabiso Xaba</t>
  </si>
  <si>
    <t>Petelo</t>
  </si>
  <si>
    <t>Mihle Linam</t>
  </si>
  <si>
    <t>Tupeni</t>
  </si>
  <si>
    <t>Masakhane Sibongokuhle</t>
  </si>
  <si>
    <t>Ahlangene</t>
  </si>
  <si>
    <t>Khanya</t>
  </si>
  <si>
    <t>Mngcokoca</t>
  </si>
  <si>
    <t>Veto</t>
  </si>
  <si>
    <t>Manjwabi</t>
  </si>
  <si>
    <t>Mhambi</t>
  </si>
  <si>
    <t>Inako</t>
  </si>
  <si>
    <t>Ondelani</t>
  </si>
  <si>
    <t>Kondile</t>
  </si>
  <si>
    <t>Nizole</t>
  </si>
  <si>
    <t>Lindani</t>
  </si>
  <si>
    <t>Boqwana</t>
  </si>
  <si>
    <t>Madolo</t>
  </si>
  <si>
    <t>Luseluhle</t>
  </si>
  <si>
    <t>Mengu</t>
  </si>
  <si>
    <t>Mpi</t>
  </si>
  <si>
    <t>Gudwana</t>
  </si>
  <si>
    <t>Menemene</t>
  </si>
  <si>
    <t>Mhlanga</t>
  </si>
  <si>
    <t>Sharon</t>
  </si>
  <si>
    <t>Sintwa</t>
  </si>
  <si>
    <t>Gileni</t>
  </si>
  <si>
    <t>Bungcwalise</t>
  </si>
  <si>
    <t>Gxokwana</t>
  </si>
  <si>
    <t>Ukuthula</t>
  </si>
  <si>
    <t>Ingalakha</t>
  </si>
  <si>
    <t>Mthandeki</t>
  </si>
  <si>
    <t>Uyazi</t>
  </si>
  <si>
    <t>Akhanani</t>
  </si>
  <si>
    <t>17/3/23</t>
  </si>
  <si>
    <t>Gcaza</t>
  </si>
  <si>
    <t>Siphenaye</t>
  </si>
  <si>
    <t>Hanana</t>
  </si>
  <si>
    <t>Madlavu</t>
  </si>
  <si>
    <t>Makhosi</t>
  </si>
  <si>
    <t>Mangesi</t>
  </si>
  <si>
    <t>Siphokuhle</t>
  </si>
  <si>
    <t>Masele</t>
  </si>
  <si>
    <t>Myazeni</t>
  </si>
  <si>
    <t>Lwanga</t>
  </si>
  <si>
    <t>15/3/23</t>
  </si>
  <si>
    <t>Ngontsi</t>
  </si>
  <si>
    <t>Quvane</t>
  </si>
  <si>
    <t>Sodlaka</t>
  </si>
  <si>
    <t>Songezo</t>
  </si>
  <si>
    <t>Vuzane</t>
  </si>
  <si>
    <t>Mabindla</t>
  </si>
  <si>
    <t>Nikelo</t>
  </si>
  <si>
    <t>Ngqwala</t>
  </si>
  <si>
    <t>Siyoliso</t>
  </si>
  <si>
    <t>Rodolo</t>
  </si>
  <si>
    <t>Mati</t>
  </si>
  <si>
    <t>Mene</t>
  </si>
  <si>
    <t>Mkhefe</t>
  </si>
  <si>
    <t>Msila</t>
  </si>
  <si>
    <t>Ngxoko</t>
  </si>
  <si>
    <t>Sbusiso</t>
  </si>
  <si>
    <t>Buhlebemvelo</t>
  </si>
  <si>
    <t>Ngqondela</t>
  </si>
  <si>
    <t>Nyendwana</t>
  </si>
  <si>
    <t>Luhlelunje</t>
  </si>
  <si>
    <t>Siphokazi Sizani</t>
  </si>
  <si>
    <t>Ngwendu</t>
  </si>
  <si>
    <t>Gundwana</t>
  </si>
  <si>
    <t>Nobandla</t>
  </si>
  <si>
    <t>Lange</t>
  </si>
  <si>
    <t>Akhanye</t>
  </si>
  <si>
    <t>Esona Mbanga</t>
  </si>
  <si>
    <t>Ndlendle</t>
  </si>
  <si>
    <t>Nwabisa Mashawa</t>
  </si>
  <si>
    <t>Bulembu</t>
  </si>
  <si>
    <t>Kazimla</t>
  </si>
  <si>
    <t>Dledle</t>
  </si>
  <si>
    <t>Fene</t>
  </si>
  <si>
    <t>Mpho</t>
  </si>
  <si>
    <t>Guimunyu</t>
  </si>
  <si>
    <t>Hashe</t>
  </si>
  <si>
    <t>Lethukuthula</t>
  </si>
  <si>
    <t>Hamaradzipi</t>
  </si>
  <si>
    <t>Blessed</t>
  </si>
  <si>
    <t>Komanisi</t>
  </si>
  <si>
    <t>Chrisalda</t>
  </si>
  <si>
    <t>Lutshaba</t>
  </si>
  <si>
    <t>Mahola</t>
  </si>
  <si>
    <t>Majikija</t>
  </si>
  <si>
    <t>Khanyokuhle</t>
  </si>
  <si>
    <t>Moyo</t>
  </si>
  <si>
    <t>Christile</t>
  </si>
  <si>
    <t>Christine</t>
  </si>
  <si>
    <t>Mrwetyana</t>
  </si>
  <si>
    <t>Debora</t>
  </si>
  <si>
    <t>Samkelisiwe</t>
  </si>
  <si>
    <t>Nonzinani</t>
  </si>
  <si>
    <t>Nyanzema</t>
  </si>
  <si>
    <t>Velma</t>
  </si>
  <si>
    <t>Qona</t>
  </si>
  <si>
    <t>Shongwe</t>
  </si>
  <si>
    <t>Likuthi</t>
  </si>
  <si>
    <t>Silo</t>
  </si>
  <si>
    <t>Zwelinjani</t>
  </si>
  <si>
    <t>Noluthando</t>
  </si>
  <si>
    <t>Chulumanco Boloti</t>
  </si>
  <si>
    <t>She started w/ only 6 kids, then started taking these</t>
  </si>
  <si>
    <t>Hlamvushe</t>
  </si>
  <si>
    <t>Hlokoma</t>
  </si>
  <si>
    <t>Ahluma</t>
  </si>
  <si>
    <t>Magqabi</t>
  </si>
  <si>
    <t>Thandile Funde</t>
  </si>
  <si>
    <t>Mahala</t>
  </si>
  <si>
    <t>Mandla</t>
  </si>
  <si>
    <t>Matsam</t>
  </si>
  <si>
    <t>Matshisi</t>
  </si>
  <si>
    <t>Mbatana</t>
  </si>
  <si>
    <t>Mihla</t>
  </si>
  <si>
    <t>Hlalumi</t>
  </si>
  <si>
    <t>Mbelu</t>
  </si>
  <si>
    <t>Mzansi</t>
  </si>
  <si>
    <t>Mbulali</t>
  </si>
  <si>
    <t>Moze</t>
  </si>
  <si>
    <t>Mpemvana</t>
  </si>
  <si>
    <t>Ngamlana</t>
  </si>
  <si>
    <t>Oyinkosi</t>
  </si>
  <si>
    <t>Nkenkana</t>
  </si>
  <si>
    <t>Acwenga</t>
  </si>
  <si>
    <t>Sangule</t>
  </si>
  <si>
    <t>Mihlali</t>
  </si>
  <si>
    <t>Shosha</t>
  </si>
  <si>
    <t>Simani</t>
  </si>
  <si>
    <t>Sambese</t>
  </si>
  <si>
    <t>Siwe</t>
  </si>
  <si>
    <t>Vazi</t>
  </si>
  <si>
    <t>Vuma</t>
  </si>
  <si>
    <t>Mafongosana</t>
  </si>
  <si>
    <t>Inikokuhle</t>
  </si>
  <si>
    <t>Chireru</t>
  </si>
  <si>
    <t>Rylee</t>
  </si>
  <si>
    <t>16/04/2023</t>
  </si>
  <si>
    <t>Miya</t>
  </si>
  <si>
    <t>Kene</t>
  </si>
  <si>
    <t>Manza</t>
  </si>
  <si>
    <t>Baatjie</t>
  </si>
  <si>
    <t>Asanele</t>
  </si>
  <si>
    <t>Baba</t>
  </si>
  <si>
    <t>Yandani</t>
  </si>
  <si>
    <t>Goni</t>
  </si>
  <si>
    <t>Hlomhle</t>
  </si>
  <si>
    <t>Phelisa Mangesi</t>
  </si>
  <si>
    <t>Milani</t>
  </si>
  <si>
    <t>Masekwana</t>
  </si>
  <si>
    <t>Ndalo</t>
  </si>
  <si>
    <t>Mpahlane</t>
  </si>
  <si>
    <t>Lubone</t>
  </si>
  <si>
    <t>Mzongwana</t>
  </si>
  <si>
    <t>Luchulumanco</t>
  </si>
  <si>
    <t>Elam Thamara</t>
  </si>
  <si>
    <t>Mabanga</t>
  </si>
  <si>
    <t>Dignity</t>
  </si>
  <si>
    <t>Njengele</t>
  </si>
  <si>
    <t>Aloyiswa</t>
  </si>
  <si>
    <t>Kentlwile</t>
  </si>
  <si>
    <t>Pikinini</t>
  </si>
  <si>
    <t>Wonci</t>
  </si>
  <si>
    <t>Inusa</t>
  </si>
  <si>
    <t>Nicol</t>
  </si>
  <si>
    <t>Ngqoko</t>
  </si>
  <si>
    <t>Paulos Oyigcwele</t>
  </si>
  <si>
    <t>Started in April, Left School</t>
  </si>
  <si>
    <t>Ayana</t>
  </si>
  <si>
    <t>Hazel Khumalo</t>
  </si>
  <si>
    <t>Bell</t>
  </si>
  <si>
    <t>Lisa</t>
  </si>
  <si>
    <t>Dyaneli</t>
  </si>
  <si>
    <t>Oloyisayo</t>
  </si>
  <si>
    <t>Sisipho Xhamntwana</t>
  </si>
  <si>
    <t>24/02/2023</t>
  </si>
  <si>
    <t>Oligugu</t>
  </si>
  <si>
    <t>Gxalo</t>
  </si>
  <si>
    <t>Hoza</t>
  </si>
  <si>
    <t>16/02/2023</t>
  </si>
  <si>
    <t>Kiviti</t>
  </si>
  <si>
    <t>Lusenathi</t>
  </si>
  <si>
    <t>27/02/2023</t>
  </si>
  <si>
    <t>Olungako</t>
  </si>
  <si>
    <t>28/02/2023</t>
  </si>
  <si>
    <t>Magriti</t>
  </si>
  <si>
    <t>Ululutho</t>
  </si>
  <si>
    <t>Zanothando</t>
  </si>
  <si>
    <t>14/02/2023</t>
  </si>
  <si>
    <t>Mini</t>
  </si>
  <si>
    <t>Yongama</t>
  </si>
  <si>
    <t>Mpolongwana</t>
  </si>
  <si>
    <t>Luchume</t>
  </si>
  <si>
    <t>13/02/2023</t>
  </si>
  <si>
    <t>Oyintandi</t>
  </si>
  <si>
    <t>Mtati</t>
  </si>
  <si>
    <t>Chongwa</t>
  </si>
  <si>
    <t>Mtshozeni</t>
  </si>
  <si>
    <t>Balolwethu</t>
  </si>
  <si>
    <t>Azoma</t>
  </si>
  <si>
    <t>Oliphant</t>
  </si>
  <si>
    <t>Hlobanisa</t>
  </si>
  <si>
    <t>Qeqe</t>
  </si>
  <si>
    <t>Qwayiza</t>
  </si>
  <si>
    <t>Tlakedi</t>
  </si>
  <si>
    <t>Yamkelani</t>
  </si>
  <si>
    <t>Xabanisa</t>
  </si>
  <si>
    <t>Siphiwokuhle</t>
  </si>
  <si>
    <t>Yekani</t>
  </si>
  <si>
    <t>Esenkosi</t>
  </si>
  <si>
    <t>30/01/2023</t>
  </si>
  <si>
    <t>Tyhotha</t>
  </si>
  <si>
    <t>Gquma</t>
  </si>
  <si>
    <t>Gxagxa</t>
  </si>
  <si>
    <t>13/03/2023</t>
  </si>
  <si>
    <t>Keli</t>
  </si>
  <si>
    <t>Sinoxolo</t>
  </si>
  <si>
    <t>Nodikida</t>
  </si>
  <si>
    <t>Wentvoot</t>
  </si>
  <si>
    <t>15/03/2013</t>
  </si>
  <si>
    <t>Vital</t>
  </si>
  <si>
    <t>Alzario</t>
  </si>
  <si>
    <t>Zimowa</t>
  </si>
  <si>
    <t>Washington</t>
  </si>
  <si>
    <t>Maleki</t>
  </si>
  <si>
    <t>Mukweza</t>
  </si>
  <si>
    <t>Marlon</t>
  </si>
  <si>
    <t>Iminam</t>
  </si>
  <si>
    <t>Roxo</t>
  </si>
  <si>
    <t>Ntandoyomdali</t>
  </si>
  <si>
    <t>Kobe</t>
  </si>
  <si>
    <t>Sinothando</t>
  </si>
  <si>
    <t>Siphokazi Soxunjwa</t>
  </si>
  <si>
    <t>Figlan</t>
  </si>
  <si>
    <t>Singoziwe</t>
  </si>
  <si>
    <t>Lathitha Akhona</t>
  </si>
  <si>
    <t>Matikinca</t>
  </si>
  <si>
    <t>Miso</t>
  </si>
  <si>
    <t>Mahote</t>
  </si>
  <si>
    <t>Akholiwe</t>
  </si>
  <si>
    <t>Nkonyeni</t>
  </si>
  <si>
    <t>Mbatane</t>
  </si>
  <si>
    <t>Lasitha</t>
  </si>
  <si>
    <t>Vatela</t>
  </si>
  <si>
    <t>Bonyongo</t>
  </si>
  <si>
    <t>Singcwalise</t>
  </si>
  <si>
    <t>Dabula</t>
  </si>
  <si>
    <t>Hloba</t>
  </si>
  <si>
    <t>Simingovuyo</t>
  </si>
  <si>
    <t>Mashologu</t>
  </si>
  <si>
    <t>Baxana</t>
  </si>
  <si>
    <t>Lidingalethu</t>
  </si>
  <si>
    <t>Cengani</t>
  </si>
  <si>
    <t>Hoyana</t>
  </si>
  <si>
    <t>Alubone</t>
  </si>
  <si>
    <t>Sixhoxho</t>
  </si>
  <si>
    <t>Teyise</t>
  </si>
  <si>
    <t>Tlhone</t>
  </si>
  <si>
    <t>Tsepang</t>
  </si>
  <si>
    <t>Mkatshane</t>
  </si>
  <si>
    <t>Chiome</t>
  </si>
  <si>
    <t>Nyamanda</t>
  </si>
  <si>
    <t>Hlalukho</t>
  </si>
  <si>
    <t>Tsatsi</t>
  </si>
  <si>
    <t>Qaqawuli Godolozi</t>
  </si>
  <si>
    <t>Started in beginning of year, sessions not recorded</t>
  </si>
  <si>
    <t>Asamgha</t>
  </si>
  <si>
    <t>Oyinyechi</t>
  </si>
  <si>
    <t>Akhona Pita</t>
  </si>
  <si>
    <t>Attended for 1 month (April)</t>
  </si>
  <si>
    <t>Dyikolo</t>
  </si>
  <si>
    <t>Fana</t>
  </si>
  <si>
    <t>Ketelo</t>
  </si>
  <si>
    <t>Somangaye</t>
  </si>
  <si>
    <t>Nelo</t>
  </si>
  <si>
    <t>Mgcokoca</t>
  </si>
  <si>
    <t>Attended for one month</t>
  </si>
  <si>
    <t>Ngxabasi</t>
  </si>
  <si>
    <t>Qumba</t>
  </si>
  <si>
    <t>Started in May</t>
  </si>
  <si>
    <t>Wanga</t>
  </si>
  <si>
    <t>Ntombizodwa</t>
  </si>
  <si>
    <t>Kapayi</t>
  </si>
  <si>
    <t>31/01/2023</t>
  </si>
  <si>
    <t>Mpopetsi</t>
  </si>
  <si>
    <t>Onalenna</t>
  </si>
  <si>
    <t>Fundam</t>
  </si>
  <si>
    <t>Joy</t>
  </si>
  <si>
    <t>Magixa</t>
  </si>
  <si>
    <t>Magxaki</t>
  </si>
  <si>
    <t>Mancam</t>
  </si>
  <si>
    <t>Oluphelo</t>
  </si>
  <si>
    <t>Mbilini</t>
  </si>
  <si>
    <t>Yonwaba</t>
  </si>
  <si>
    <t>Nthato</t>
  </si>
  <si>
    <t>Mtanase</t>
  </si>
  <si>
    <t>Ntshangase</t>
  </si>
  <si>
    <t>Qaba</t>
  </si>
  <si>
    <t>Kuhle</t>
  </si>
  <si>
    <t>Dyakalashe</t>
  </si>
  <si>
    <t>Athobe Lingomso</t>
  </si>
  <si>
    <t>Ben</t>
  </si>
  <si>
    <t>Imiqweno</t>
  </si>
  <si>
    <t>Kleyi</t>
  </si>
  <si>
    <t>Siviwe Diba</t>
  </si>
  <si>
    <t>Sityebi</t>
  </si>
  <si>
    <t>Mankayi</t>
  </si>
  <si>
    <t>Tyam Oyintlahla</t>
  </si>
  <si>
    <t>Maphisa</t>
  </si>
  <si>
    <t>Mdlankomo</t>
  </si>
  <si>
    <t>Nesi</t>
  </si>
  <si>
    <t>Ompi</t>
  </si>
  <si>
    <t>Aphelele Manana</t>
  </si>
  <si>
    <t>Ngqadu</t>
  </si>
  <si>
    <t>Simayile</t>
  </si>
  <si>
    <t>Likhaya</t>
  </si>
  <si>
    <t>Mokgadi</t>
  </si>
  <si>
    <t>Precious Mbalentle</t>
  </si>
  <si>
    <t>Thomaz</t>
  </si>
  <si>
    <t>Phawelihle</t>
  </si>
  <si>
    <t>Mashiyane</t>
  </si>
  <si>
    <t>Rampho</t>
  </si>
  <si>
    <t>Ngaphi</t>
  </si>
  <si>
    <t>Siyona</t>
  </si>
  <si>
    <t>Skefile</t>
  </si>
  <si>
    <t>Owethu</t>
  </si>
  <si>
    <t>Benya</t>
  </si>
  <si>
    <t>Lutweyi</t>
  </si>
  <si>
    <t>Mbombela</t>
  </si>
  <si>
    <t>Nyunyu</t>
  </si>
  <si>
    <t>Welkom</t>
  </si>
  <si>
    <t>Aloyise</t>
  </si>
  <si>
    <t>Bobani</t>
  </si>
  <si>
    <t>Qotolo</t>
  </si>
  <si>
    <t>Esethu</t>
  </si>
  <si>
    <t>Yamile</t>
  </si>
  <si>
    <t>Keye</t>
  </si>
  <si>
    <t>Liphelo</t>
  </si>
  <si>
    <t>Tanaka</t>
  </si>
  <si>
    <t>Siyakriwa</t>
  </si>
  <si>
    <t>Mpahlaza</t>
  </si>
  <si>
    <t>Siphuyolo</t>
  </si>
  <si>
    <t>Dabo</t>
  </si>
  <si>
    <t>Deleki</t>
  </si>
  <si>
    <t>Hani</t>
  </si>
  <si>
    <t>Kakalala</t>
  </si>
  <si>
    <t>Majenge</t>
  </si>
  <si>
    <t>Avuzwa</t>
  </si>
  <si>
    <t>Mgcima</t>
  </si>
  <si>
    <t>Mvane</t>
  </si>
  <si>
    <t>Ngabase</t>
  </si>
  <si>
    <t>Thimna</t>
  </si>
  <si>
    <t>Yafele</t>
  </si>
  <si>
    <t>Omila</t>
  </si>
  <si>
    <t>Yedwa</t>
  </si>
  <si>
    <t>Duru</t>
  </si>
  <si>
    <t>Sonwabi</t>
  </si>
  <si>
    <t>3s</t>
  </si>
  <si>
    <t>Inamandla</t>
  </si>
  <si>
    <t>Zake</t>
  </si>
  <si>
    <t>Simiso</t>
  </si>
  <si>
    <t>Jewyka</t>
  </si>
  <si>
    <t>Klaasen</t>
  </si>
  <si>
    <t>Raven</t>
  </si>
  <si>
    <t>Reagan</t>
  </si>
  <si>
    <t>Maxanga</t>
  </si>
  <si>
    <t>Bhuti</t>
  </si>
  <si>
    <t>Sabulela</t>
  </si>
  <si>
    <t>Thulethu</t>
  </si>
  <si>
    <t>Matomela</t>
  </si>
  <si>
    <t>Ngubelanga</t>
  </si>
  <si>
    <t>Katlego</t>
  </si>
  <si>
    <t>Tshungulwana</t>
  </si>
  <si>
    <t>Phinola</t>
  </si>
  <si>
    <t>Chitwa</t>
  </si>
  <si>
    <t>24/03</t>
  </si>
  <si>
    <t>Tshayisa</t>
  </si>
  <si>
    <t>Alahlulwa Alunamda</t>
  </si>
  <si>
    <t>Xhosa</t>
  </si>
  <si>
    <t>Awu</t>
  </si>
  <si>
    <t>Nkolose</t>
  </si>
  <si>
    <t>Tari-Ebi</t>
  </si>
  <si>
    <t>Mamase</t>
  </si>
  <si>
    <t>Miyo</t>
  </si>
  <si>
    <t>Pepese</t>
  </si>
  <si>
    <t>Desek</t>
  </si>
  <si>
    <t>24/04/23</t>
  </si>
  <si>
    <t>Silwa</t>
  </si>
  <si>
    <t>Rashaqa</t>
  </si>
  <si>
    <t>Thato</t>
  </si>
  <si>
    <t>Kom</t>
  </si>
  <si>
    <t>Oyama</t>
  </si>
  <si>
    <t>Mzwali</t>
  </si>
  <si>
    <t>Luphahle</t>
  </si>
  <si>
    <t>Kholisa</t>
  </si>
  <si>
    <t>Athobile</t>
  </si>
  <si>
    <t>Asiphahle</t>
  </si>
  <si>
    <t>Tyatya</t>
  </si>
  <si>
    <t>Steti</t>
  </si>
  <si>
    <t>Owami</t>
  </si>
  <si>
    <t>Olwam</t>
  </si>
  <si>
    <t>Poyana</t>
  </si>
  <si>
    <t>Gidima</t>
  </si>
  <si>
    <t>Mahlobisa</t>
  </si>
  <si>
    <t>Onothando</t>
  </si>
  <si>
    <t>Liyakhanya</t>
  </si>
  <si>
    <t>Thenjiwe Shushu</t>
  </si>
  <si>
    <t>Similo Lelona</t>
  </si>
  <si>
    <t>Hloyi</t>
  </si>
  <si>
    <t>Litye</t>
  </si>
  <si>
    <t>Nondzaba</t>
  </si>
  <si>
    <t>Lamila</t>
  </si>
  <si>
    <t>Anda</t>
  </si>
  <si>
    <t>Mangcotyana</t>
  </si>
  <si>
    <t>Melodien</t>
  </si>
  <si>
    <t>Khwintshi</t>
  </si>
  <si>
    <t>Ayama</t>
  </si>
  <si>
    <t>19/03/2023</t>
  </si>
  <si>
    <t>Meleni</t>
  </si>
  <si>
    <t>Osikelelwayo</t>
  </si>
  <si>
    <t>Mkwayi</t>
  </si>
  <si>
    <t>Netshitakani</t>
  </si>
  <si>
    <t>Phumudzo</t>
  </si>
  <si>
    <t>Gcakaza</t>
  </si>
  <si>
    <t>Khanya Keli</t>
  </si>
  <si>
    <t>25/01/2023</t>
  </si>
  <si>
    <t>Zali</t>
  </si>
  <si>
    <t>Anje</t>
  </si>
  <si>
    <t>Likhwezi</t>
  </si>
  <si>
    <t>Qhamisa</t>
  </si>
  <si>
    <t>Mapisa</t>
  </si>
  <si>
    <t>Komeli</t>
  </si>
  <si>
    <t>Matiwana</t>
  </si>
  <si>
    <t>Masivuye</t>
  </si>
  <si>
    <t>Pani</t>
  </si>
  <si>
    <t>Phawuluhle</t>
  </si>
  <si>
    <t>Shekema</t>
  </si>
  <si>
    <t>Kamohelo</t>
  </si>
  <si>
    <t>Mgabase</t>
  </si>
  <si>
    <t>Gxoweni</t>
  </si>
  <si>
    <t>Abukwe Junior</t>
  </si>
  <si>
    <t>Hlelokuhle</t>
  </si>
  <si>
    <t>Copani</t>
  </si>
  <si>
    <t>Khoboka</t>
  </si>
  <si>
    <t>Amile</t>
  </si>
  <si>
    <t>Nqono</t>
  </si>
  <si>
    <t>Romolahleli</t>
  </si>
  <si>
    <t>Alunamafelo</t>
  </si>
  <si>
    <t>Ludumele</t>
  </si>
  <si>
    <t>Adonisi</t>
  </si>
  <si>
    <t>Lihlombe</t>
  </si>
  <si>
    <t>Bless</t>
  </si>
  <si>
    <t>Sisonwabosethu</t>
  </si>
  <si>
    <t>Mtsewu</t>
  </si>
  <si>
    <t>Lakhiwe</t>
  </si>
  <si>
    <t>Bhalasane</t>
  </si>
  <si>
    <t>Faltein</t>
  </si>
  <si>
    <t>Alilitha</t>
  </si>
  <si>
    <t>Kinzela</t>
  </si>
  <si>
    <t>Mikhanyile</t>
  </si>
  <si>
    <t>Makinana</t>
  </si>
  <si>
    <t>Mayivuye</t>
  </si>
  <si>
    <t>Mfunda</t>
  </si>
  <si>
    <t>Nenene</t>
  </si>
  <si>
    <t>Winnifred Walters</t>
  </si>
  <si>
    <t>Ntozakhe</t>
  </si>
  <si>
    <t>Gomo</t>
  </si>
  <si>
    <t>Mbanga</t>
  </si>
  <si>
    <t>Bembe</t>
  </si>
  <si>
    <t>Bulelani</t>
  </si>
  <si>
    <t>Mboxela</t>
  </si>
  <si>
    <t>Soyama</t>
  </si>
  <si>
    <t>Phawuli</t>
  </si>
  <si>
    <t>Akuye</t>
  </si>
  <si>
    <t>Mdunyelwa</t>
  </si>
  <si>
    <t>Ivenathi</t>
  </si>
  <si>
    <t>Maxaulana</t>
  </si>
  <si>
    <t>Lifulele</t>
  </si>
  <si>
    <t>Qongqo</t>
  </si>
  <si>
    <t>Unelitha</t>
  </si>
  <si>
    <t>Puwe</t>
  </si>
  <si>
    <t>Saxola</t>
  </si>
  <si>
    <t>Dlamini</t>
  </si>
  <si>
    <t>Athando</t>
  </si>
  <si>
    <t>Nombombo</t>
  </si>
  <si>
    <t>Liyema</t>
  </si>
  <si>
    <t>Sobuza</t>
  </si>
  <si>
    <t>Elinoyolo</t>
  </si>
  <si>
    <t>Nakala</t>
  </si>
  <si>
    <t>Ngece</t>
  </si>
  <si>
    <t>Mtshakaza</t>
  </si>
  <si>
    <t>Phawulwethu</t>
  </si>
  <si>
    <t>Myataza</t>
  </si>
  <si>
    <t>Siphesethu</t>
  </si>
  <si>
    <t>Jwambi</t>
  </si>
  <si>
    <t>Luvano</t>
  </si>
  <si>
    <t>Mbeki</t>
  </si>
  <si>
    <t>Nogaga</t>
  </si>
  <si>
    <t>Nonze</t>
  </si>
  <si>
    <t>Lubabalo</t>
  </si>
  <si>
    <t>Wabana</t>
  </si>
  <si>
    <t>Mnkondo</t>
  </si>
  <si>
    <t>Azazole</t>
  </si>
  <si>
    <t>Hlumolwethu</t>
  </si>
  <si>
    <t>Kwanele</t>
  </si>
  <si>
    <t>Lukas</t>
  </si>
  <si>
    <t>Isebella</t>
  </si>
  <si>
    <t>Anastacia</t>
  </si>
  <si>
    <t>Tanda</t>
  </si>
  <si>
    <t>Nukani</t>
  </si>
  <si>
    <t>Shembe</t>
  </si>
  <si>
    <t>Welem</t>
  </si>
  <si>
    <t>Siwula</t>
  </si>
  <si>
    <t>Simfumene</t>
  </si>
  <si>
    <t>Ndaba</t>
  </si>
  <si>
    <t>Brian</t>
  </si>
  <si>
    <t>Kondlo</t>
  </si>
  <si>
    <t>Onele</t>
  </si>
  <si>
    <t>Miyoli</t>
  </si>
  <si>
    <t>Benetwa</t>
  </si>
  <si>
    <t>Sinazo</t>
  </si>
  <si>
    <t>Kweleta</t>
  </si>
  <si>
    <t>Nasiphi</t>
  </si>
  <si>
    <t>Rhode</t>
  </si>
  <si>
    <t>Kiti</t>
  </si>
  <si>
    <t>Buhlebendalo</t>
  </si>
  <si>
    <t>Tsoyi</t>
  </si>
  <si>
    <t>Bathandwa</t>
  </si>
  <si>
    <t>Yakhanathi</t>
  </si>
  <si>
    <t>Ntsere</t>
  </si>
  <si>
    <t>Mzamo</t>
  </si>
  <si>
    <t>Yonelani</t>
  </si>
  <si>
    <t>Kobo</t>
  </si>
  <si>
    <t>Livakele</t>
  </si>
  <si>
    <t>Tshanga</t>
  </si>
  <si>
    <t>Tsoko</t>
  </si>
  <si>
    <t>Felem</t>
  </si>
  <si>
    <t>Sifunimfundo</t>
  </si>
  <si>
    <t>Othimna</t>
  </si>
  <si>
    <t>Ethel Mavaivai</t>
  </si>
  <si>
    <t>Chimanga</t>
  </si>
  <si>
    <t>Tapfuma</t>
  </si>
  <si>
    <t>Matyeni</t>
  </si>
  <si>
    <t>Nama</t>
  </si>
  <si>
    <t>Oyithando</t>
  </si>
  <si>
    <t>Malikhanye</t>
  </si>
  <si>
    <t>Luveni</t>
  </si>
  <si>
    <t>Rafani</t>
  </si>
  <si>
    <t>Avezwa</t>
  </si>
  <si>
    <t>Fikela</t>
  </si>
  <si>
    <t>Uminathi</t>
  </si>
  <si>
    <t>Lindokuhle Nobebe</t>
  </si>
  <si>
    <t>Kaptein</t>
  </si>
  <si>
    <t>Madinda</t>
  </si>
  <si>
    <t>Lingaye</t>
  </si>
  <si>
    <t>Ngqiyaza</t>
  </si>
  <si>
    <t>Endinalo</t>
  </si>
  <si>
    <t>Ntoyanto</t>
  </si>
  <si>
    <t>Qawula</t>
  </si>
  <si>
    <t>Rabeshu</t>
  </si>
  <si>
    <t>Rabula</t>
  </si>
  <si>
    <t>Culolwethu</t>
  </si>
  <si>
    <t>Taaibos</t>
  </si>
  <si>
    <t>Yengo</t>
  </si>
  <si>
    <t>Ncumoluhle</t>
  </si>
  <si>
    <t>Avene</t>
  </si>
  <si>
    <t>Damba</t>
  </si>
  <si>
    <t>Ntombovuyo Piliso</t>
  </si>
  <si>
    <t>Lusanda</t>
  </si>
  <si>
    <t>Khunge</t>
  </si>
  <si>
    <t>Magwala</t>
  </si>
  <si>
    <t>Chafa</t>
  </si>
  <si>
    <t>Zikhona Blouw</t>
  </si>
  <si>
    <t>Pungulwa</t>
  </si>
  <si>
    <t>Phungulwa</t>
  </si>
  <si>
    <t>Zemhle</t>
  </si>
  <si>
    <t>Buyaphi</t>
  </si>
  <si>
    <t>Mbiyo</t>
  </si>
  <si>
    <t>Mokhoele</t>
  </si>
  <si>
    <t>Lethabo</t>
  </si>
  <si>
    <t>Matabeni</t>
  </si>
  <si>
    <t>Ziminathi</t>
  </si>
  <si>
    <t>Platyees</t>
  </si>
  <si>
    <t>Radasi</t>
  </si>
  <si>
    <t>Rasawe</t>
  </si>
  <si>
    <t>Sikani</t>
  </si>
  <si>
    <t>Akhokuhle</t>
  </si>
  <si>
    <t>Siroba</t>
  </si>
  <si>
    <t>Awomi</t>
  </si>
  <si>
    <t>Tsomo</t>
  </si>
  <si>
    <t>Siso</t>
  </si>
  <si>
    <t>Pita</t>
  </si>
  <si>
    <t>Zulu</t>
  </si>
  <si>
    <t>Aqhamile Tandokazi</t>
  </si>
  <si>
    <t>Kungothando</t>
  </si>
  <si>
    <t>Dapo</t>
  </si>
  <si>
    <t>Ivile</t>
  </si>
  <si>
    <t>Candlovu</t>
  </si>
  <si>
    <t>Mahe</t>
  </si>
  <si>
    <t>Mbolelwa</t>
  </si>
  <si>
    <t>Makisi</t>
  </si>
  <si>
    <t>Sipho</t>
  </si>
  <si>
    <t>Zimkita Mvinjelwa</t>
  </si>
  <si>
    <t>Manqana</t>
  </si>
  <si>
    <t>Aba</t>
  </si>
  <si>
    <t>Arisi</t>
  </si>
  <si>
    <t>26/01/26/2023</t>
  </si>
  <si>
    <t>Gladile</t>
  </si>
  <si>
    <t>Klass</t>
  </si>
  <si>
    <t>Lindokukhle</t>
  </si>
  <si>
    <t>Ayali</t>
  </si>
  <si>
    <t>Phethelo</t>
  </si>
  <si>
    <t>Kokkewiet</t>
  </si>
  <si>
    <t>Dirks</t>
  </si>
  <si>
    <t>Fayon</t>
  </si>
  <si>
    <t>Zolisa Bonani</t>
  </si>
  <si>
    <t>Natasha</t>
  </si>
  <si>
    <t>Jurries</t>
  </si>
  <si>
    <t>Julian</t>
  </si>
  <si>
    <t>Khayi</t>
  </si>
  <si>
    <t>Louw</t>
  </si>
  <si>
    <t>Angela Lukia</t>
  </si>
  <si>
    <t>Lukasi</t>
  </si>
  <si>
    <t>Isabella</t>
  </si>
  <si>
    <t>Aj</t>
  </si>
  <si>
    <t>Mbopha</t>
  </si>
  <si>
    <t>Akhani</t>
  </si>
  <si>
    <t>Peel</t>
  </si>
  <si>
    <t>Romeo</t>
  </si>
  <si>
    <t>Taylor</t>
  </si>
  <si>
    <t>Tiffany Ava</t>
  </si>
  <si>
    <t>Luke</t>
  </si>
  <si>
    <t>Bulo</t>
  </si>
  <si>
    <t>Dzula</t>
  </si>
  <si>
    <t>Tshepo</t>
  </si>
  <si>
    <t>Maxawulana</t>
  </si>
  <si>
    <t>Phiwokuhle</t>
  </si>
  <si>
    <t>Ngindo</t>
  </si>
  <si>
    <t>Njoloza</t>
  </si>
  <si>
    <t>Nyiki</t>
  </si>
  <si>
    <t>Solwethu</t>
  </si>
  <si>
    <t>Hemp</t>
  </si>
  <si>
    <t>Sinentlahla</t>
  </si>
  <si>
    <t>Jojo</t>
  </si>
  <si>
    <t>Bongani</t>
  </si>
  <si>
    <t>Sheshea-Nozibele</t>
  </si>
  <si>
    <t>Bafazini</t>
  </si>
  <si>
    <t>Axole</t>
  </si>
  <si>
    <t>Payi</t>
  </si>
  <si>
    <t>Tola</t>
  </si>
  <si>
    <t>Nashaan</t>
  </si>
  <si>
    <t>Mamoti</t>
  </si>
  <si>
    <t>Uzithabele</t>
  </si>
  <si>
    <t>Mboniswa</t>
  </si>
  <si>
    <t>Colton</t>
  </si>
  <si>
    <t>Danwill</t>
  </si>
  <si>
    <t>Marizanne Mzangwa</t>
  </si>
  <si>
    <t>Cezula</t>
  </si>
  <si>
    <t>Khayione</t>
  </si>
  <si>
    <t>Mpathi</t>
  </si>
  <si>
    <t>Gqezengele</t>
  </si>
  <si>
    <t>Athayanda</t>
  </si>
  <si>
    <t>Fulatela</t>
  </si>
  <si>
    <t>Maqwili</t>
  </si>
  <si>
    <t>Ntamo</t>
  </si>
  <si>
    <t>Mayoli</t>
  </si>
  <si>
    <t>Zizamele</t>
  </si>
  <si>
    <t>Mahle Sixaso</t>
  </si>
  <si>
    <t>Yamkela Okuhle</t>
  </si>
  <si>
    <t>Manqushu</t>
  </si>
  <si>
    <t>Matebele</t>
  </si>
  <si>
    <t>Msimama</t>
  </si>
  <si>
    <t>No records of Jan-Mar</t>
  </si>
  <si>
    <t>Mute</t>
  </si>
  <si>
    <t>Ncumse</t>
  </si>
  <si>
    <t>Hlanganani</t>
  </si>
  <si>
    <t>Mikhulu Ncumo</t>
  </si>
  <si>
    <t>Wlilliams</t>
  </si>
  <si>
    <t>Yazo</t>
  </si>
  <si>
    <t>Manya</t>
  </si>
  <si>
    <t>Sithenkosi Gcolotela</t>
  </si>
  <si>
    <t>Looks like they left the programme</t>
  </si>
  <si>
    <t>Majwabi</t>
  </si>
  <si>
    <t>Mesele</t>
  </si>
  <si>
    <t>Mlothana</t>
  </si>
  <si>
    <t>Mpotso</t>
  </si>
  <si>
    <t>Esona</t>
  </si>
  <si>
    <t>Nqwelo</t>
  </si>
  <si>
    <t>Minothando</t>
  </si>
  <si>
    <t>Poswa</t>
  </si>
  <si>
    <t>Liyaqhama</t>
  </si>
  <si>
    <t>Roloba</t>
  </si>
  <si>
    <t>Zimingonaphakade</t>
  </si>
  <si>
    <t>Zephe</t>
  </si>
  <si>
    <t>Banothando</t>
  </si>
  <si>
    <t>Kuhlani</t>
  </si>
  <si>
    <t>Festile</t>
  </si>
  <si>
    <t>Rhiweldo</t>
  </si>
  <si>
    <t>Mangwanya</t>
  </si>
  <si>
    <t>Luti</t>
  </si>
  <si>
    <t>Msayi</t>
  </si>
  <si>
    <t>Mazine</t>
  </si>
  <si>
    <t>Dalicuba</t>
  </si>
  <si>
    <t>Elomso</t>
  </si>
  <si>
    <t>Dirk</t>
  </si>
  <si>
    <t>Faygon</t>
  </si>
  <si>
    <t>Athalive</t>
  </si>
  <si>
    <t>Jamba</t>
  </si>
  <si>
    <t>Miviwe</t>
  </si>
  <si>
    <t>Juries</t>
  </si>
  <si>
    <t>Kettledas</t>
  </si>
  <si>
    <t>Keysha</t>
  </si>
  <si>
    <t>Mackenzie</t>
  </si>
  <si>
    <t>Elmone</t>
  </si>
  <si>
    <t>Vlotman</t>
  </si>
  <si>
    <t>Williamse</t>
  </si>
  <si>
    <t>Dekert</t>
  </si>
  <si>
    <t>Calata</t>
  </si>
  <si>
    <t>Luncumolwethu</t>
  </si>
  <si>
    <t>Champion</t>
  </si>
  <si>
    <t>Adrian</t>
  </si>
  <si>
    <t>Mivuyo Alatha</t>
  </si>
  <si>
    <t>Siqhamo</t>
  </si>
  <si>
    <t>Basson</t>
  </si>
  <si>
    <t>Darren</t>
  </si>
  <si>
    <t>Not on  program</t>
  </si>
  <si>
    <t>Gqobozi</t>
  </si>
  <si>
    <t>Nkosi</t>
  </si>
  <si>
    <t>Replacement for Bekaphi Sikhanyiselwe</t>
  </si>
  <si>
    <t>Licebo</t>
  </si>
  <si>
    <t>Shota</t>
  </si>
  <si>
    <t>Replacement for Fusa Enzo</t>
  </si>
  <si>
    <t>Dilimeni</t>
  </si>
  <si>
    <t>Bani</t>
  </si>
  <si>
    <t>Live</t>
  </si>
  <si>
    <t>Masango</t>
  </si>
  <si>
    <t>Lichume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</si>
</sst>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m/dd/yy"/>
    <numFmt numFmtId="166" formatCode="mm/dd/yyyy"/>
  </numFmts>
  <fonts count="10">
    <font>
      <sz val="12"/>
      <color theme="1"/>
      <name val="Calibri"/>
      <family val="2"/>
      <scheme val="minor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&quot;Calibri Light&quot;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  <fill>
      <patternFill patternType="solid">
        <fgColor rgb="FFE69138"/>
        <bgColor rgb="FFE69138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top" wrapText="1"/>
    </xf>
    <xf numFmtId="14" fontId="1" fillId="5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top" wrapText="1"/>
    </xf>
    <xf numFmtId="14" fontId="1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top" wrapText="1"/>
    </xf>
    <xf numFmtId="164" fontId="1" fillId="3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66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8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7" fillId="0" borderId="2" xfId="0" applyFont="1" applyBorder="1"/>
    <xf numFmtId="0" fontId="8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top" wrapText="1"/>
    </xf>
    <xf numFmtId="14" fontId="1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1" fillId="0" borderId="5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3" fillId="0" borderId="2" xfId="0" applyFont="1" applyBorder="1"/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 wrapText="1"/>
    </xf>
    <xf numFmtId="0" fontId="0" fillId="0" borderId="2" xfId="0" applyBorder="1"/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immckeown/Library/CloudStorage/GoogleDrive-mckeown.james@gmail.com/My%20Drive/Masinyusane/Finances/20230801%20-%20Masinyusane%20Management%20Accounts.xlsx" TargetMode="External"/><Relationship Id="rId1" Type="http://schemas.openxmlformats.org/officeDocument/2006/relationships/externalLinkPath" Target="/Users/jimmckeown/Library/CloudStorage/GoogleDrive-mckeown.james@gmail.com/My%20Drive/Masinyusane/Finances/20230801%20-%20Masinyusane%20Management%20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des"/>
      <sheetName val="Youth Expenditure"/>
      <sheetName val="Expenditure"/>
      <sheetName val="Youth DB"/>
      <sheetName val="Sheet12"/>
      <sheetName val="VLook"/>
      <sheetName val="Income"/>
      <sheetName val="Project Budgets"/>
      <sheetName val="Costing the Youth Programme"/>
      <sheetName val="Staff DB"/>
      <sheetName val="Sheet4"/>
      <sheetName val="Sheet3"/>
      <sheetName val="Sheet1"/>
      <sheetName val="ETI Check"/>
      <sheetName val="TDH Youth"/>
      <sheetName val="Sheet6"/>
      <sheetName val="Masifunde Tie Out"/>
      <sheetName val="GYD Infrastructure"/>
      <sheetName val="2023 FLOATS"/>
      <sheetName val="P&amp;L"/>
    </sheetNames>
    <sheetDataSet>
      <sheetData sheetId="0"/>
      <sheetData sheetId="1"/>
      <sheetData sheetId="2"/>
      <sheetData sheetId="3">
        <row r="1">
          <cell r="A1" t="str">
            <v>Employee ID</v>
          </cell>
          <cell r="G1" t="str">
            <v>Full Name</v>
          </cell>
        </row>
        <row r="2">
          <cell r="A2">
            <v>200</v>
          </cell>
          <cell r="G2" t="str">
            <v>Ayabukwa Mpahlwa</v>
          </cell>
        </row>
        <row r="3">
          <cell r="A3">
            <v>201</v>
          </cell>
          <cell r="G3" t="str">
            <v>Avuyile Fikayo</v>
          </cell>
        </row>
        <row r="4">
          <cell r="A4">
            <v>213</v>
          </cell>
          <cell r="G4" t="str">
            <v>Viwe Gloria Mke</v>
          </cell>
        </row>
        <row r="5">
          <cell r="A5">
            <v>216</v>
          </cell>
          <cell r="G5" t="str">
            <v>Mandlakazi Charmaine Bam</v>
          </cell>
        </row>
        <row r="6">
          <cell r="A6">
            <v>233</v>
          </cell>
          <cell r="G6" t="str">
            <v>Andiswa Thindala</v>
          </cell>
        </row>
        <row r="7">
          <cell r="A7">
            <v>306</v>
          </cell>
          <cell r="G7" t="str">
            <v>Akhani Nkombisa</v>
          </cell>
        </row>
        <row r="8">
          <cell r="A8">
            <v>307</v>
          </cell>
          <cell r="G8" t="str">
            <v>Alisha Johannes</v>
          </cell>
        </row>
        <row r="9">
          <cell r="A9">
            <v>308</v>
          </cell>
          <cell r="G9" t="str">
            <v>Alizwa Biyana</v>
          </cell>
        </row>
        <row r="10">
          <cell r="A10">
            <v>309</v>
          </cell>
          <cell r="G10" t="str">
            <v>Amy Slater</v>
          </cell>
        </row>
        <row r="11">
          <cell r="A11">
            <v>310</v>
          </cell>
          <cell r="G11" t="str">
            <v>Anelisa Pandingwe</v>
          </cell>
        </row>
        <row r="12">
          <cell r="A12">
            <v>311</v>
          </cell>
          <cell r="G12" t="str">
            <v>Asemahle Pakkies</v>
          </cell>
        </row>
        <row r="13">
          <cell r="A13">
            <v>313</v>
          </cell>
          <cell r="G13" t="str">
            <v>Athini Ntwakumba</v>
          </cell>
        </row>
        <row r="14">
          <cell r="A14">
            <v>314</v>
          </cell>
          <cell r="G14" t="str">
            <v>Ayanbonga Bangeni</v>
          </cell>
        </row>
        <row r="15">
          <cell r="A15">
            <v>315</v>
          </cell>
          <cell r="G15" t="str">
            <v>Babalwa Santi</v>
          </cell>
        </row>
        <row r="16">
          <cell r="A16">
            <v>316</v>
          </cell>
          <cell r="G16" t="str">
            <v>Cameron Goliath</v>
          </cell>
        </row>
        <row r="17">
          <cell r="A17">
            <v>317</v>
          </cell>
          <cell r="G17" t="str">
            <v>Emihle Prince</v>
          </cell>
        </row>
        <row r="18">
          <cell r="A18">
            <v>318</v>
          </cell>
          <cell r="G18" t="str">
            <v>Inathi Mtsi</v>
          </cell>
        </row>
        <row r="19">
          <cell r="A19">
            <v>319</v>
          </cell>
          <cell r="G19" t="str">
            <v>Jose Slamdill</v>
          </cell>
        </row>
        <row r="20">
          <cell r="A20">
            <v>320</v>
          </cell>
          <cell r="G20" t="str">
            <v>Joshua Barbier</v>
          </cell>
        </row>
        <row r="21">
          <cell r="A21">
            <v>321</v>
          </cell>
          <cell r="G21" t="str">
            <v>Lamla Bam</v>
          </cell>
        </row>
        <row r="22">
          <cell r="A22">
            <v>322</v>
          </cell>
          <cell r="G22" t="str">
            <v>Lisekho Maxengana</v>
          </cell>
        </row>
        <row r="23">
          <cell r="A23">
            <v>323</v>
          </cell>
          <cell r="G23" t="str">
            <v>Liskah Bramwell</v>
          </cell>
        </row>
        <row r="24">
          <cell r="A24">
            <v>324</v>
          </cell>
          <cell r="G24" t="str">
            <v>Liyema Faku</v>
          </cell>
        </row>
        <row r="25">
          <cell r="A25">
            <v>325</v>
          </cell>
          <cell r="G25" t="str">
            <v>Liyema Foster</v>
          </cell>
        </row>
        <row r="26">
          <cell r="A26">
            <v>326</v>
          </cell>
          <cell r="G26" t="str">
            <v>Lumka Mbobo</v>
          </cell>
        </row>
        <row r="27">
          <cell r="A27">
            <v>327</v>
          </cell>
          <cell r="G27" t="str">
            <v>Mivuyo Menti</v>
          </cell>
        </row>
        <row r="28">
          <cell r="A28">
            <v>328</v>
          </cell>
          <cell r="G28" t="str">
            <v>Nomtha Klassen</v>
          </cell>
        </row>
        <row r="29">
          <cell r="A29">
            <v>329</v>
          </cell>
          <cell r="G29" t="str">
            <v>Nosisa Botha</v>
          </cell>
        </row>
        <row r="30">
          <cell r="A30">
            <v>330</v>
          </cell>
          <cell r="G30" t="str">
            <v>Odwa Nduku</v>
          </cell>
        </row>
        <row r="31">
          <cell r="A31">
            <v>332</v>
          </cell>
          <cell r="G31" t="str">
            <v>Samantha Williams</v>
          </cell>
        </row>
        <row r="32">
          <cell r="A32">
            <v>334</v>
          </cell>
          <cell r="G32" t="str">
            <v>Sibongile Mdevulana</v>
          </cell>
        </row>
        <row r="33">
          <cell r="A33">
            <v>335</v>
          </cell>
          <cell r="G33" t="str">
            <v>Sibongile Ntonga</v>
          </cell>
        </row>
        <row r="34">
          <cell r="A34">
            <v>336</v>
          </cell>
          <cell r="G34" t="str">
            <v>Sihle Momane</v>
          </cell>
        </row>
        <row r="35">
          <cell r="A35">
            <v>337</v>
          </cell>
          <cell r="G35" t="str">
            <v>Sinawo Dumalisile</v>
          </cell>
        </row>
        <row r="36">
          <cell r="A36">
            <v>338</v>
          </cell>
          <cell r="G36" t="str">
            <v>Sinesipho Nzima</v>
          </cell>
        </row>
        <row r="37">
          <cell r="A37">
            <v>339</v>
          </cell>
          <cell r="G37" t="str">
            <v>Siphosethu Ngxabani</v>
          </cell>
        </row>
        <row r="38">
          <cell r="A38">
            <v>340</v>
          </cell>
          <cell r="G38" t="str">
            <v>Siyamthanda Thys</v>
          </cell>
        </row>
        <row r="39">
          <cell r="A39">
            <v>341</v>
          </cell>
          <cell r="G39" t="str">
            <v>Yonela Zonke</v>
          </cell>
        </row>
        <row r="40">
          <cell r="A40">
            <v>342</v>
          </cell>
          <cell r="G40" t="str">
            <v>Zikhona Jacobs</v>
          </cell>
        </row>
        <row r="41">
          <cell r="A41">
            <v>344</v>
          </cell>
          <cell r="G41" t="str">
            <v>Zuko Ndayi</v>
          </cell>
        </row>
        <row r="42">
          <cell r="A42">
            <v>345</v>
          </cell>
          <cell r="G42" t="str">
            <v>Abigail Geswindt</v>
          </cell>
        </row>
        <row r="43">
          <cell r="A43">
            <v>346</v>
          </cell>
          <cell r="G43" t="str">
            <v>Abongile Festile</v>
          </cell>
        </row>
        <row r="44">
          <cell r="A44">
            <v>347</v>
          </cell>
          <cell r="G44" t="str">
            <v>Aimee Baatjies</v>
          </cell>
        </row>
        <row r="45">
          <cell r="A45">
            <v>348</v>
          </cell>
          <cell r="G45" t="str">
            <v>Alluta Ndzundzu</v>
          </cell>
        </row>
        <row r="46">
          <cell r="A46">
            <v>349</v>
          </cell>
          <cell r="G46" t="str">
            <v>Anathi Busakwe</v>
          </cell>
        </row>
        <row r="47">
          <cell r="A47">
            <v>350</v>
          </cell>
          <cell r="G47" t="str">
            <v>Anelisiwe Mtekwana</v>
          </cell>
        </row>
        <row r="48">
          <cell r="A48">
            <v>351</v>
          </cell>
          <cell r="G48" t="str">
            <v>Asafika Mashalaba</v>
          </cell>
        </row>
        <row r="49">
          <cell r="A49">
            <v>352</v>
          </cell>
          <cell r="G49" t="str">
            <v>Asemahle Skota</v>
          </cell>
        </row>
        <row r="50">
          <cell r="A50">
            <v>353</v>
          </cell>
          <cell r="G50" t="str">
            <v>Asonele Zweni</v>
          </cell>
        </row>
        <row r="51">
          <cell r="A51">
            <v>354</v>
          </cell>
          <cell r="G51" t="str">
            <v>Athini Mpitshane</v>
          </cell>
        </row>
        <row r="52">
          <cell r="A52">
            <v>355</v>
          </cell>
          <cell r="G52" t="str">
            <v>Aviwe Bobo</v>
          </cell>
        </row>
        <row r="53">
          <cell r="A53">
            <v>356</v>
          </cell>
          <cell r="G53" t="str">
            <v>Axolile Bozo</v>
          </cell>
        </row>
        <row r="54">
          <cell r="A54">
            <v>357</v>
          </cell>
          <cell r="G54" t="str">
            <v>Azukiwe Ndema</v>
          </cell>
        </row>
        <row r="55">
          <cell r="A55">
            <v>358</v>
          </cell>
          <cell r="G55" t="str">
            <v>Babalwa Ngqandu</v>
          </cell>
        </row>
        <row r="56">
          <cell r="A56">
            <v>359</v>
          </cell>
          <cell r="G56" t="str">
            <v>Lunathi Batya Cele</v>
          </cell>
        </row>
        <row r="57">
          <cell r="A57">
            <v>360</v>
          </cell>
          <cell r="G57" t="str">
            <v>Britney Geswindt</v>
          </cell>
        </row>
        <row r="58">
          <cell r="A58">
            <v>361</v>
          </cell>
          <cell r="G58" t="str">
            <v>Bukho Snowball</v>
          </cell>
        </row>
        <row r="59">
          <cell r="A59">
            <v>362</v>
          </cell>
          <cell r="G59" t="str">
            <v>Erin Plaatjies</v>
          </cell>
        </row>
        <row r="60">
          <cell r="A60">
            <v>363</v>
          </cell>
          <cell r="G60" t="str">
            <v>Fikiswa Mpongwana</v>
          </cell>
        </row>
        <row r="61">
          <cell r="A61">
            <v>364</v>
          </cell>
          <cell r="G61" t="str">
            <v>Gcobisa Pendu</v>
          </cell>
        </row>
        <row r="62">
          <cell r="A62">
            <v>365</v>
          </cell>
          <cell r="G62" t="str">
            <v>Hlumelo Bazi</v>
          </cell>
        </row>
        <row r="63">
          <cell r="A63">
            <v>366</v>
          </cell>
          <cell r="G63" t="str">
            <v>Ivaan Fillis</v>
          </cell>
        </row>
        <row r="64">
          <cell r="A64">
            <v>367</v>
          </cell>
          <cell r="G64" t="str">
            <v>Jeane O'Reilly</v>
          </cell>
        </row>
        <row r="65">
          <cell r="A65">
            <v>368</v>
          </cell>
          <cell r="G65" t="str">
            <v>Kamvelihle Matyeshana</v>
          </cell>
        </row>
        <row r="66">
          <cell r="A66">
            <v>369</v>
          </cell>
          <cell r="G66" t="str">
            <v>Khanyisa Khwatsha</v>
          </cell>
        </row>
        <row r="67">
          <cell r="A67">
            <v>370</v>
          </cell>
          <cell r="G67" t="str">
            <v>Kokubanza Mberwa</v>
          </cell>
        </row>
        <row r="68">
          <cell r="A68">
            <v>371</v>
          </cell>
          <cell r="G68" t="str">
            <v>Lelethu Yona</v>
          </cell>
        </row>
        <row r="69">
          <cell r="A69">
            <v>372</v>
          </cell>
          <cell r="G69" t="str">
            <v>Likhona Thoba</v>
          </cell>
        </row>
        <row r="70">
          <cell r="A70">
            <v>373</v>
          </cell>
          <cell r="G70" t="str">
            <v>Lithemba Velele</v>
          </cell>
        </row>
        <row r="71">
          <cell r="A71">
            <v>374</v>
          </cell>
          <cell r="G71" t="str">
            <v>Liyema Mtyatyamba</v>
          </cell>
        </row>
        <row r="72">
          <cell r="A72">
            <v>375</v>
          </cell>
          <cell r="G72" t="str">
            <v>Malikhanye Matshisi</v>
          </cell>
        </row>
        <row r="73">
          <cell r="A73">
            <v>376</v>
          </cell>
          <cell r="G73" t="str">
            <v>Masibulele Bangeni</v>
          </cell>
        </row>
        <row r="74">
          <cell r="A74">
            <v>377</v>
          </cell>
          <cell r="G74" t="str">
            <v>Mercy Assam</v>
          </cell>
        </row>
        <row r="75">
          <cell r="A75">
            <v>378</v>
          </cell>
          <cell r="G75" t="str">
            <v>Michaela Diedericks</v>
          </cell>
        </row>
        <row r="76">
          <cell r="A76">
            <v>379</v>
          </cell>
          <cell r="G76" t="str">
            <v>Nhlakanipho Mabija</v>
          </cell>
        </row>
        <row r="77">
          <cell r="A77">
            <v>380</v>
          </cell>
          <cell r="G77" t="str">
            <v>Nhlanhla Nakani</v>
          </cell>
        </row>
        <row r="78">
          <cell r="A78">
            <v>381</v>
          </cell>
          <cell r="G78" t="str">
            <v>Nomawethu Matiwana</v>
          </cell>
        </row>
        <row r="79">
          <cell r="A79">
            <v>382</v>
          </cell>
          <cell r="G79" t="str">
            <v>Okuhle Nxiwa</v>
          </cell>
        </row>
        <row r="80">
          <cell r="A80">
            <v>383</v>
          </cell>
          <cell r="G80" t="str">
            <v>Okuhle Sintu</v>
          </cell>
        </row>
        <row r="81">
          <cell r="A81">
            <v>384</v>
          </cell>
          <cell r="G81" t="str">
            <v>Ola Ziya</v>
          </cell>
        </row>
        <row r="82">
          <cell r="A82">
            <v>385</v>
          </cell>
          <cell r="G82" t="str">
            <v>Onela Debe</v>
          </cell>
        </row>
        <row r="83">
          <cell r="A83">
            <v>386</v>
          </cell>
          <cell r="G83" t="str">
            <v>Oyama Brukwe</v>
          </cell>
        </row>
        <row r="84">
          <cell r="A84">
            <v>387</v>
          </cell>
          <cell r="G84" t="str">
            <v>Phumelela Mbengashe</v>
          </cell>
        </row>
        <row r="85">
          <cell r="A85">
            <v>388</v>
          </cell>
          <cell r="G85" t="str">
            <v>Phumelela Nyushu</v>
          </cell>
        </row>
        <row r="86">
          <cell r="A86">
            <v>389</v>
          </cell>
          <cell r="G86" t="str">
            <v>Ruche Ayanda Klaasen</v>
          </cell>
        </row>
        <row r="87">
          <cell r="A87">
            <v>390</v>
          </cell>
          <cell r="G87" t="str">
            <v>Sakeena Baboo</v>
          </cell>
        </row>
        <row r="88">
          <cell r="A88">
            <v>391</v>
          </cell>
          <cell r="G88" t="str">
            <v>Sejal Whitebooi</v>
          </cell>
        </row>
        <row r="89">
          <cell r="A89">
            <v>392</v>
          </cell>
          <cell r="G89" t="str">
            <v>Shawzelle Kettles</v>
          </cell>
        </row>
        <row r="90">
          <cell r="A90">
            <v>393</v>
          </cell>
          <cell r="G90" t="str">
            <v>Sibabalwe Magillindana</v>
          </cell>
        </row>
        <row r="91">
          <cell r="A91">
            <v>394</v>
          </cell>
          <cell r="G91" t="str">
            <v>Sibulele Maneli</v>
          </cell>
        </row>
        <row r="92">
          <cell r="A92">
            <v>395</v>
          </cell>
          <cell r="G92" t="str">
            <v>Simamkele Mazungula</v>
          </cell>
        </row>
        <row r="93">
          <cell r="A93">
            <v>396</v>
          </cell>
          <cell r="G93" t="str">
            <v>Sinazo Jonas</v>
          </cell>
        </row>
        <row r="94">
          <cell r="A94">
            <v>397</v>
          </cell>
          <cell r="G94" t="str">
            <v>Sinazo Kleinbooi</v>
          </cell>
        </row>
        <row r="95">
          <cell r="A95">
            <v>398</v>
          </cell>
          <cell r="G95" t="str">
            <v>Sinenjongo Lusakasaka</v>
          </cell>
        </row>
        <row r="96">
          <cell r="A96">
            <v>399</v>
          </cell>
          <cell r="G96" t="str">
            <v>Sinesipho Jaxa</v>
          </cell>
        </row>
        <row r="97">
          <cell r="A97">
            <v>400</v>
          </cell>
          <cell r="G97" t="str">
            <v>Sinethemba Moni</v>
          </cell>
        </row>
        <row r="98">
          <cell r="A98">
            <v>401</v>
          </cell>
          <cell r="G98" t="str">
            <v>Sinovuyo Xhashimba</v>
          </cell>
        </row>
        <row r="99">
          <cell r="A99">
            <v>402</v>
          </cell>
          <cell r="G99" t="str">
            <v>Siphesihle Davids</v>
          </cell>
        </row>
        <row r="100">
          <cell r="A100">
            <v>403</v>
          </cell>
          <cell r="G100" t="str">
            <v>Siphosethu Plaatjies</v>
          </cell>
        </row>
        <row r="101">
          <cell r="A101">
            <v>404</v>
          </cell>
          <cell r="G101" t="str">
            <v>Siphumelele Mancoba</v>
          </cell>
        </row>
        <row r="102">
          <cell r="A102">
            <v>406</v>
          </cell>
          <cell r="G102" t="str">
            <v>Tandokazi Kiva</v>
          </cell>
        </row>
        <row r="103">
          <cell r="A103">
            <v>407</v>
          </cell>
          <cell r="G103" t="str">
            <v>Taryn Magotha</v>
          </cell>
        </row>
        <row r="104">
          <cell r="A104">
            <v>408</v>
          </cell>
          <cell r="G104" t="str">
            <v>Temia Van Der Ross</v>
          </cell>
        </row>
        <row r="105">
          <cell r="A105">
            <v>409</v>
          </cell>
          <cell r="G105" t="str">
            <v>Terry Coltman</v>
          </cell>
        </row>
        <row r="106">
          <cell r="A106">
            <v>410</v>
          </cell>
          <cell r="G106" t="str">
            <v>Thuliswa Faleni</v>
          </cell>
        </row>
        <row r="107">
          <cell r="A107">
            <v>411</v>
          </cell>
          <cell r="G107" t="str">
            <v>Yolanda Menzile</v>
          </cell>
        </row>
        <row r="108">
          <cell r="A108">
            <v>412</v>
          </cell>
          <cell r="G108" t="str">
            <v>Yolisa Mtshisa</v>
          </cell>
        </row>
        <row r="109">
          <cell r="A109">
            <v>413</v>
          </cell>
          <cell r="G109" t="str">
            <v>Yonela Maqhutyana</v>
          </cell>
        </row>
        <row r="110">
          <cell r="A110">
            <v>414</v>
          </cell>
          <cell r="G110" t="str">
            <v>Zimkita Ndongeni</v>
          </cell>
        </row>
        <row r="111">
          <cell r="A111">
            <v>416</v>
          </cell>
          <cell r="G111" t="str">
            <v>Zizipho Mtombeni</v>
          </cell>
        </row>
        <row r="112">
          <cell r="A112">
            <v>417</v>
          </cell>
          <cell r="G112" t="str">
            <v>Zizipho September</v>
          </cell>
        </row>
        <row r="113">
          <cell r="A113">
            <v>418</v>
          </cell>
          <cell r="G113" t="str">
            <v>Zukhanye Vokwana</v>
          </cell>
        </row>
        <row r="114">
          <cell r="A114">
            <v>419</v>
          </cell>
          <cell r="G114" t="str">
            <v>Asisipho Radebe</v>
          </cell>
        </row>
        <row r="115">
          <cell r="A115">
            <v>420</v>
          </cell>
          <cell r="G115" t="str">
            <v>Ndimphiwe Tabata</v>
          </cell>
        </row>
        <row r="116">
          <cell r="A116">
            <v>421</v>
          </cell>
          <cell r="G116" t="str">
            <v>Nqabakazi Makabane</v>
          </cell>
        </row>
        <row r="117">
          <cell r="A117">
            <v>422</v>
          </cell>
          <cell r="G117" t="str">
            <v>Sibahle Zondani</v>
          </cell>
        </row>
        <row r="118">
          <cell r="A118">
            <v>423</v>
          </cell>
          <cell r="G118" t="str">
            <v>Sinothando Ngcingolo</v>
          </cell>
        </row>
        <row r="119">
          <cell r="A119">
            <v>425</v>
          </cell>
          <cell r="G119" t="str">
            <v>Esona Mbanga</v>
          </cell>
        </row>
        <row r="120">
          <cell r="A120">
            <v>427</v>
          </cell>
          <cell r="G120" t="str">
            <v>Khanyiswa Khuhlane</v>
          </cell>
        </row>
        <row r="121">
          <cell r="A121">
            <v>428</v>
          </cell>
          <cell r="G121" t="str">
            <v>Limpho Molefe</v>
          </cell>
        </row>
        <row r="122">
          <cell r="A122">
            <v>429</v>
          </cell>
          <cell r="G122" t="str">
            <v>Lindokuhle Nobebe</v>
          </cell>
        </row>
        <row r="123">
          <cell r="A123">
            <v>430</v>
          </cell>
          <cell r="G123" t="str">
            <v>Lolwethu Vice</v>
          </cell>
        </row>
        <row r="124">
          <cell r="A124">
            <v>431</v>
          </cell>
          <cell r="G124" t="str">
            <v>Ncebakazi Sokuphe</v>
          </cell>
        </row>
        <row r="125">
          <cell r="A125">
            <v>432</v>
          </cell>
          <cell r="G125" t="str">
            <v>Noxolo Gungubala</v>
          </cell>
        </row>
        <row r="126">
          <cell r="A126">
            <v>433</v>
          </cell>
          <cell r="G126" t="str">
            <v>Noziphiwo Mabija</v>
          </cell>
        </row>
        <row r="127">
          <cell r="A127">
            <v>434</v>
          </cell>
          <cell r="G127" t="str">
            <v>Ntombovuyo Piliso</v>
          </cell>
        </row>
        <row r="128">
          <cell r="A128">
            <v>435</v>
          </cell>
          <cell r="G128" t="str">
            <v>Nwabisa Mashawa</v>
          </cell>
        </row>
        <row r="129">
          <cell r="A129">
            <v>436</v>
          </cell>
          <cell r="G129" t="str">
            <v>Phumla Roboji</v>
          </cell>
        </row>
        <row r="130">
          <cell r="A130">
            <v>437</v>
          </cell>
          <cell r="G130" t="str">
            <v>Pumla Rasmeni</v>
          </cell>
        </row>
        <row r="131">
          <cell r="A131">
            <v>438</v>
          </cell>
          <cell r="G131" t="str">
            <v>Sesona Ngcanga</v>
          </cell>
        </row>
        <row r="132">
          <cell r="A132">
            <v>439</v>
          </cell>
          <cell r="G132" t="str">
            <v>Siphesihle Biko</v>
          </cell>
        </row>
        <row r="133">
          <cell r="A133">
            <v>440</v>
          </cell>
          <cell r="G133" t="str">
            <v>Siphokazi Soxunjwa</v>
          </cell>
        </row>
        <row r="134">
          <cell r="A134">
            <v>441</v>
          </cell>
          <cell r="G134" t="str">
            <v>Siyakhiwa Mesele</v>
          </cell>
        </row>
        <row r="135">
          <cell r="A135">
            <v>442</v>
          </cell>
          <cell r="G135" t="str">
            <v>Thabile Mnyamana</v>
          </cell>
        </row>
        <row r="136">
          <cell r="A136">
            <v>443</v>
          </cell>
          <cell r="G136" t="str">
            <v>Thandile Funde</v>
          </cell>
        </row>
        <row r="137">
          <cell r="A137">
            <v>444</v>
          </cell>
          <cell r="G137" t="str">
            <v>Vuyiswa Ncwaiba</v>
          </cell>
        </row>
        <row r="138">
          <cell r="A138">
            <v>445</v>
          </cell>
          <cell r="G138" t="str">
            <v>Yandisa Ntsumpa</v>
          </cell>
        </row>
        <row r="139">
          <cell r="A139">
            <v>446</v>
          </cell>
          <cell r="G139" t="str">
            <v>Yibanathi Mpumlwana</v>
          </cell>
        </row>
        <row r="140">
          <cell r="A140">
            <v>447</v>
          </cell>
          <cell r="G140" t="str">
            <v>Yolanda Baleni</v>
          </cell>
        </row>
        <row r="141">
          <cell r="A141">
            <v>448</v>
          </cell>
          <cell r="G141" t="str">
            <v>Zanele Louw</v>
          </cell>
        </row>
        <row r="142">
          <cell r="A142">
            <v>449</v>
          </cell>
          <cell r="G142" t="str">
            <v>Zikhona Jeyi</v>
          </cell>
        </row>
        <row r="143">
          <cell r="A143">
            <v>450</v>
          </cell>
          <cell r="G143" t="str">
            <v>Zintle Majola</v>
          </cell>
        </row>
        <row r="144">
          <cell r="A144">
            <v>451</v>
          </cell>
          <cell r="G144" t="str">
            <v>Akhona Pita</v>
          </cell>
        </row>
        <row r="145">
          <cell r="A145">
            <v>452</v>
          </cell>
          <cell r="G145" t="str">
            <v>Anesipho Sam</v>
          </cell>
        </row>
        <row r="146">
          <cell r="A146">
            <v>453</v>
          </cell>
          <cell r="G146" t="str">
            <v>Asanda Sume</v>
          </cell>
        </row>
        <row r="147">
          <cell r="A147">
            <v>454</v>
          </cell>
          <cell r="G147" t="str">
            <v>Asiphe Dorana</v>
          </cell>
        </row>
        <row r="148">
          <cell r="A148">
            <v>455</v>
          </cell>
          <cell r="G148" t="str">
            <v>Asive Nako</v>
          </cell>
        </row>
        <row r="149">
          <cell r="A149">
            <v>457</v>
          </cell>
          <cell r="G149" t="str">
            <v>Philanande Xanti</v>
          </cell>
        </row>
        <row r="150">
          <cell r="A150">
            <v>458</v>
          </cell>
          <cell r="G150" t="str">
            <v>Zukhanye Mkhalali</v>
          </cell>
        </row>
        <row r="151">
          <cell r="A151">
            <v>459</v>
          </cell>
          <cell r="G151" t="str">
            <v>Adrian January</v>
          </cell>
        </row>
        <row r="152">
          <cell r="A152">
            <v>461</v>
          </cell>
          <cell r="G152" t="str">
            <v>Amanda Ranuga</v>
          </cell>
        </row>
        <row r="153">
          <cell r="A153">
            <v>462</v>
          </cell>
          <cell r="G153" t="str">
            <v>Andile Chris Mgebuza</v>
          </cell>
        </row>
        <row r="154">
          <cell r="A154">
            <v>467</v>
          </cell>
          <cell r="G154" t="str">
            <v>Luthando Heshu</v>
          </cell>
        </row>
        <row r="155">
          <cell r="A155">
            <v>468</v>
          </cell>
          <cell r="G155" t="str">
            <v>Deone Geswindt</v>
          </cell>
        </row>
        <row r="156">
          <cell r="A156">
            <v>469</v>
          </cell>
          <cell r="G156" t="str">
            <v>Lindokuhle Tyibela</v>
          </cell>
        </row>
        <row r="157">
          <cell r="A157">
            <v>470</v>
          </cell>
          <cell r="G157" t="str">
            <v>Kamvelihle Nkole</v>
          </cell>
        </row>
        <row r="158">
          <cell r="A158">
            <v>472</v>
          </cell>
          <cell r="G158" t="str">
            <v>Liyema Anelisa Ntukela</v>
          </cell>
        </row>
        <row r="159">
          <cell r="A159">
            <v>473</v>
          </cell>
          <cell r="G159" t="str">
            <v>Luvo Konzana</v>
          </cell>
        </row>
        <row r="160">
          <cell r="A160">
            <v>474</v>
          </cell>
          <cell r="G160" t="str">
            <v>Neliswa Mtsiba</v>
          </cell>
        </row>
        <row r="161">
          <cell r="A161">
            <v>475</v>
          </cell>
          <cell r="G161" t="str">
            <v>Nobelungu Vaaltein</v>
          </cell>
        </row>
        <row r="162">
          <cell r="A162">
            <v>476</v>
          </cell>
          <cell r="G162" t="str">
            <v>Nolithemba Miliho</v>
          </cell>
        </row>
        <row r="163">
          <cell r="A163">
            <v>477</v>
          </cell>
          <cell r="G163" t="str">
            <v>Nolukholo Gxina</v>
          </cell>
        </row>
        <row r="164">
          <cell r="A164">
            <v>480</v>
          </cell>
          <cell r="G164" t="str">
            <v>Puleng Mkobuwa</v>
          </cell>
        </row>
        <row r="165">
          <cell r="A165">
            <v>481</v>
          </cell>
          <cell r="G165" t="str">
            <v>Sanelisiwe Ndimba</v>
          </cell>
        </row>
        <row r="166">
          <cell r="A166">
            <v>483</v>
          </cell>
          <cell r="G166" t="str">
            <v>Sibusiso Mkhefu</v>
          </cell>
        </row>
        <row r="167">
          <cell r="A167">
            <v>484</v>
          </cell>
          <cell r="G167" t="str">
            <v>Silindokuhle Hanjana</v>
          </cell>
        </row>
        <row r="168">
          <cell r="A168">
            <v>485</v>
          </cell>
          <cell r="G168" t="str">
            <v>Simamkele Mlatshane</v>
          </cell>
        </row>
        <row r="169">
          <cell r="A169">
            <v>487</v>
          </cell>
          <cell r="G169" t="str">
            <v>Sinovuyo Mayekiso</v>
          </cell>
        </row>
        <row r="170">
          <cell r="A170">
            <v>488</v>
          </cell>
          <cell r="G170" t="str">
            <v>Sinozuko Nkqwili</v>
          </cell>
        </row>
        <row r="171">
          <cell r="A171">
            <v>489</v>
          </cell>
          <cell r="G171" t="str">
            <v>Siphosethu Ntungo</v>
          </cell>
        </row>
        <row r="172">
          <cell r="A172">
            <v>490</v>
          </cell>
          <cell r="G172" t="str">
            <v>Siphokazi Mpe</v>
          </cell>
        </row>
        <row r="173">
          <cell r="A173">
            <v>491</v>
          </cell>
          <cell r="G173" t="str">
            <v>Thandokazi Mlambo</v>
          </cell>
        </row>
        <row r="174">
          <cell r="A174">
            <v>492</v>
          </cell>
          <cell r="G174" t="str">
            <v>Thandi Mathe</v>
          </cell>
        </row>
        <row r="175">
          <cell r="A175">
            <v>493</v>
          </cell>
          <cell r="G175" t="str">
            <v>Unathi Mjemla</v>
          </cell>
        </row>
        <row r="176">
          <cell r="A176">
            <v>494</v>
          </cell>
          <cell r="G176" t="str">
            <v>Vuyokazi Phethela</v>
          </cell>
        </row>
        <row r="177">
          <cell r="A177">
            <v>495</v>
          </cell>
          <cell r="G177" t="str">
            <v>Wendy Duma</v>
          </cell>
        </row>
        <row r="178">
          <cell r="A178">
            <v>496</v>
          </cell>
          <cell r="G178" t="str">
            <v>Xabisa Nzuzo</v>
          </cell>
        </row>
        <row r="179">
          <cell r="A179">
            <v>497</v>
          </cell>
          <cell r="G179" t="str">
            <v>Akhona Mandla Bazi</v>
          </cell>
        </row>
        <row r="180">
          <cell r="A180">
            <v>498</v>
          </cell>
          <cell r="G180" t="str">
            <v>Akhona Notoko</v>
          </cell>
        </row>
        <row r="181">
          <cell r="A181">
            <v>499</v>
          </cell>
          <cell r="G181" t="str">
            <v>Anelisa Fikayo</v>
          </cell>
        </row>
        <row r="182">
          <cell r="A182">
            <v>501</v>
          </cell>
          <cell r="G182" t="str">
            <v>Anelisa Nakani</v>
          </cell>
        </row>
        <row r="183">
          <cell r="A183">
            <v>502</v>
          </cell>
          <cell r="G183" t="str">
            <v>Anesipho Ndarala</v>
          </cell>
        </row>
        <row r="184">
          <cell r="A184">
            <v>503</v>
          </cell>
          <cell r="G184" t="str">
            <v>Aphiwe Ntuli</v>
          </cell>
        </row>
        <row r="185">
          <cell r="A185">
            <v>504</v>
          </cell>
          <cell r="G185" t="str">
            <v>Asanda Ntozini</v>
          </cell>
        </row>
        <row r="186">
          <cell r="A186">
            <v>505</v>
          </cell>
          <cell r="G186" t="str">
            <v>Awonke Zilimbola</v>
          </cell>
        </row>
        <row r="187">
          <cell r="A187">
            <v>506</v>
          </cell>
          <cell r="G187" t="str">
            <v>Ayabonga Mabuza</v>
          </cell>
        </row>
        <row r="188">
          <cell r="A188">
            <v>508</v>
          </cell>
          <cell r="G188" t="str">
            <v>Camryn Jantjies</v>
          </cell>
        </row>
        <row r="189">
          <cell r="A189">
            <v>509</v>
          </cell>
          <cell r="G189" t="str">
            <v>Chulumanco Boloti</v>
          </cell>
        </row>
        <row r="190">
          <cell r="A190">
            <v>510</v>
          </cell>
          <cell r="G190" t="str">
            <v>Chuma Bingwa</v>
          </cell>
        </row>
        <row r="191">
          <cell r="A191">
            <v>511</v>
          </cell>
          <cell r="G191" t="str">
            <v>Claudia Geswindt</v>
          </cell>
        </row>
        <row r="192">
          <cell r="A192">
            <v>512</v>
          </cell>
          <cell r="G192" t="str">
            <v>Clearize Billet</v>
          </cell>
        </row>
        <row r="193">
          <cell r="A193">
            <v>513</v>
          </cell>
          <cell r="G193" t="str">
            <v>Danielleen Goeda</v>
          </cell>
        </row>
        <row r="194">
          <cell r="A194">
            <v>514</v>
          </cell>
          <cell r="G194" t="str">
            <v>Debonice Malan</v>
          </cell>
        </row>
        <row r="195">
          <cell r="A195">
            <v>515</v>
          </cell>
          <cell r="G195" t="str">
            <v>Elam Xalipi</v>
          </cell>
        </row>
        <row r="196">
          <cell r="A196">
            <v>517</v>
          </cell>
          <cell r="G196" t="str">
            <v>Jesmine Lodewyk</v>
          </cell>
        </row>
        <row r="197">
          <cell r="A197">
            <v>518</v>
          </cell>
          <cell r="G197" t="str">
            <v>Kamvelihle Waka</v>
          </cell>
        </row>
        <row r="198">
          <cell r="A198">
            <v>519</v>
          </cell>
          <cell r="G198" t="str">
            <v>Khanya Keli</v>
          </cell>
        </row>
        <row r="199">
          <cell r="A199">
            <v>520</v>
          </cell>
          <cell r="G199" t="str">
            <v>Khanyisa Mini</v>
          </cell>
        </row>
        <row r="200">
          <cell r="A200">
            <v>521</v>
          </cell>
          <cell r="G200" t="str">
            <v>Kaylin Goeda</v>
          </cell>
        </row>
        <row r="201">
          <cell r="A201">
            <v>522</v>
          </cell>
          <cell r="G201" t="str">
            <v>Likhona Simba</v>
          </cell>
        </row>
        <row r="202">
          <cell r="A202">
            <v>523</v>
          </cell>
          <cell r="G202" t="str">
            <v>Lisakhanya Dwane</v>
          </cell>
        </row>
        <row r="203">
          <cell r="A203">
            <v>524</v>
          </cell>
          <cell r="G203" t="str">
            <v>Lithemba Cebisa</v>
          </cell>
        </row>
        <row r="204">
          <cell r="A204">
            <v>525</v>
          </cell>
          <cell r="G204" t="str">
            <v>Lizalisi Baliwe</v>
          </cell>
        </row>
        <row r="205">
          <cell r="A205">
            <v>527</v>
          </cell>
          <cell r="G205" t="str">
            <v>Luphumzo Bassie</v>
          </cell>
        </row>
        <row r="206">
          <cell r="A206">
            <v>528</v>
          </cell>
          <cell r="G206" t="str">
            <v>Lutho Gqalisisa</v>
          </cell>
        </row>
        <row r="207">
          <cell r="A207">
            <v>529</v>
          </cell>
          <cell r="G207" t="str">
            <v>Lyric Booysen</v>
          </cell>
        </row>
        <row r="208">
          <cell r="A208">
            <v>530</v>
          </cell>
          <cell r="G208" t="str">
            <v>Mahle Sixaso</v>
          </cell>
        </row>
        <row r="209">
          <cell r="A209">
            <v>532</v>
          </cell>
          <cell r="G209" t="str">
            <v>Marizanne Mzangwa</v>
          </cell>
        </row>
        <row r="210">
          <cell r="A210">
            <v>533</v>
          </cell>
          <cell r="G210" t="str">
            <v>Mbasa Thandani</v>
          </cell>
        </row>
        <row r="211">
          <cell r="A211">
            <v>534</v>
          </cell>
          <cell r="G211" t="str">
            <v>Michelle Vaaltein</v>
          </cell>
        </row>
        <row r="212">
          <cell r="A212">
            <v>535</v>
          </cell>
          <cell r="G212" t="str">
            <v>Nada Mirriam Kwitshane</v>
          </cell>
        </row>
        <row r="213">
          <cell r="A213">
            <v>536</v>
          </cell>
          <cell r="G213" t="str">
            <v>Nasiphi Mramba</v>
          </cell>
        </row>
        <row r="214">
          <cell r="A214">
            <v>537</v>
          </cell>
          <cell r="G214" t="str">
            <v>Ncumisa Mjoli</v>
          </cell>
        </row>
        <row r="215">
          <cell r="A215">
            <v>538</v>
          </cell>
          <cell r="G215" t="str">
            <v>Ncumisa Mselana</v>
          </cell>
        </row>
        <row r="216">
          <cell r="A216">
            <v>539</v>
          </cell>
          <cell r="G216" t="str">
            <v>Nolutando Kondile</v>
          </cell>
        </row>
        <row r="217">
          <cell r="A217">
            <v>540</v>
          </cell>
          <cell r="G217" t="str">
            <v>Nomathamsanqa Mazoka</v>
          </cell>
        </row>
        <row r="218">
          <cell r="A218">
            <v>541</v>
          </cell>
          <cell r="G218" t="str">
            <v>Nompumezo Mbunge</v>
          </cell>
        </row>
        <row r="219">
          <cell r="A219">
            <v>542</v>
          </cell>
          <cell r="G219" t="str">
            <v>Nontlantla Ndlela</v>
          </cell>
        </row>
        <row r="220">
          <cell r="A220">
            <v>544</v>
          </cell>
          <cell r="G220" t="str">
            <v>Nontyatyambo Lutya</v>
          </cell>
        </row>
        <row r="221">
          <cell r="A221">
            <v>545</v>
          </cell>
          <cell r="G221" t="str">
            <v>Nothemba Sotoyi</v>
          </cell>
        </row>
        <row r="222">
          <cell r="A222">
            <v>546</v>
          </cell>
          <cell r="G222" t="str">
            <v>Nqophisa Mkhaliphi</v>
          </cell>
        </row>
        <row r="223">
          <cell r="A223">
            <v>547</v>
          </cell>
          <cell r="G223" t="str">
            <v>Ntombentsha Matibane</v>
          </cell>
        </row>
        <row r="224">
          <cell r="A224">
            <v>548</v>
          </cell>
          <cell r="G224" t="str">
            <v>Ntombizandile Ngamntwini</v>
          </cell>
        </row>
        <row r="225">
          <cell r="A225">
            <v>549</v>
          </cell>
          <cell r="G225" t="str">
            <v>Ntombizanele Ngqondi</v>
          </cell>
        </row>
        <row r="226">
          <cell r="A226">
            <v>550</v>
          </cell>
          <cell r="G226" t="str">
            <v>Ntomboxolo Makupula</v>
          </cell>
        </row>
        <row r="227">
          <cell r="A227">
            <v>551</v>
          </cell>
          <cell r="G227" t="str">
            <v>Okuhle Skenjana</v>
          </cell>
        </row>
        <row r="228">
          <cell r="A228">
            <v>552</v>
          </cell>
          <cell r="G228" t="str">
            <v>Phelelwa Nyoka</v>
          </cell>
        </row>
        <row r="229">
          <cell r="A229">
            <v>553</v>
          </cell>
          <cell r="G229" t="str">
            <v>Phelisa Mangesi</v>
          </cell>
        </row>
        <row r="230">
          <cell r="A230">
            <v>554</v>
          </cell>
          <cell r="G230" t="str">
            <v>Phumlile Nyobolo</v>
          </cell>
        </row>
        <row r="231">
          <cell r="A231">
            <v>555</v>
          </cell>
          <cell r="G231" t="str">
            <v>Sandile Siyalana</v>
          </cell>
        </row>
        <row r="232">
          <cell r="A232">
            <v>556</v>
          </cell>
          <cell r="G232" t="str">
            <v>Sanelisiwe Tesane</v>
          </cell>
        </row>
        <row r="233">
          <cell r="A233">
            <v>557</v>
          </cell>
          <cell r="G233" t="str">
            <v>Sanelisiwe Nokwe</v>
          </cell>
        </row>
        <row r="234">
          <cell r="A234">
            <v>558</v>
          </cell>
          <cell r="G234" t="str">
            <v>Saneliso Ndlovu</v>
          </cell>
        </row>
        <row r="235">
          <cell r="A235">
            <v>559</v>
          </cell>
          <cell r="G235" t="str">
            <v>Saudah Davids</v>
          </cell>
        </row>
        <row r="236">
          <cell r="A236">
            <v>560</v>
          </cell>
          <cell r="G236" t="str">
            <v>Sibabalwe Dayile</v>
          </cell>
        </row>
        <row r="237">
          <cell r="A237">
            <v>561</v>
          </cell>
          <cell r="G237" t="str">
            <v>Sibabalwe Ntamo</v>
          </cell>
        </row>
        <row r="238">
          <cell r="A238">
            <v>562</v>
          </cell>
          <cell r="G238" t="str">
            <v>Simo Mozana</v>
          </cell>
        </row>
        <row r="239">
          <cell r="A239">
            <v>563</v>
          </cell>
          <cell r="G239" t="str">
            <v>Sinazo Maxaza</v>
          </cell>
        </row>
        <row r="240">
          <cell r="A240">
            <v>564</v>
          </cell>
          <cell r="G240" t="str">
            <v>Sinazo Moabi</v>
          </cell>
        </row>
        <row r="241">
          <cell r="A241">
            <v>565</v>
          </cell>
          <cell r="G241" t="str">
            <v>Sinokhanyo Swaartbooi</v>
          </cell>
        </row>
        <row r="242">
          <cell r="A242">
            <v>566</v>
          </cell>
          <cell r="G242" t="str">
            <v>Sinovuyo Hlulani</v>
          </cell>
        </row>
        <row r="243">
          <cell r="A243">
            <v>567</v>
          </cell>
          <cell r="G243" t="str">
            <v>Siphokazi Mcwabeni</v>
          </cell>
        </row>
        <row r="244">
          <cell r="A244">
            <v>568</v>
          </cell>
          <cell r="G244" t="str">
            <v>Siphosethu Booi</v>
          </cell>
        </row>
        <row r="245">
          <cell r="A245">
            <v>569</v>
          </cell>
          <cell r="G245" t="str">
            <v>Siphosethu Mbanjwa</v>
          </cell>
        </row>
        <row r="246">
          <cell r="A246">
            <v>570</v>
          </cell>
          <cell r="G246" t="str">
            <v>Siphosethu Ngejana</v>
          </cell>
        </row>
        <row r="247">
          <cell r="A247">
            <v>571</v>
          </cell>
          <cell r="G247" t="str">
            <v>Siphosethu Somadlaka</v>
          </cell>
        </row>
        <row r="248">
          <cell r="A248">
            <v>572</v>
          </cell>
          <cell r="G248" t="str">
            <v>Sisipho Ntisa</v>
          </cell>
        </row>
        <row r="249">
          <cell r="A249">
            <v>573</v>
          </cell>
          <cell r="G249" t="str">
            <v>Sisipho Xhamntwana</v>
          </cell>
        </row>
        <row r="250">
          <cell r="A250">
            <v>574</v>
          </cell>
          <cell r="G250" t="str">
            <v>Sithenkosi Gcolotela</v>
          </cell>
        </row>
        <row r="251">
          <cell r="A251">
            <v>575</v>
          </cell>
          <cell r="G251" t="str">
            <v>Sivenathi Faye</v>
          </cell>
        </row>
        <row r="252">
          <cell r="A252">
            <v>576</v>
          </cell>
          <cell r="G252" t="str">
            <v>Sivuyise Mkuli</v>
          </cell>
        </row>
        <row r="253">
          <cell r="A253">
            <v>577</v>
          </cell>
          <cell r="G253" t="str">
            <v>Siwaphiwe Ngamlana</v>
          </cell>
        </row>
        <row r="254">
          <cell r="A254">
            <v>578</v>
          </cell>
          <cell r="G254" t="str">
            <v>Siyabonga Bishini</v>
          </cell>
        </row>
        <row r="255">
          <cell r="A255">
            <v>579</v>
          </cell>
          <cell r="G255" t="str">
            <v>Siyabulela Oyo</v>
          </cell>
        </row>
        <row r="256">
          <cell r="A256">
            <v>580</v>
          </cell>
          <cell r="G256" t="str">
            <v>Terri-Leigh Van Rooyen</v>
          </cell>
        </row>
        <row r="257">
          <cell r="A257">
            <v>581</v>
          </cell>
          <cell r="G257" t="str">
            <v>Thabo Menze</v>
          </cell>
        </row>
        <row r="258">
          <cell r="A258">
            <v>582</v>
          </cell>
          <cell r="G258" t="str">
            <v>Tranley Daniels</v>
          </cell>
        </row>
        <row r="259">
          <cell r="A259">
            <v>583</v>
          </cell>
          <cell r="G259" t="str">
            <v>Uviwe Gwadiso</v>
          </cell>
        </row>
        <row r="260">
          <cell r="A260">
            <v>585</v>
          </cell>
          <cell r="G260" t="str">
            <v>Vuyokazi Mali</v>
          </cell>
        </row>
        <row r="261">
          <cell r="A261">
            <v>586</v>
          </cell>
          <cell r="G261" t="str">
            <v>Winnifred Walters</v>
          </cell>
        </row>
        <row r="262">
          <cell r="A262">
            <v>587</v>
          </cell>
          <cell r="G262" t="str">
            <v>Yamkela Bloko</v>
          </cell>
        </row>
        <row r="263">
          <cell r="A263">
            <v>588</v>
          </cell>
          <cell r="G263" t="str">
            <v>Yolanda Grootboom</v>
          </cell>
        </row>
        <row r="264">
          <cell r="A264">
            <v>590</v>
          </cell>
          <cell r="G264" t="str">
            <v>Yonela Ngaphi</v>
          </cell>
        </row>
        <row r="265">
          <cell r="A265">
            <v>591</v>
          </cell>
          <cell r="G265" t="str">
            <v>Zenande Ndungane</v>
          </cell>
        </row>
        <row r="266">
          <cell r="A266">
            <v>592</v>
          </cell>
          <cell r="G266" t="str">
            <v>Zihle Mbopa</v>
          </cell>
        </row>
        <row r="267">
          <cell r="A267">
            <v>593</v>
          </cell>
          <cell r="G267" t="str">
            <v>Zikhona Gomo</v>
          </cell>
        </row>
        <row r="268">
          <cell r="A268">
            <v>594</v>
          </cell>
          <cell r="G268" t="str">
            <v>Zikhona Tom</v>
          </cell>
        </row>
        <row r="269">
          <cell r="A269">
            <v>595</v>
          </cell>
          <cell r="G269" t="str">
            <v>Zintle Nogqala</v>
          </cell>
        </row>
        <row r="270">
          <cell r="A270">
            <v>596</v>
          </cell>
          <cell r="G270" t="str">
            <v>Ziphozakhe Ndlebe</v>
          </cell>
        </row>
        <row r="271">
          <cell r="A271">
            <v>597</v>
          </cell>
          <cell r="G271" t="str">
            <v>Zolisa Bonani</v>
          </cell>
        </row>
        <row r="272">
          <cell r="A272">
            <v>598</v>
          </cell>
          <cell r="G272" t="str">
            <v>Zozo Kota</v>
          </cell>
        </row>
        <row r="273">
          <cell r="A273">
            <v>600</v>
          </cell>
          <cell r="G273" t="str">
            <v>Zuko Klaas</v>
          </cell>
        </row>
        <row r="274">
          <cell r="A274">
            <v>601</v>
          </cell>
          <cell r="G274" t="str">
            <v>Ntsika Mazondwa</v>
          </cell>
        </row>
        <row r="275">
          <cell r="A275">
            <v>613</v>
          </cell>
          <cell r="G275" t="str">
            <v>Rafeea Gabriels</v>
          </cell>
        </row>
        <row r="276">
          <cell r="A276">
            <v>647</v>
          </cell>
          <cell r="G276" t="str">
            <v>Asanda Sitetyana</v>
          </cell>
        </row>
        <row r="277">
          <cell r="A277">
            <v>655</v>
          </cell>
          <cell r="G277" t="str">
            <v>Phaphama Kolisi</v>
          </cell>
        </row>
        <row r="278">
          <cell r="A278">
            <v>656</v>
          </cell>
          <cell r="G278" t="str">
            <v>Anelisa Mbewu</v>
          </cell>
        </row>
        <row r="279">
          <cell r="A279">
            <v>660</v>
          </cell>
          <cell r="G279" t="str">
            <v>Ethel Mavaivai</v>
          </cell>
        </row>
        <row r="280">
          <cell r="A280">
            <v>661</v>
          </cell>
          <cell r="G280" t="str">
            <v>Blessing Muronzi</v>
          </cell>
        </row>
        <row r="281">
          <cell r="A281">
            <v>662</v>
          </cell>
          <cell r="G281" t="str">
            <v>Hazel Khumalo</v>
          </cell>
        </row>
        <row r="282">
          <cell r="A282">
            <v>664</v>
          </cell>
          <cell r="G282" t="str">
            <v>Janine Vuyelwa Maya</v>
          </cell>
        </row>
        <row r="283">
          <cell r="A283">
            <v>665</v>
          </cell>
          <cell r="G283" t="str">
            <v>Nandipha Mzongwana</v>
          </cell>
        </row>
        <row r="284">
          <cell r="A284">
            <v>666</v>
          </cell>
          <cell r="G284" t="str">
            <v>Nandipha Princess Brikwa</v>
          </cell>
        </row>
        <row r="285">
          <cell r="A285">
            <v>667</v>
          </cell>
          <cell r="G285" t="str">
            <v>Sinazo Njokweni</v>
          </cell>
        </row>
        <row r="286">
          <cell r="A286">
            <v>668</v>
          </cell>
          <cell r="G286" t="str">
            <v>Siyamthanda Masala</v>
          </cell>
        </row>
        <row r="287">
          <cell r="A287">
            <v>669</v>
          </cell>
          <cell r="G287" t="str">
            <v>Sibabalwa Ngcobo</v>
          </cell>
        </row>
        <row r="288">
          <cell r="A288">
            <v>670</v>
          </cell>
          <cell r="G288" t="str">
            <v>Nolukholo Mzwali</v>
          </cell>
        </row>
        <row r="289">
          <cell r="A289">
            <v>671</v>
          </cell>
          <cell r="G289" t="str">
            <v>Esihle Jona</v>
          </cell>
        </row>
        <row r="290">
          <cell r="A290">
            <v>672</v>
          </cell>
          <cell r="G290" t="str">
            <v>Siphosethu Mantwana</v>
          </cell>
        </row>
        <row r="291">
          <cell r="A291">
            <v>673</v>
          </cell>
          <cell r="G291" t="str">
            <v>Siphosethu Mgwatyu</v>
          </cell>
        </row>
        <row r="292">
          <cell r="A292">
            <v>674</v>
          </cell>
          <cell r="G292" t="str">
            <v>Asemahle Selekete</v>
          </cell>
        </row>
        <row r="293">
          <cell r="A293">
            <v>675</v>
          </cell>
          <cell r="G293" t="str">
            <v>Simphiwe Lucky Botha</v>
          </cell>
        </row>
        <row r="294">
          <cell r="A294">
            <v>676</v>
          </cell>
          <cell r="G294" t="str">
            <v>Siphokazi Sizani</v>
          </cell>
        </row>
        <row r="295">
          <cell r="A295">
            <v>677</v>
          </cell>
          <cell r="G295" t="str">
            <v>Philasande Moshoeshoe</v>
          </cell>
        </row>
        <row r="296">
          <cell r="A296">
            <v>678</v>
          </cell>
          <cell r="G296" t="str">
            <v>Onwabile Bebe</v>
          </cell>
        </row>
        <row r="297">
          <cell r="A297">
            <v>679</v>
          </cell>
          <cell r="G297" t="str">
            <v>Vuyolwethu Nguna</v>
          </cell>
        </row>
        <row r="298">
          <cell r="A298">
            <v>680</v>
          </cell>
          <cell r="G298" t="str">
            <v>Siviwe Diba</v>
          </cell>
        </row>
        <row r="299">
          <cell r="A299">
            <v>681</v>
          </cell>
          <cell r="G299" t="str">
            <v>Aviwe Mhlanga</v>
          </cell>
        </row>
        <row r="300">
          <cell r="A300">
            <v>682</v>
          </cell>
          <cell r="G300" t="str">
            <v>Bongiwe Nontsinga</v>
          </cell>
        </row>
        <row r="301">
          <cell r="A301">
            <v>683</v>
          </cell>
          <cell r="G301" t="str">
            <v>Asanele Somhlahlo</v>
          </cell>
        </row>
        <row r="302">
          <cell r="A302">
            <v>684</v>
          </cell>
          <cell r="G302" t="str">
            <v>Sandla Qali</v>
          </cell>
        </row>
        <row r="303">
          <cell r="A303">
            <v>685</v>
          </cell>
          <cell r="G303" t="str">
            <v>Simamkele Mpongoma</v>
          </cell>
        </row>
        <row r="304">
          <cell r="A304">
            <v>686</v>
          </cell>
          <cell r="G304" t="str">
            <v>Cheslean Warney</v>
          </cell>
        </row>
        <row r="305">
          <cell r="A305">
            <v>687</v>
          </cell>
          <cell r="G305" t="str">
            <v>Basanele Hlwempu</v>
          </cell>
        </row>
        <row r="306">
          <cell r="A306">
            <v>688</v>
          </cell>
          <cell r="G306" t="str">
            <v>Denise Donay Mc Pherson</v>
          </cell>
        </row>
        <row r="307">
          <cell r="A307">
            <v>689</v>
          </cell>
          <cell r="G307" t="str">
            <v>Siphosethu Mlenze</v>
          </cell>
        </row>
        <row r="308">
          <cell r="A308">
            <v>690</v>
          </cell>
          <cell r="G308" t="str">
            <v>Ncebakazi Sithako</v>
          </cell>
        </row>
        <row r="309">
          <cell r="A309">
            <v>691</v>
          </cell>
          <cell r="G309" t="str">
            <v>Khalipha Pamela Mpunzi</v>
          </cell>
        </row>
        <row r="310">
          <cell r="A310">
            <v>692</v>
          </cell>
          <cell r="G310" t="str">
            <v>Asemahle Casandra Mtongana</v>
          </cell>
        </row>
        <row r="311">
          <cell r="A311">
            <v>693</v>
          </cell>
          <cell r="G311" t="str">
            <v>Lutho Ngqokwe</v>
          </cell>
        </row>
        <row r="312">
          <cell r="A312">
            <v>694</v>
          </cell>
          <cell r="G312" t="str">
            <v>Siphephelo Mkuli</v>
          </cell>
        </row>
        <row r="313">
          <cell r="A313">
            <v>695</v>
          </cell>
          <cell r="G313" t="str">
            <v>Jannelee Ruth Noah</v>
          </cell>
        </row>
        <row r="314">
          <cell r="A314">
            <v>696</v>
          </cell>
          <cell r="G314" t="str">
            <v>Shenaaz Britz</v>
          </cell>
        </row>
        <row r="315">
          <cell r="A315">
            <v>697</v>
          </cell>
          <cell r="G315" t="str">
            <v>Ntombozuko Mtandeki</v>
          </cell>
        </row>
        <row r="316">
          <cell r="A316">
            <v>698</v>
          </cell>
          <cell r="G316" t="str">
            <v>Lisakhanya Mahleza</v>
          </cell>
        </row>
        <row r="317">
          <cell r="A317">
            <v>699</v>
          </cell>
          <cell r="G317" t="str">
            <v>Siya Matola</v>
          </cell>
        </row>
        <row r="318">
          <cell r="A318">
            <v>700</v>
          </cell>
          <cell r="G318" t="str">
            <v>Lindokuhle Magongo</v>
          </cell>
        </row>
        <row r="319">
          <cell r="A319">
            <v>701</v>
          </cell>
          <cell r="G319" t="str">
            <v>Noluyolo Nyati</v>
          </cell>
        </row>
        <row r="320">
          <cell r="A320">
            <v>702</v>
          </cell>
          <cell r="G320" t="str">
            <v>Sinombulelo Mali</v>
          </cell>
        </row>
        <row r="321">
          <cell r="A321">
            <v>703</v>
          </cell>
          <cell r="G321" t="str">
            <v>Nandipha Putela</v>
          </cell>
        </row>
        <row r="322">
          <cell r="A322">
            <v>704</v>
          </cell>
          <cell r="G322" t="str">
            <v>Makaziwe Silvia Mendela</v>
          </cell>
        </row>
        <row r="323">
          <cell r="A323">
            <v>705</v>
          </cell>
          <cell r="G323" t="str">
            <v>Siphamandla Nqontsha</v>
          </cell>
        </row>
        <row r="324">
          <cell r="A324">
            <v>706</v>
          </cell>
          <cell r="G324" t="str">
            <v>Sinethemba maxwell Mofu</v>
          </cell>
        </row>
        <row r="325">
          <cell r="A325">
            <v>707</v>
          </cell>
          <cell r="G325" t="str">
            <v>Thabisa Norushu</v>
          </cell>
        </row>
        <row r="326">
          <cell r="A326">
            <v>709</v>
          </cell>
          <cell r="G326" t="str">
            <v>Nomava Klass</v>
          </cell>
        </row>
        <row r="327">
          <cell r="A327">
            <v>710</v>
          </cell>
          <cell r="G327" t="str">
            <v>Esethu Mantakana</v>
          </cell>
        </row>
        <row r="328">
          <cell r="A328">
            <v>711</v>
          </cell>
          <cell r="G328" t="str">
            <v>Haydin Cysaar</v>
          </cell>
        </row>
        <row r="329">
          <cell r="A329">
            <v>712</v>
          </cell>
          <cell r="G329" t="str">
            <v>Nqaba Lukhanyo Ntshontshwana</v>
          </cell>
        </row>
        <row r="330">
          <cell r="A330">
            <v>713</v>
          </cell>
          <cell r="G330" t="str">
            <v>Akhona Siyoli</v>
          </cell>
        </row>
        <row r="331">
          <cell r="A331">
            <v>714</v>
          </cell>
          <cell r="G331" t="str">
            <v>Khanya Azizipho Payi</v>
          </cell>
        </row>
        <row r="332">
          <cell r="A332">
            <v>715</v>
          </cell>
          <cell r="G332" t="str">
            <v>Oyama Sitatu</v>
          </cell>
        </row>
        <row r="333">
          <cell r="A333">
            <v>716</v>
          </cell>
          <cell r="G333" t="str">
            <v>Sisipho Mkongi</v>
          </cell>
        </row>
        <row r="334">
          <cell r="A334">
            <v>717</v>
          </cell>
          <cell r="G334" t="str">
            <v>Nomatenza Lauretta Gunguluza</v>
          </cell>
        </row>
        <row r="335">
          <cell r="A335">
            <v>718</v>
          </cell>
          <cell r="G335" t="str">
            <v>Siziwe Xokoza</v>
          </cell>
        </row>
        <row r="336">
          <cell r="A336">
            <v>719</v>
          </cell>
          <cell r="G336" t="str">
            <v>Onele Mzilikazi</v>
          </cell>
        </row>
        <row r="337">
          <cell r="A337">
            <v>720</v>
          </cell>
          <cell r="G337" t="str">
            <v>Bongisa Febana</v>
          </cell>
        </row>
        <row r="338">
          <cell r="A338">
            <v>721</v>
          </cell>
          <cell r="G338" t="str">
            <v>Andisiwe Ngcebesha</v>
          </cell>
        </row>
        <row r="339">
          <cell r="A339">
            <v>722</v>
          </cell>
          <cell r="G339" t="str">
            <v>Asanda Menze</v>
          </cell>
        </row>
        <row r="340">
          <cell r="A340">
            <v>723</v>
          </cell>
          <cell r="G340" t="str">
            <v>Sinovuyo Sidina</v>
          </cell>
        </row>
        <row r="341">
          <cell r="A341">
            <v>724</v>
          </cell>
          <cell r="G341" t="str">
            <v>Zukhanye Siyazi</v>
          </cell>
        </row>
        <row r="342">
          <cell r="A342">
            <v>725</v>
          </cell>
          <cell r="G342" t="str">
            <v>Zikhona Feliznina Menze</v>
          </cell>
        </row>
        <row r="343">
          <cell r="A343">
            <v>726</v>
          </cell>
          <cell r="G343" t="str">
            <v>Yonela Mtukwini</v>
          </cell>
        </row>
        <row r="344">
          <cell r="A344">
            <v>727</v>
          </cell>
          <cell r="G344" t="str">
            <v>Chumani Mtshekisa</v>
          </cell>
        </row>
        <row r="345">
          <cell r="A345">
            <v>728</v>
          </cell>
          <cell r="G345" t="str">
            <v>Anele Kaulela</v>
          </cell>
        </row>
        <row r="346">
          <cell r="A346">
            <v>729</v>
          </cell>
          <cell r="G346" t="str">
            <v>Sisipho Mbanga</v>
          </cell>
        </row>
        <row r="347">
          <cell r="A347">
            <v>730</v>
          </cell>
          <cell r="G347" t="str">
            <v>Sihle Sonto</v>
          </cell>
        </row>
        <row r="348">
          <cell r="A348">
            <v>731</v>
          </cell>
          <cell r="G348" t="str">
            <v>Songo Mihlali Ngqondi</v>
          </cell>
        </row>
        <row r="349">
          <cell r="A349">
            <v>732</v>
          </cell>
          <cell r="G349" t="str">
            <v>Sinesipho Ntunuka</v>
          </cell>
        </row>
        <row r="350">
          <cell r="A350">
            <v>733</v>
          </cell>
          <cell r="G350" t="str">
            <v>Zukiswa Yumata</v>
          </cell>
        </row>
        <row r="351">
          <cell r="A351">
            <v>734</v>
          </cell>
          <cell r="G351" t="str">
            <v>Zintle Dyesi</v>
          </cell>
        </row>
        <row r="352">
          <cell r="A352">
            <v>735</v>
          </cell>
          <cell r="G352" t="str">
            <v>Sandisiwe Gcaki</v>
          </cell>
        </row>
        <row r="353">
          <cell r="A353">
            <v>736</v>
          </cell>
          <cell r="G353" t="str">
            <v>Aphiwe Tsewu</v>
          </cell>
        </row>
        <row r="354">
          <cell r="A354">
            <v>737</v>
          </cell>
          <cell r="G354" t="str">
            <v>Siyamthanda Shevan Palamente</v>
          </cell>
        </row>
        <row r="355">
          <cell r="A355">
            <v>738</v>
          </cell>
          <cell r="G355" t="str">
            <v>Ntlakanipho Ngqondi</v>
          </cell>
        </row>
        <row r="356">
          <cell r="A356">
            <v>739</v>
          </cell>
          <cell r="G356" t="str">
            <v>Nelisa Zondani</v>
          </cell>
        </row>
        <row r="357">
          <cell r="A357">
            <v>740</v>
          </cell>
          <cell r="G357" t="str">
            <v>Sinazo Jwara</v>
          </cell>
        </row>
        <row r="358">
          <cell r="A358">
            <v>741</v>
          </cell>
          <cell r="G358" t="str">
            <v>Athenkosi Jodwana</v>
          </cell>
        </row>
        <row r="359">
          <cell r="A359">
            <v>742</v>
          </cell>
          <cell r="G359" t="str">
            <v>Masanele Zonke</v>
          </cell>
        </row>
        <row r="360">
          <cell r="A360">
            <v>743</v>
          </cell>
          <cell r="G360" t="str">
            <v>Aphumelele Dyasi</v>
          </cell>
        </row>
        <row r="361">
          <cell r="A361">
            <v>744</v>
          </cell>
          <cell r="G361" t="str">
            <v>Busisiwe Mkhize</v>
          </cell>
        </row>
        <row r="362">
          <cell r="A362">
            <v>745</v>
          </cell>
          <cell r="G362" t="str">
            <v>Anitta Sithole</v>
          </cell>
        </row>
        <row r="363">
          <cell r="A363">
            <v>746</v>
          </cell>
          <cell r="G363" t="str">
            <v>Nombuso Samantha Mbava</v>
          </cell>
        </row>
        <row r="364">
          <cell r="A364">
            <v>747</v>
          </cell>
          <cell r="G364" t="str">
            <v>Asanda Mfo</v>
          </cell>
        </row>
        <row r="365">
          <cell r="A365">
            <v>748</v>
          </cell>
          <cell r="G365" t="str">
            <v>Phelisa Zwelakhe</v>
          </cell>
        </row>
        <row r="366">
          <cell r="A366">
            <v>749</v>
          </cell>
          <cell r="G366" t="str">
            <v>Apiwe Mayinje</v>
          </cell>
        </row>
        <row r="367">
          <cell r="A367">
            <v>750</v>
          </cell>
          <cell r="G367" t="str">
            <v>Anelisa Konzo</v>
          </cell>
        </row>
        <row r="368">
          <cell r="A368">
            <v>751</v>
          </cell>
          <cell r="G368" t="str">
            <v>Intleinkosi Gumbo</v>
          </cell>
        </row>
        <row r="369">
          <cell r="A369">
            <v>752</v>
          </cell>
          <cell r="G369" t="str">
            <v>Siviwe Tina Gaika</v>
          </cell>
        </row>
        <row r="370">
          <cell r="A370">
            <v>753</v>
          </cell>
          <cell r="G370" t="str">
            <v>Babalwa Lindi</v>
          </cell>
        </row>
        <row r="371">
          <cell r="A371">
            <v>754</v>
          </cell>
          <cell r="G371" t="str">
            <v>Lihlumelo Gaba</v>
          </cell>
        </row>
        <row r="372">
          <cell r="A372">
            <v>755</v>
          </cell>
          <cell r="G372" t="str">
            <v>Anesipho Budaza</v>
          </cell>
        </row>
        <row r="373">
          <cell r="A373">
            <v>756</v>
          </cell>
          <cell r="G373" t="str">
            <v>Misokuhle Sogiba</v>
          </cell>
        </row>
        <row r="374">
          <cell r="A374">
            <v>757</v>
          </cell>
          <cell r="G374" t="str">
            <v>Siyamthanda Tom</v>
          </cell>
        </row>
        <row r="375">
          <cell r="A375">
            <v>758</v>
          </cell>
          <cell r="G375" t="str">
            <v>Anam Mabangula</v>
          </cell>
        </row>
        <row r="376">
          <cell r="A376">
            <v>759</v>
          </cell>
          <cell r="G376" t="str">
            <v>Mapule Ngozi</v>
          </cell>
        </row>
        <row r="377">
          <cell r="A377">
            <v>760</v>
          </cell>
          <cell r="G377" t="str">
            <v>Zimkita Mvinjelwa</v>
          </cell>
        </row>
        <row r="378">
          <cell r="A378">
            <v>761</v>
          </cell>
          <cell r="G378" t="str">
            <v>Seluleko Mvambi</v>
          </cell>
        </row>
        <row r="379">
          <cell r="A379">
            <v>762</v>
          </cell>
          <cell r="G379" t="str">
            <v>Sinazo Mbombela</v>
          </cell>
        </row>
        <row r="380">
          <cell r="A380">
            <v>763</v>
          </cell>
          <cell r="G380" t="str">
            <v>Nominentle Magwa</v>
          </cell>
        </row>
        <row r="381">
          <cell r="A381">
            <v>764</v>
          </cell>
          <cell r="G381" t="str">
            <v>Sanele Dyasi</v>
          </cell>
        </row>
        <row r="382">
          <cell r="A382">
            <v>765</v>
          </cell>
          <cell r="G382" t="str">
            <v>Lona Mpitshane</v>
          </cell>
        </row>
        <row r="383">
          <cell r="A383">
            <v>766</v>
          </cell>
          <cell r="G383" t="str">
            <v>Sisipho Wali</v>
          </cell>
        </row>
        <row r="384">
          <cell r="A384">
            <v>767</v>
          </cell>
          <cell r="G384" t="str">
            <v>Lilitha Skaap</v>
          </cell>
        </row>
        <row r="385">
          <cell r="A385">
            <v>768</v>
          </cell>
          <cell r="G385" t="str">
            <v>Mihle Gunguluza</v>
          </cell>
        </row>
        <row r="386">
          <cell r="A386">
            <v>769</v>
          </cell>
          <cell r="G386" t="str">
            <v>Alizwa Tsili</v>
          </cell>
        </row>
        <row r="387">
          <cell r="A387">
            <v>771</v>
          </cell>
          <cell r="G387" t="str">
            <v>Ncumisa Magida</v>
          </cell>
        </row>
        <row r="388">
          <cell r="A388">
            <v>772</v>
          </cell>
          <cell r="G388" t="str">
            <v>Sonwabile Mtati</v>
          </cell>
        </row>
        <row r="389">
          <cell r="A389">
            <v>773</v>
          </cell>
          <cell r="G389" t="str">
            <v>Tandolwethu Kotelo</v>
          </cell>
        </row>
        <row r="390">
          <cell r="A390">
            <v>774</v>
          </cell>
          <cell r="G390" t="str">
            <v>Aliwithemba Gqoba</v>
          </cell>
        </row>
        <row r="391">
          <cell r="A391">
            <v>775</v>
          </cell>
          <cell r="G391" t="str">
            <v>Nontsikelelo Buzo</v>
          </cell>
        </row>
        <row r="392">
          <cell r="A392">
            <v>776</v>
          </cell>
          <cell r="G392" t="str">
            <v>Siyamthanda Mtati</v>
          </cell>
        </row>
        <row r="393">
          <cell r="A393">
            <v>777</v>
          </cell>
          <cell r="G393" t="str">
            <v>Vuyolwethu Memani</v>
          </cell>
        </row>
        <row r="394">
          <cell r="A394">
            <v>778</v>
          </cell>
          <cell r="G394" t="str">
            <v>Mandisa Witbooi</v>
          </cell>
        </row>
        <row r="395">
          <cell r="A395">
            <v>779</v>
          </cell>
          <cell r="G395" t="str">
            <v>Tiffany Williams</v>
          </cell>
        </row>
        <row r="396">
          <cell r="A396">
            <v>780</v>
          </cell>
          <cell r="G396" t="str">
            <v>Hlumelo Qwakanisa</v>
          </cell>
        </row>
        <row r="397">
          <cell r="A397">
            <v>781</v>
          </cell>
          <cell r="G397" t="str">
            <v>Okuhle Mlonyeni</v>
          </cell>
        </row>
        <row r="398">
          <cell r="A398">
            <v>782</v>
          </cell>
          <cell r="G398" t="str">
            <v>Tiara Hoberts</v>
          </cell>
        </row>
        <row r="399">
          <cell r="A399">
            <v>783</v>
          </cell>
          <cell r="G399" t="str">
            <v>Siyasanga Ntlokwana</v>
          </cell>
        </row>
        <row r="400">
          <cell r="A400">
            <v>784</v>
          </cell>
          <cell r="G400" t="str">
            <v>Zusakhe Lama</v>
          </cell>
        </row>
        <row r="401">
          <cell r="A401">
            <v>785</v>
          </cell>
          <cell r="G401" t="str">
            <v>Taryn Potgieter</v>
          </cell>
        </row>
        <row r="402">
          <cell r="A402">
            <v>786</v>
          </cell>
          <cell r="G402" t="str">
            <v>Odwa Bobo</v>
          </cell>
        </row>
        <row r="403">
          <cell r="A403">
            <v>787</v>
          </cell>
          <cell r="G403" t="str">
            <v>Anelisiwe Mramba</v>
          </cell>
        </row>
        <row r="404">
          <cell r="A404">
            <v>788</v>
          </cell>
          <cell r="G404" t="str">
            <v>Nahemia Page</v>
          </cell>
        </row>
        <row r="405">
          <cell r="A405">
            <v>789</v>
          </cell>
          <cell r="G405" t="str">
            <v>Asanda Phangiso</v>
          </cell>
        </row>
        <row r="406">
          <cell r="A406">
            <v>790</v>
          </cell>
          <cell r="G406" t="str">
            <v>Asemahle Kuluta</v>
          </cell>
        </row>
        <row r="407">
          <cell r="A407">
            <v>791</v>
          </cell>
          <cell r="G407" t="str">
            <v>Azinathi Xongo</v>
          </cell>
        </row>
        <row r="408">
          <cell r="A408">
            <v>792</v>
          </cell>
          <cell r="G408" t="str">
            <v>Emihle Mpiyane</v>
          </cell>
        </row>
        <row r="409">
          <cell r="A409">
            <v>793</v>
          </cell>
          <cell r="G409" t="str">
            <v>Deray Skidow</v>
          </cell>
        </row>
        <row r="410">
          <cell r="A410">
            <v>794</v>
          </cell>
          <cell r="G410" t="str">
            <v>Lelethu Dyasi</v>
          </cell>
        </row>
        <row r="411">
          <cell r="A411">
            <v>795</v>
          </cell>
          <cell r="G411" t="str">
            <v>Nompumelelo Zondani</v>
          </cell>
        </row>
        <row r="412">
          <cell r="A412">
            <v>796</v>
          </cell>
          <cell r="G412" t="str">
            <v>Gieshmah Barry</v>
          </cell>
        </row>
        <row r="413">
          <cell r="A413">
            <v>797</v>
          </cell>
          <cell r="G413" t="str">
            <v>Sivenathi Takane</v>
          </cell>
        </row>
        <row r="414">
          <cell r="A414">
            <v>798</v>
          </cell>
          <cell r="G414" t="str">
            <v>Francisco Tobias</v>
          </cell>
        </row>
        <row r="415">
          <cell r="A415">
            <v>799</v>
          </cell>
          <cell r="G415" t="str">
            <v>Siyamtanda Nxako</v>
          </cell>
        </row>
        <row r="416">
          <cell r="A416">
            <v>800</v>
          </cell>
          <cell r="G416" t="str">
            <v>Sinazo Vatela</v>
          </cell>
        </row>
        <row r="417">
          <cell r="A417">
            <v>801</v>
          </cell>
          <cell r="G417" t="str">
            <v>Byanca Cook</v>
          </cell>
        </row>
        <row r="418">
          <cell r="A418">
            <v>802</v>
          </cell>
          <cell r="G418" t="str">
            <v>Dominique Abesalie</v>
          </cell>
        </row>
        <row r="419">
          <cell r="A419">
            <v>803</v>
          </cell>
          <cell r="G419" t="str">
            <v>Unathi Maniselo</v>
          </cell>
        </row>
        <row r="420">
          <cell r="A420">
            <v>804</v>
          </cell>
          <cell r="G420" t="str">
            <v>Azande Jimmy</v>
          </cell>
        </row>
        <row r="421">
          <cell r="A421">
            <v>805</v>
          </cell>
          <cell r="G421" t="str">
            <v>Tanatswa Marowa</v>
          </cell>
        </row>
        <row r="422">
          <cell r="A422">
            <v>806</v>
          </cell>
          <cell r="G422" t="str">
            <v>Mandisa Nodlawu</v>
          </cell>
        </row>
        <row r="423">
          <cell r="A423">
            <v>807</v>
          </cell>
          <cell r="G423" t="str">
            <v>Sibulele Ngwaza</v>
          </cell>
        </row>
        <row r="424">
          <cell r="A424">
            <v>808</v>
          </cell>
          <cell r="G424" t="str">
            <v>Jamey Charles</v>
          </cell>
        </row>
        <row r="425">
          <cell r="A425">
            <v>809</v>
          </cell>
          <cell r="G425" t="str">
            <v>Siposethu Futa</v>
          </cell>
        </row>
        <row r="426">
          <cell r="A426">
            <v>810</v>
          </cell>
          <cell r="G426" t="str">
            <v>Esethu Booi</v>
          </cell>
        </row>
        <row r="427">
          <cell r="A427">
            <v>811</v>
          </cell>
          <cell r="G427" t="str">
            <v>Sinovuyo Ndzandzeka</v>
          </cell>
        </row>
        <row r="428">
          <cell r="A428">
            <v>812</v>
          </cell>
          <cell r="G428" t="str">
            <v>Lukhanyiso Cezula</v>
          </cell>
        </row>
        <row r="429">
          <cell r="A429">
            <v>813</v>
          </cell>
          <cell r="G429" t="str">
            <v>Carolyn Kemp</v>
          </cell>
        </row>
        <row r="430">
          <cell r="A430">
            <v>814</v>
          </cell>
          <cell r="G430" t="str">
            <v>Lelodwa Ngamlana</v>
          </cell>
        </row>
        <row r="431">
          <cell r="A431">
            <v>815</v>
          </cell>
          <cell r="G431" t="str">
            <v>Sinokuhle Nogantshi</v>
          </cell>
        </row>
        <row r="432">
          <cell r="A432">
            <v>816</v>
          </cell>
          <cell r="G432" t="str">
            <v>Maxine Hector</v>
          </cell>
        </row>
        <row r="433">
          <cell r="A433">
            <v>817</v>
          </cell>
          <cell r="G433" t="str">
            <v>Athenkosi Magadla</v>
          </cell>
        </row>
        <row r="434">
          <cell r="A434">
            <v>818</v>
          </cell>
          <cell r="G434" t="str">
            <v>Tamzin Grootboom</v>
          </cell>
        </row>
        <row r="435">
          <cell r="A435">
            <v>819</v>
          </cell>
          <cell r="G435" t="str">
            <v>Neliswa Skosana</v>
          </cell>
        </row>
        <row r="436">
          <cell r="A436">
            <v>820</v>
          </cell>
          <cell r="G436" t="str">
            <v>Silindile Siziba</v>
          </cell>
        </row>
        <row r="437">
          <cell r="A437">
            <v>821</v>
          </cell>
          <cell r="G437" t="str">
            <v>Siphosethu Tom</v>
          </cell>
        </row>
        <row r="438">
          <cell r="A438">
            <v>822</v>
          </cell>
          <cell r="G438" t="str">
            <v>Sindiswa Kopman</v>
          </cell>
        </row>
        <row r="439">
          <cell r="A439">
            <v>823</v>
          </cell>
          <cell r="G439" t="str">
            <v>Simthandile Tsili</v>
          </cell>
        </row>
        <row r="440">
          <cell r="A440">
            <v>824</v>
          </cell>
          <cell r="G440" t="str">
            <v>Micayla Andrews</v>
          </cell>
        </row>
        <row r="441">
          <cell r="A441">
            <v>825</v>
          </cell>
          <cell r="G441" t="str">
            <v>Siphelele Njiyela</v>
          </cell>
        </row>
        <row r="442">
          <cell r="A442">
            <v>826</v>
          </cell>
          <cell r="G442" t="str">
            <v>Sanelise Matanzima</v>
          </cell>
        </row>
        <row r="443">
          <cell r="A443">
            <v>827</v>
          </cell>
          <cell r="G443" t="str">
            <v>Noluyolo Solomon</v>
          </cell>
        </row>
        <row r="444">
          <cell r="A444">
            <v>828</v>
          </cell>
          <cell r="G444" t="str">
            <v>Asisipho Pityana</v>
          </cell>
        </row>
        <row r="445">
          <cell r="A445">
            <v>829</v>
          </cell>
          <cell r="G445" t="str">
            <v>Sizondelelokuhle Dubase</v>
          </cell>
        </row>
        <row r="446">
          <cell r="A446">
            <v>830</v>
          </cell>
          <cell r="G446" t="str">
            <v>Zanele Nobedula</v>
          </cell>
        </row>
        <row r="447">
          <cell r="A447">
            <v>831</v>
          </cell>
          <cell r="G447" t="str">
            <v>Liyanda Madope</v>
          </cell>
        </row>
        <row r="448">
          <cell r="A448">
            <v>832</v>
          </cell>
          <cell r="G448" t="str">
            <v>Abenathi Nangu</v>
          </cell>
        </row>
        <row r="449">
          <cell r="A449">
            <v>833</v>
          </cell>
          <cell r="G449" t="str">
            <v>Azola Mambulu</v>
          </cell>
        </row>
        <row r="450">
          <cell r="A450">
            <v>834</v>
          </cell>
          <cell r="G450" t="str">
            <v>Osisipho Zweni</v>
          </cell>
        </row>
        <row r="451">
          <cell r="A451">
            <v>835</v>
          </cell>
          <cell r="G451" t="str">
            <v>Mzuvukile Sithebe</v>
          </cell>
        </row>
        <row r="452">
          <cell r="A452">
            <v>836</v>
          </cell>
          <cell r="G452" t="str">
            <v>Aphiwe Ndlela</v>
          </cell>
        </row>
        <row r="453">
          <cell r="A453">
            <v>837</v>
          </cell>
          <cell r="G453" t="str">
            <v>Babalwa Lomntu</v>
          </cell>
        </row>
        <row r="454">
          <cell r="A454">
            <v>838</v>
          </cell>
          <cell r="G454" t="str">
            <v>Mihlali Pango</v>
          </cell>
        </row>
        <row r="455">
          <cell r="A455">
            <v>839</v>
          </cell>
          <cell r="G455" t="str">
            <v>Xolisa Maneli</v>
          </cell>
        </row>
        <row r="456">
          <cell r="A456">
            <v>840</v>
          </cell>
          <cell r="G456" t="str">
            <v>Babalwa Manziya</v>
          </cell>
        </row>
        <row r="457">
          <cell r="A457">
            <v>841</v>
          </cell>
          <cell r="G457" t="str">
            <v>Bulelani Jamangile</v>
          </cell>
        </row>
        <row r="458">
          <cell r="A458">
            <v>842</v>
          </cell>
          <cell r="G458" t="str">
            <v>Likhanye Kamvelihle Kutloano Jafta</v>
          </cell>
        </row>
        <row r="459">
          <cell r="A459">
            <v>843</v>
          </cell>
          <cell r="G459" t="str">
            <v>Mariska Berkat</v>
          </cell>
        </row>
        <row r="460">
          <cell r="A460">
            <v>844</v>
          </cell>
          <cell r="G460" t="str">
            <v>Michayla Hannes</v>
          </cell>
        </row>
        <row r="461">
          <cell r="A461">
            <v>845</v>
          </cell>
          <cell r="G461" t="str">
            <v>Thulisa Mabudla</v>
          </cell>
        </row>
        <row r="462">
          <cell r="A462">
            <v>846</v>
          </cell>
          <cell r="G462" t="str">
            <v>Britney Roman</v>
          </cell>
        </row>
        <row r="463">
          <cell r="A463">
            <v>847</v>
          </cell>
          <cell r="G463" t="str">
            <v>Anelisiwe Gxekwa</v>
          </cell>
        </row>
        <row r="464">
          <cell r="A464">
            <v>848</v>
          </cell>
          <cell r="G464" t="str">
            <v>Samantha Mapunga</v>
          </cell>
        </row>
        <row r="465">
          <cell r="A465">
            <v>849</v>
          </cell>
          <cell r="G465" t="str">
            <v>Landile Tikilili</v>
          </cell>
        </row>
        <row r="466">
          <cell r="A466">
            <v>850</v>
          </cell>
          <cell r="G466" t="str">
            <v>Keeicha Mcpherson</v>
          </cell>
        </row>
        <row r="467">
          <cell r="A467">
            <v>851</v>
          </cell>
          <cell r="G467" t="str">
            <v>Heather Jacobus</v>
          </cell>
        </row>
        <row r="468">
          <cell r="A468">
            <v>852</v>
          </cell>
          <cell r="G468" t="str">
            <v>Sivuyile Sizani</v>
          </cell>
        </row>
        <row r="469">
          <cell r="A469">
            <v>853</v>
          </cell>
          <cell r="G469" t="str">
            <v>Palesa Tshuni</v>
          </cell>
        </row>
        <row r="470">
          <cell r="A470">
            <v>854</v>
          </cell>
          <cell r="G470" t="str">
            <v>Thandokazi Ngqentsu</v>
          </cell>
        </row>
        <row r="471">
          <cell r="A471">
            <v>855</v>
          </cell>
          <cell r="G471" t="str">
            <v>Lorna Nojaholo</v>
          </cell>
        </row>
        <row r="472">
          <cell r="A472">
            <v>856</v>
          </cell>
          <cell r="G472" t="str">
            <v>Simnikiwe Limekhaya</v>
          </cell>
        </row>
        <row r="473">
          <cell r="A473">
            <v>857</v>
          </cell>
          <cell r="G473" t="str">
            <v>Anelisa Nile</v>
          </cell>
        </row>
        <row r="474">
          <cell r="A474">
            <v>859</v>
          </cell>
          <cell r="G474" t="str">
            <v>Khanyo Mpambani</v>
          </cell>
        </row>
        <row r="475">
          <cell r="A475">
            <v>860</v>
          </cell>
          <cell r="G475" t="str">
            <v>Lulutho Sinokuhle Landu</v>
          </cell>
        </row>
        <row r="476">
          <cell r="A476">
            <v>861</v>
          </cell>
          <cell r="G476" t="str">
            <v>Sibusiso Galada</v>
          </cell>
        </row>
        <row r="477">
          <cell r="A477">
            <v>865</v>
          </cell>
          <cell r="G477" t="str">
            <v>Nomawethu Ngqeza</v>
          </cell>
        </row>
        <row r="478">
          <cell r="A478">
            <v>866</v>
          </cell>
          <cell r="G478" t="str">
            <v>Aviwe Mashelele</v>
          </cell>
        </row>
        <row r="479">
          <cell r="A479">
            <v>867</v>
          </cell>
          <cell r="G479" t="str">
            <v>Sinazo Prence</v>
          </cell>
        </row>
        <row r="480">
          <cell r="A480">
            <v>868</v>
          </cell>
          <cell r="G480" t="str">
            <v>Sihle Bunu</v>
          </cell>
        </row>
        <row r="481">
          <cell r="A481">
            <v>869</v>
          </cell>
          <cell r="G481" t="str">
            <v>Sinesipho Selani</v>
          </cell>
        </row>
        <row r="482">
          <cell r="A482">
            <v>870</v>
          </cell>
          <cell r="G482" t="str">
            <v>Hlunyiswa Langbooi</v>
          </cell>
        </row>
        <row r="483">
          <cell r="A483">
            <v>871</v>
          </cell>
          <cell r="G483" t="str">
            <v>Sisipho Ngesi</v>
          </cell>
        </row>
        <row r="484">
          <cell r="A484">
            <v>872</v>
          </cell>
          <cell r="G484" t="str">
            <v>Lwandokazi Sonqishe</v>
          </cell>
        </row>
        <row r="485">
          <cell r="A485">
            <v>873</v>
          </cell>
          <cell r="G485" t="str">
            <v>Anovuyo Bethwell Mafana</v>
          </cell>
        </row>
        <row r="486">
          <cell r="A486">
            <v>874</v>
          </cell>
          <cell r="G486" t="str">
            <v>Anele Mahlatshana</v>
          </cell>
        </row>
        <row r="487">
          <cell r="A487">
            <v>875</v>
          </cell>
          <cell r="G487" t="str">
            <v>Unathi Zenani</v>
          </cell>
        </row>
        <row r="488">
          <cell r="A488">
            <v>876</v>
          </cell>
          <cell r="G488" t="str">
            <v>Zintle Nunwakhe</v>
          </cell>
        </row>
        <row r="489">
          <cell r="A489">
            <v>877</v>
          </cell>
          <cell r="G489" t="str">
            <v>Bulelwa Nconco</v>
          </cell>
        </row>
        <row r="490">
          <cell r="A490">
            <v>878</v>
          </cell>
          <cell r="G490" t="str">
            <v>Ayanda Nefu</v>
          </cell>
        </row>
        <row r="491">
          <cell r="A491">
            <v>879</v>
          </cell>
          <cell r="G491" t="str">
            <v>Sinesipho Jack</v>
          </cell>
        </row>
        <row r="492">
          <cell r="A492">
            <v>880</v>
          </cell>
          <cell r="G492" t="str">
            <v>Anita Ngceza</v>
          </cell>
        </row>
        <row r="493">
          <cell r="A493">
            <v>881</v>
          </cell>
          <cell r="G493" t="str">
            <v>Siphokazi Mketshane</v>
          </cell>
        </row>
        <row r="494">
          <cell r="A494">
            <v>882</v>
          </cell>
          <cell r="G494" t="str">
            <v>Mandilakhe Siko</v>
          </cell>
        </row>
        <row r="495">
          <cell r="A495">
            <v>883</v>
          </cell>
          <cell r="G495" t="str">
            <v>Siphosethu Faith Tyali</v>
          </cell>
        </row>
        <row r="496">
          <cell r="A496">
            <v>884</v>
          </cell>
          <cell r="G496" t="str">
            <v>Silindokuhle Hlolimpi</v>
          </cell>
        </row>
        <row r="497">
          <cell r="A497">
            <v>885</v>
          </cell>
          <cell r="G497" t="str">
            <v>Liyema Tom</v>
          </cell>
        </row>
        <row r="498">
          <cell r="A498">
            <v>886</v>
          </cell>
          <cell r="G498" t="str">
            <v>Thanduxolo Meitjies</v>
          </cell>
        </row>
        <row r="499">
          <cell r="A499">
            <v>887</v>
          </cell>
          <cell r="G499" t="str">
            <v>Nosipho Gxasheka</v>
          </cell>
        </row>
        <row r="500">
          <cell r="A500">
            <v>888</v>
          </cell>
          <cell r="G500" t="str">
            <v>Kholiwe Dolly Msizi</v>
          </cell>
        </row>
        <row r="501">
          <cell r="A501">
            <v>889</v>
          </cell>
          <cell r="G501" t="str">
            <v>Asenathi Phiri</v>
          </cell>
        </row>
        <row r="502">
          <cell r="A502">
            <v>890</v>
          </cell>
          <cell r="G502" t="str">
            <v>Thenjiwe Shushu</v>
          </cell>
        </row>
        <row r="503">
          <cell r="A503">
            <v>891</v>
          </cell>
          <cell r="G503" t="str">
            <v>Ayabulela Maniselo</v>
          </cell>
        </row>
        <row r="504">
          <cell r="A504">
            <v>892</v>
          </cell>
          <cell r="G504" t="str">
            <v>Songezo Plaatjies</v>
          </cell>
        </row>
        <row r="505">
          <cell r="A505">
            <v>893</v>
          </cell>
          <cell r="G505" t="str">
            <v>Mpule Ndzungu</v>
          </cell>
        </row>
        <row r="506">
          <cell r="A506">
            <v>894</v>
          </cell>
          <cell r="G506" t="str">
            <v>Athini Xakekile</v>
          </cell>
        </row>
        <row r="507">
          <cell r="A507">
            <v>895</v>
          </cell>
          <cell r="G507" t="str">
            <v>Yonela Moni</v>
          </cell>
        </row>
        <row r="508">
          <cell r="A508">
            <v>896</v>
          </cell>
          <cell r="G508" t="str">
            <v>Lisolethu Mngqi</v>
          </cell>
        </row>
        <row r="509">
          <cell r="A509">
            <v>897</v>
          </cell>
          <cell r="G509" t="str">
            <v>Liko Mini</v>
          </cell>
        </row>
        <row r="510">
          <cell r="A510">
            <v>898</v>
          </cell>
          <cell r="G510" t="str">
            <v>Lutho Muba</v>
          </cell>
        </row>
        <row r="511">
          <cell r="A511">
            <v>899</v>
          </cell>
          <cell r="G511" t="str">
            <v>Siyamthanda Mpambana</v>
          </cell>
        </row>
        <row r="512">
          <cell r="A512">
            <v>900</v>
          </cell>
          <cell r="G512" t="str">
            <v>Siyanda Wabena</v>
          </cell>
        </row>
        <row r="513">
          <cell r="A513">
            <v>901</v>
          </cell>
          <cell r="G513" t="str">
            <v>Sisanda Ngxalo</v>
          </cell>
        </row>
        <row r="514">
          <cell r="A514">
            <v>902</v>
          </cell>
          <cell r="G514" t="str">
            <v>Achuma Philani</v>
          </cell>
        </row>
        <row r="515">
          <cell r="A515">
            <v>903</v>
          </cell>
          <cell r="G515" t="str">
            <v>Masimbonge Avela Tshengu</v>
          </cell>
        </row>
        <row r="516">
          <cell r="A516">
            <v>904</v>
          </cell>
          <cell r="G516" t="str">
            <v>Khanyisa Maci</v>
          </cell>
        </row>
        <row r="517">
          <cell r="A517">
            <v>905</v>
          </cell>
          <cell r="G517" t="str">
            <v>Zanele Qoboka</v>
          </cell>
        </row>
        <row r="518">
          <cell r="A518">
            <v>906</v>
          </cell>
          <cell r="G518" t="str">
            <v>Philip Nathaniel Obi</v>
          </cell>
        </row>
        <row r="519">
          <cell r="A519">
            <v>907</v>
          </cell>
          <cell r="G519" t="str">
            <v>Nthabiseng Ngalo</v>
          </cell>
        </row>
        <row r="520">
          <cell r="A520">
            <v>908</v>
          </cell>
          <cell r="G520" t="str">
            <v>Zandile Maqokolo</v>
          </cell>
        </row>
        <row r="521">
          <cell r="A521">
            <v>909</v>
          </cell>
          <cell r="G521" t="str">
            <v>Mbuyekezo Mpo Malumbazo</v>
          </cell>
        </row>
        <row r="522">
          <cell r="A522">
            <v>910</v>
          </cell>
          <cell r="G522" t="str">
            <v>Zintle Swartbooi</v>
          </cell>
        </row>
        <row r="523">
          <cell r="A523">
            <v>911</v>
          </cell>
          <cell r="G523" t="str">
            <v>Lamla Mahlanyana</v>
          </cell>
        </row>
        <row r="524">
          <cell r="A524">
            <v>912</v>
          </cell>
          <cell r="G524" t="str">
            <v>Simone Chantel Mackenzie</v>
          </cell>
        </row>
        <row r="525">
          <cell r="A525">
            <v>916</v>
          </cell>
          <cell r="G525" t="str">
            <v>Zamandaba Mthyali</v>
          </cell>
        </row>
        <row r="526">
          <cell r="A526">
            <v>917</v>
          </cell>
          <cell r="G526" t="str">
            <v>Siyalizwa Mgujulwa</v>
          </cell>
        </row>
        <row r="527">
          <cell r="A527">
            <v>918</v>
          </cell>
          <cell r="G527" t="str">
            <v>Bongolethu Mani</v>
          </cell>
        </row>
        <row r="528">
          <cell r="A528">
            <v>919</v>
          </cell>
          <cell r="G528" t="str">
            <v>Siphosethu Nonkonyana</v>
          </cell>
        </row>
        <row r="529">
          <cell r="A529">
            <v>920</v>
          </cell>
          <cell r="G529" t="str">
            <v>Lamla Gqolodashe</v>
          </cell>
        </row>
        <row r="530">
          <cell r="A530">
            <v>921</v>
          </cell>
          <cell r="G530" t="str">
            <v>Nokubonga Nguty</v>
          </cell>
        </row>
        <row r="531">
          <cell r="A531">
            <v>922</v>
          </cell>
          <cell r="G531" t="str">
            <v>Sibulele Ngcobo</v>
          </cell>
        </row>
        <row r="532">
          <cell r="A532">
            <v>923</v>
          </cell>
          <cell r="G532" t="str">
            <v>Xabiso Xaba</v>
          </cell>
        </row>
        <row r="533">
          <cell r="A533">
            <v>924</v>
          </cell>
          <cell r="G533" t="str">
            <v>Masande Tyali</v>
          </cell>
        </row>
        <row r="534">
          <cell r="A534">
            <v>925</v>
          </cell>
          <cell r="G534" t="str">
            <v>Babalwa Aphelele Mkutswana</v>
          </cell>
        </row>
        <row r="535">
          <cell r="A535">
            <v>926</v>
          </cell>
          <cell r="G535" t="str">
            <v>Sinovuyo Mbikwana</v>
          </cell>
        </row>
        <row r="536">
          <cell r="A536">
            <v>927</v>
          </cell>
          <cell r="G536" t="str">
            <v>Litha Marman</v>
          </cell>
        </row>
        <row r="537">
          <cell r="A537">
            <v>928</v>
          </cell>
          <cell r="G537" t="str">
            <v>Nolwazi Mdutyana</v>
          </cell>
        </row>
        <row r="538">
          <cell r="A538">
            <v>929</v>
          </cell>
          <cell r="G538" t="str">
            <v>Zimkhitha Matole</v>
          </cell>
        </row>
        <row r="539">
          <cell r="A539">
            <v>930</v>
          </cell>
          <cell r="G539" t="str">
            <v>Sizole Zimba</v>
          </cell>
        </row>
        <row r="540">
          <cell r="A540">
            <v>931</v>
          </cell>
          <cell r="G540" t="str">
            <v>Anelisa Nowala</v>
          </cell>
        </row>
        <row r="541">
          <cell r="A541">
            <v>932</v>
          </cell>
          <cell r="G541" t="str">
            <v>Siphosethu Puwani</v>
          </cell>
        </row>
        <row r="542">
          <cell r="A542">
            <v>933</v>
          </cell>
          <cell r="G542" t="str">
            <v>Vuyisathina Meleni</v>
          </cell>
        </row>
        <row r="543">
          <cell r="A543">
            <v>934</v>
          </cell>
          <cell r="G543" t="str">
            <v>Lithalethu Manga</v>
          </cell>
        </row>
        <row r="544">
          <cell r="A544">
            <v>935</v>
          </cell>
          <cell r="G544" t="str">
            <v>Zikhona Blouw</v>
          </cell>
        </row>
        <row r="545">
          <cell r="A545">
            <v>936</v>
          </cell>
          <cell r="G545" t="str">
            <v>Bridgette Gamede</v>
          </cell>
        </row>
        <row r="546">
          <cell r="A546">
            <v>937</v>
          </cell>
          <cell r="G546" t="str">
            <v>Jonty Lawack</v>
          </cell>
        </row>
        <row r="547">
          <cell r="A547">
            <v>938</v>
          </cell>
          <cell r="G547" t="str">
            <v>Sinovuyo Nyanda</v>
          </cell>
        </row>
        <row r="548">
          <cell r="A548">
            <v>939</v>
          </cell>
          <cell r="G548" t="str">
            <v>Natoline Taker</v>
          </cell>
        </row>
        <row r="549">
          <cell r="A549">
            <v>940</v>
          </cell>
          <cell r="G549" t="str">
            <v>Tasmia Alla</v>
          </cell>
        </row>
        <row r="550">
          <cell r="A550">
            <v>941</v>
          </cell>
          <cell r="G550" t="str">
            <v>Zubenathi Ntshontsho</v>
          </cell>
        </row>
        <row r="551">
          <cell r="A551">
            <v>942</v>
          </cell>
          <cell r="G551" t="str">
            <v>Kariena Tsaoane</v>
          </cell>
        </row>
        <row r="552">
          <cell r="A552">
            <v>943</v>
          </cell>
          <cell r="G552" t="str">
            <v>Phelokazi Qwazi</v>
          </cell>
        </row>
        <row r="553">
          <cell r="A553">
            <v>944</v>
          </cell>
          <cell r="G553" t="str">
            <v>Siyanda Gaxamba</v>
          </cell>
        </row>
        <row r="554">
          <cell r="A554">
            <v>945</v>
          </cell>
          <cell r="G554" t="str">
            <v>Ray-Lanche Booysen</v>
          </cell>
        </row>
        <row r="555">
          <cell r="A555">
            <v>946</v>
          </cell>
          <cell r="G555" t="str">
            <v>Lathitha Skosana</v>
          </cell>
        </row>
        <row r="556">
          <cell r="A556">
            <v>947</v>
          </cell>
          <cell r="G556" t="str">
            <v>Jacquline Jantjies</v>
          </cell>
        </row>
        <row r="557">
          <cell r="A557">
            <v>948</v>
          </cell>
          <cell r="G557" t="str">
            <v>Zongezile Gcilitshane</v>
          </cell>
        </row>
        <row r="558">
          <cell r="A558">
            <v>949</v>
          </cell>
          <cell r="G558" t="str">
            <v>La-mique Wolfkop</v>
          </cell>
        </row>
        <row r="559">
          <cell r="A559">
            <v>950</v>
          </cell>
          <cell r="G559" t="str">
            <v>Sibahle Hope Buwa</v>
          </cell>
        </row>
        <row r="560">
          <cell r="A560">
            <v>951</v>
          </cell>
          <cell r="G560" t="str">
            <v>Mihlali Giya</v>
          </cell>
        </row>
        <row r="561">
          <cell r="A561">
            <v>952</v>
          </cell>
          <cell r="G561" t="str">
            <v>Zandile Mgwazelana</v>
          </cell>
        </row>
        <row r="562">
          <cell r="A562">
            <v>953</v>
          </cell>
          <cell r="G562" t="str">
            <v>Asanda Msimang</v>
          </cell>
        </row>
        <row r="563">
          <cell r="A563">
            <v>954</v>
          </cell>
          <cell r="G563" t="str">
            <v>Inga Anje Madubedube</v>
          </cell>
        </row>
        <row r="564">
          <cell r="A564">
            <v>955</v>
          </cell>
          <cell r="G564" t="str">
            <v>Sinethemba Fesi</v>
          </cell>
        </row>
        <row r="565">
          <cell r="A565">
            <v>956</v>
          </cell>
          <cell r="G565" t="str">
            <v>Emihle Lucas</v>
          </cell>
        </row>
        <row r="566">
          <cell r="A566">
            <v>957</v>
          </cell>
          <cell r="G566" t="str">
            <v>Sinethemba Msizi</v>
          </cell>
        </row>
        <row r="567">
          <cell r="A567">
            <v>958</v>
          </cell>
          <cell r="G567" t="str">
            <v>Lisakhanya Mboniso</v>
          </cell>
        </row>
        <row r="568">
          <cell r="A568">
            <v>959</v>
          </cell>
          <cell r="G568" t="str">
            <v>Siphosethu Ngcweleshe</v>
          </cell>
        </row>
        <row r="569">
          <cell r="A569">
            <v>960</v>
          </cell>
          <cell r="G569" t="str">
            <v>Asemahle Mgogoshe</v>
          </cell>
        </row>
        <row r="570">
          <cell r="A570">
            <v>961</v>
          </cell>
          <cell r="G570" t="str">
            <v>Zikhona Cumsa</v>
          </cell>
        </row>
        <row r="571">
          <cell r="A571">
            <v>962</v>
          </cell>
          <cell r="G571" t="str">
            <v>Fikiswa Rhayiza</v>
          </cell>
        </row>
        <row r="572">
          <cell r="A572">
            <v>963</v>
          </cell>
          <cell r="G572" t="str">
            <v>Amyolise Booi</v>
          </cell>
        </row>
        <row r="573">
          <cell r="A573">
            <v>964</v>
          </cell>
          <cell r="G573" t="str">
            <v>Sibonokuhle Lugogo</v>
          </cell>
        </row>
        <row r="574">
          <cell r="A574">
            <v>965</v>
          </cell>
          <cell r="G574" t="str">
            <v>Akhona Jokani</v>
          </cell>
        </row>
        <row r="575">
          <cell r="A575">
            <v>966</v>
          </cell>
          <cell r="G575" t="str">
            <v>Sisipho Mabangula</v>
          </cell>
        </row>
        <row r="576">
          <cell r="A576">
            <v>967</v>
          </cell>
          <cell r="G576" t="str">
            <v>Hlumela Goduka</v>
          </cell>
        </row>
        <row r="577">
          <cell r="A577">
            <v>968</v>
          </cell>
          <cell r="G577" t="str">
            <v>Shaunney Nyondo</v>
          </cell>
        </row>
        <row r="578">
          <cell r="A578">
            <v>969</v>
          </cell>
          <cell r="G578" t="str">
            <v>Ntombebhele Mgudlandlu</v>
          </cell>
        </row>
        <row r="579">
          <cell r="A579">
            <v>970</v>
          </cell>
          <cell r="G579" t="str">
            <v>Vicky-Lee Cunningham</v>
          </cell>
        </row>
        <row r="580">
          <cell r="A580">
            <v>971</v>
          </cell>
          <cell r="G580" t="str">
            <v>Bianca Goeda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C800-63BC-AD4D-BCA8-A4C82A0A1B55}">
  <dimension ref="A1:AF1784"/>
  <sheetViews>
    <sheetView tabSelected="1" workbookViewId="0"/>
  </sheetViews>
  <sheetFormatPr baseColWidth="10" defaultRowHeight="16"/>
  <sheetData>
    <row r="1" spans="1:32" ht="2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>
      <c r="A2" s="1">
        <v>8267</v>
      </c>
      <c r="B2" s="1" t="s">
        <v>32</v>
      </c>
      <c r="C2" s="1"/>
      <c r="D2" s="1" t="s">
        <v>33</v>
      </c>
      <c r="E2" s="1" t="s">
        <v>34</v>
      </c>
      <c r="F2" s="1" t="s">
        <v>35</v>
      </c>
      <c r="G2" s="7" t="s">
        <v>36</v>
      </c>
      <c r="H2" s="8" t="s">
        <v>37</v>
      </c>
      <c r="I2" s="9"/>
      <c r="J2" s="10" t="s">
        <v>38</v>
      </c>
      <c r="K2" s="1">
        <f>_xlfn.XLOOKUP(J2,'[1]Youth DB'!$G:$G,'[1]Youth DB'!$A:$A,"",0)</f>
        <v>769</v>
      </c>
      <c r="L2" s="1" t="s">
        <v>39</v>
      </c>
      <c r="M2" s="11">
        <f t="shared" ref="M2:M65" si="0">SUM(O2,Q2,S2,U2,W2,Y2,AA2,AC2,AE2)</f>
        <v>23</v>
      </c>
      <c r="N2" s="12" t="s">
        <v>40</v>
      </c>
      <c r="O2" s="12">
        <v>5</v>
      </c>
      <c r="P2" s="12">
        <v>1</v>
      </c>
      <c r="Q2" s="12">
        <v>5</v>
      </c>
      <c r="R2" s="12">
        <v>2</v>
      </c>
      <c r="S2" s="12">
        <v>5</v>
      </c>
      <c r="T2" s="12">
        <v>2</v>
      </c>
      <c r="U2" s="12">
        <v>4</v>
      </c>
      <c r="V2" s="12">
        <v>4</v>
      </c>
      <c r="W2" s="12">
        <v>4</v>
      </c>
      <c r="X2" s="12">
        <v>5</v>
      </c>
      <c r="Y2" s="12"/>
      <c r="Z2" s="12"/>
      <c r="AA2" s="12"/>
      <c r="AB2" s="12"/>
      <c r="AC2" s="12"/>
      <c r="AD2" s="12"/>
      <c r="AE2" s="12"/>
      <c r="AF2" s="12"/>
    </row>
    <row r="3" spans="1:32">
      <c r="A3" s="1">
        <v>8105</v>
      </c>
      <c r="B3" s="3" t="s">
        <v>41</v>
      </c>
      <c r="C3" s="13"/>
      <c r="D3" s="13" t="s">
        <v>42</v>
      </c>
      <c r="E3" s="3" t="s">
        <v>43</v>
      </c>
      <c r="F3" s="1" t="s">
        <v>44</v>
      </c>
      <c r="G3" s="3" t="s">
        <v>45</v>
      </c>
      <c r="H3" s="14" t="s">
        <v>46</v>
      </c>
      <c r="I3" s="15"/>
      <c r="J3" s="1"/>
      <c r="K3" s="1"/>
      <c r="L3" s="16"/>
      <c r="M3" s="11">
        <f>SUM(O3,Q3,S3,U3,W3,Y3,AA3,AC3,AE3)</f>
        <v>0</v>
      </c>
      <c r="N3" s="12" t="s">
        <v>40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spans="1:32">
      <c r="A4" s="1">
        <v>8922</v>
      </c>
      <c r="B4" s="3" t="s">
        <v>48</v>
      </c>
      <c r="C4" s="13"/>
      <c r="D4" s="13" t="s">
        <v>33</v>
      </c>
      <c r="E4" s="3" t="s">
        <v>43</v>
      </c>
      <c r="F4" s="1" t="s">
        <v>35</v>
      </c>
      <c r="G4" s="17" t="s">
        <v>49</v>
      </c>
      <c r="H4" s="18" t="s">
        <v>50</v>
      </c>
      <c r="I4" s="15"/>
      <c r="J4" s="1" t="s">
        <v>51</v>
      </c>
      <c r="K4" s="1">
        <f>_xlfn.XLOOKUP(J4,'[1]Youth DB'!$G:$G,'[1]Youth DB'!$A:$A,"",0)</f>
        <v>768</v>
      </c>
      <c r="L4" s="16">
        <v>45207</v>
      </c>
      <c r="M4" s="11">
        <f>SUM(O4,Q4,S4,U4,W4,Y4,AA4,AC4,AE4)</f>
        <v>0</v>
      </c>
      <c r="N4" s="12" t="s">
        <v>40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>
      <c r="A5" s="1">
        <v>8832</v>
      </c>
      <c r="B5" s="3" t="s">
        <v>52</v>
      </c>
      <c r="C5" s="13"/>
      <c r="D5" s="13" t="s">
        <v>53</v>
      </c>
      <c r="E5" s="3" t="s">
        <v>43</v>
      </c>
      <c r="F5" s="1" t="s">
        <v>35</v>
      </c>
      <c r="G5" s="3" t="s">
        <v>54</v>
      </c>
      <c r="H5" s="14" t="s">
        <v>55</v>
      </c>
      <c r="I5" s="15"/>
      <c r="J5" s="1" t="s">
        <v>56</v>
      </c>
      <c r="K5" s="1">
        <f>_xlfn.XLOOKUP(J5,'[1]Youth DB'!$G:$G,'[1]Youth DB'!$A:$A,"",0)</f>
        <v>971</v>
      </c>
      <c r="L5" s="17"/>
      <c r="M5" s="11">
        <f>SUM(O5,Q5,S5,U5,W5,Y5,AA5,AC5,AE5)</f>
        <v>0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>
      <c r="A6" s="1">
        <v>8853</v>
      </c>
      <c r="B6" s="3" t="s">
        <v>52</v>
      </c>
      <c r="C6" s="13"/>
      <c r="D6" s="13" t="s">
        <v>53</v>
      </c>
      <c r="E6" s="3" t="s">
        <v>57</v>
      </c>
      <c r="F6" s="1" t="s">
        <v>35</v>
      </c>
      <c r="G6" s="3" t="s">
        <v>58</v>
      </c>
      <c r="H6" s="14" t="s">
        <v>59</v>
      </c>
      <c r="I6" s="15"/>
      <c r="J6" s="17" t="s">
        <v>56</v>
      </c>
      <c r="K6" s="1">
        <f>_xlfn.XLOOKUP(J6,'[1]Youth DB'!$G:$G,'[1]Youth DB'!$A:$A,"",0)</f>
        <v>971</v>
      </c>
      <c r="L6" s="17"/>
      <c r="M6" s="11">
        <f>SUM(O6,Q6,S6,U6,W6,Y6,AA6,AC6,AE6)</f>
        <v>0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>
      <c r="A7" s="1">
        <v>8882</v>
      </c>
      <c r="B7" s="3" t="s">
        <v>52</v>
      </c>
      <c r="C7" s="13"/>
      <c r="D7" s="13" t="s">
        <v>53</v>
      </c>
      <c r="E7" s="3" t="s">
        <v>57</v>
      </c>
      <c r="F7" s="1" t="s">
        <v>35</v>
      </c>
      <c r="G7" s="3" t="s">
        <v>60</v>
      </c>
      <c r="H7" s="14" t="s">
        <v>61</v>
      </c>
      <c r="I7" s="15"/>
      <c r="J7" s="17" t="s">
        <v>56</v>
      </c>
      <c r="K7" s="1">
        <f>_xlfn.XLOOKUP(J7,'[1]Youth DB'!$G:$G,'[1]Youth DB'!$A:$A,"",0)</f>
        <v>971</v>
      </c>
      <c r="L7" s="17"/>
      <c r="M7" s="11">
        <f>SUM(O7,Q7,S7,U7,W7,Y7,AA7,AC7,AE7)</f>
        <v>0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>
      <c r="A8" s="1">
        <v>8991</v>
      </c>
      <c r="B8" s="3" t="s">
        <v>52</v>
      </c>
      <c r="C8" s="13"/>
      <c r="D8" s="13" t="s">
        <v>53</v>
      </c>
      <c r="E8" s="3" t="s">
        <v>57</v>
      </c>
      <c r="F8" s="1" t="s">
        <v>35</v>
      </c>
      <c r="G8" s="3" t="s">
        <v>62</v>
      </c>
      <c r="H8" s="14" t="s">
        <v>63</v>
      </c>
      <c r="I8" s="15"/>
      <c r="J8" s="17" t="s">
        <v>56</v>
      </c>
      <c r="K8" s="1">
        <f>_xlfn.XLOOKUP(J8,'[1]Youth DB'!$G:$G,'[1]Youth DB'!$A:$A,"",0)</f>
        <v>971</v>
      </c>
      <c r="L8" s="17"/>
      <c r="M8" s="11">
        <f>SUM(O8,Q8,S8,U8,W8,Y8,AA8,AC8,AE8)</f>
        <v>0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>
      <c r="A9" s="1">
        <v>9034</v>
      </c>
      <c r="B9" s="3" t="s">
        <v>52</v>
      </c>
      <c r="C9" s="13"/>
      <c r="D9" s="13" t="s">
        <v>53</v>
      </c>
      <c r="E9" s="3" t="s">
        <v>57</v>
      </c>
      <c r="F9" s="1" t="s">
        <v>35</v>
      </c>
      <c r="G9" s="3" t="s">
        <v>64</v>
      </c>
      <c r="H9" s="14" t="s">
        <v>65</v>
      </c>
      <c r="I9" s="15"/>
      <c r="J9" s="17" t="s">
        <v>66</v>
      </c>
      <c r="K9" s="1">
        <f>_xlfn.XLOOKUP(J9,'[1]Youth DB'!$G:$G,'[1]Youth DB'!$A:$A,"",0)</f>
        <v>938</v>
      </c>
      <c r="L9" s="17"/>
      <c r="M9" s="11">
        <f>SUM(O9,Q9,S9,U9,W9,Y9,AA9,AC9,AE9)</f>
        <v>0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>
      <c r="A10" s="1">
        <v>9043</v>
      </c>
      <c r="B10" s="3" t="s">
        <v>52</v>
      </c>
      <c r="C10" s="13"/>
      <c r="D10" s="13" t="s">
        <v>53</v>
      </c>
      <c r="E10" s="3" t="s">
        <v>57</v>
      </c>
      <c r="F10" s="1" t="s">
        <v>35</v>
      </c>
      <c r="G10" s="3" t="s">
        <v>67</v>
      </c>
      <c r="H10" s="14" t="s">
        <v>68</v>
      </c>
      <c r="I10" s="15"/>
      <c r="J10" s="17" t="s">
        <v>66</v>
      </c>
      <c r="K10" s="1">
        <f>_xlfn.XLOOKUP(J10,'[1]Youth DB'!$G:$G,'[1]Youth DB'!$A:$A,"",0)</f>
        <v>938</v>
      </c>
      <c r="L10" s="17"/>
      <c r="M10" s="11">
        <f>SUM(O10,Q10,S10,U10,W10,Y10,AA10,AC10,AE10)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>
      <c r="A11" s="1">
        <v>9064</v>
      </c>
      <c r="B11" s="3" t="s">
        <v>52</v>
      </c>
      <c r="C11" s="13"/>
      <c r="D11" s="13" t="s">
        <v>53</v>
      </c>
      <c r="E11" s="3" t="s">
        <v>43</v>
      </c>
      <c r="F11" s="1" t="s">
        <v>35</v>
      </c>
      <c r="G11" s="3" t="s">
        <v>69</v>
      </c>
      <c r="H11" s="14" t="s">
        <v>70</v>
      </c>
      <c r="I11" s="15"/>
      <c r="J11" s="17" t="s">
        <v>56</v>
      </c>
      <c r="K11" s="1">
        <f>_xlfn.XLOOKUP(J11,'[1]Youth DB'!$G:$G,'[1]Youth DB'!$A:$A,"",0)</f>
        <v>971</v>
      </c>
      <c r="L11" s="17"/>
      <c r="M11" s="11">
        <f>SUM(O11,Q11,S11,U11,W11,Y11,AA11,AC11,AE11)</f>
        <v>0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>
      <c r="A12" s="1">
        <v>9090</v>
      </c>
      <c r="B12" s="3" t="s">
        <v>52</v>
      </c>
      <c r="C12" s="13"/>
      <c r="D12" s="13" t="s">
        <v>53</v>
      </c>
      <c r="E12" s="3" t="s">
        <v>57</v>
      </c>
      <c r="F12" s="1" t="s">
        <v>35</v>
      </c>
      <c r="G12" s="3" t="s">
        <v>71</v>
      </c>
      <c r="H12" s="14" t="s">
        <v>72</v>
      </c>
      <c r="I12" s="15"/>
      <c r="J12" s="17" t="s">
        <v>56</v>
      </c>
      <c r="K12" s="1">
        <f>_xlfn.XLOOKUP(J12,'[1]Youth DB'!$G:$G,'[1]Youth DB'!$A:$A,"",0)</f>
        <v>971</v>
      </c>
      <c r="L12" s="17"/>
      <c r="M12" s="11">
        <f>SUM(O12,Q12,S12,U12,W12,Y12,AA12,AC12,AE12)</f>
        <v>0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>
      <c r="A13" s="1">
        <v>2527</v>
      </c>
      <c r="B13" s="17" t="s">
        <v>32</v>
      </c>
      <c r="C13" s="1"/>
      <c r="D13" s="1" t="s">
        <v>33</v>
      </c>
      <c r="E13" s="17" t="s">
        <v>57</v>
      </c>
      <c r="F13" s="1" t="s">
        <v>35</v>
      </c>
      <c r="G13" s="17" t="s">
        <v>73</v>
      </c>
      <c r="H13" s="18" t="s">
        <v>74</v>
      </c>
      <c r="I13" s="15" t="s">
        <v>75</v>
      </c>
      <c r="J13" s="17" t="s">
        <v>38</v>
      </c>
      <c r="K13" s="1">
        <f>_xlfn.XLOOKUP(J13,'[1]Youth DB'!$G:$G,'[1]Youth DB'!$A:$A,"",0)</f>
        <v>769</v>
      </c>
      <c r="L13" s="17" t="s">
        <v>39</v>
      </c>
      <c r="M13" s="11">
        <f>SUM(O13,Q13,S13,U13,W13,Y13,AA13,AC13,AE13)</f>
        <v>10</v>
      </c>
      <c r="N13" s="12" t="s">
        <v>40</v>
      </c>
      <c r="O13" s="12">
        <v>4</v>
      </c>
      <c r="P13" s="12">
        <v>2</v>
      </c>
      <c r="Q13" s="12">
        <v>4</v>
      </c>
      <c r="R13" s="12">
        <v>3</v>
      </c>
      <c r="S13" s="12">
        <v>2</v>
      </c>
      <c r="T13" s="12">
        <v>4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>
      <c r="A14" s="1">
        <v>6750</v>
      </c>
      <c r="B14" s="17" t="s">
        <v>32</v>
      </c>
      <c r="C14" s="1"/>
      <c r="D14" s="1" t="s">
        <v>33</v>
      </c>
      <c r="E14" s="17" t="s">
        <v>57</v>
      </c>
      <c r="F14" s="1" t="s">
        <v>35</v>
      </c>
      <c r="G14" s="17" t="s">
        <v>76</v>
      </c>
      <c r="H14" s="18" t="s">
        <v>77</v>
      </c>
      <c r="I14" s="15" t="s">
        <v>78</v>
      </c>
      <c r="J14" s="17" t="s">
        <v>38</v>
      </c>
      <c r="K14" s="1">
        <f>_xlfn.XLOOKUP(J14,'[1]Youth DB'!$G:$G,'[1]Youth DB'!$A:$A,"",0)</f>
        <v>769</v>
      </c>
      <c r="L14" s="17" t="s">
        <v>79</v>
      </c>
      <c r="M14" s="11">
        <f>SUM(O14,Q14,S14,U14,W14,Y14,AA14,AC14,AE14)</f>
        <v>13</v>
      </c>
      <c r="N14" s="12" t="s">
        <v>40</v>
      </c>
      <c r="O14" s="12">
        <v>5</v>
      </c>
      <c r="P14" s="12">
        <v>2</v>
      </c>
      <c r="Q14" s="12">
        <v>3</v>
      </c>
      <c r="R14" s="12">
        <v>3</v>
      </c>
      <c r="S14" s="12">
        <v>5</v>
      </c>
      <c r="T14" s="12">
        <v>4</v>
      </c>
      <c r="U14" s="12">
        <v>0</v>
      </c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>
      <c r="A15" s="1">
        <v>11045</v>
      </c>
      <c r="B15" s="3" t="s">
        <v>52</v>
      </c>
      <c r="C15" s="13"/>
      <c r="D15" s="13" t="s">
        <v>53</v>
      </c>
      <c r="E15" s="3" t="s">
        <v>34</v>
      </c>
      <c r="F15" s="1" t="s">
        <v>35</v>
      </c>
      <c r="G15" s="3" t="s">
        <v>80</v>
      </c>
      <c r="H15" s="14" t="s">
        <v>81</v>
      </c>
      <c r="I15" s="15"/>
      <c r="J15" s="17" t="s">
        <v>66</v>
      </c>
      <c r="K15" s="1">
        <f>_xlfn.XLOOKUP(J15,'[1]Youth DB'!$G:$G,'[1]Youth DB'!$A:$A,"",0)</f>
        <v>938</v>
      </c>
      <c r="L15" s="17"/>
      <c r="M15" s="11">
        <f>SUM(O15,Q15,S15,U15,W15,Y15,AA15,AC15,AE15)</f>
        <v>0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>
      <c r="A16" s="1">
        <v>11046</v>
      </c>
      <c r="B16" s="3" t="s">
        <v>52</v>
      </c>
      <c r="C16" s="13"/>
      <c r="D16" s="13" t="s">
        <v>53</v>
      </c>
      <c r="E16" s="3" t="s">
        <v>34</v>
      </c>
      <c r="F16" s="1" t="s">
        <v>35</v>
      </c>
      <c r="G16" s="3" t="s">
        <v>82</v>
      </c>
      <c r="H16" s="14" t="s">
        <v>83</v>
      </c>
      <c r="I16" s="15"/>
      <c r="J16" s="17" t="s">
        <v>66</v>
      </c>
      <c r="K16" s="1">
        <f>_xlfn.XLOOKUP(J16,'[1]Youth DB'!$G:$G,'[1]Youth DB'!$A:$A,"",0)</f>
        <v>938</v>
      </c>
      <c r="L16" s="17"/>
      <c r="M16" s="11">
        <f>SUM(O16,Q16,S16,U16,W16,Y16,AA16,AC16,AE16)</f>
        <v>0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>
      <c r="A17" s="1">
        <v>8893</v>
      </c>
      <c r="B17" s="3" t="s">
        <v>52</v>
      </c>
      <c r="C17" s="13"/>
      <c r="D17" s="13" t="s">
        <v>53</v>
      </c>
      <c r="E17" s="3" t="s">
        <v>57</v>
      </c>
      <c r="F17" s="1" t="s">
        <v>35</v>
      </c>
      <c r="G17" s="3" t="s">
        <v>84</v>
      </c>
      <c r="H17" s="14" t="s">
        <v>85</v>
      </c>
      <c r="I17" s="15"/>
      <c r="J17" s="17" t="s">
        <v>86</v>
      </c>
      <c r="K17" s="1">
        <f>_xlfn.XLOOKUP(J17,'[1]Youth DB'!$G:$G,'[1]Youth DB'!$A:$A,"",0)</f>
        <v>936</v>
      </c>
      <c r="L17" s="17"/>
      <c r="M17" s="11">
        <f>SUM(O17,Q17,S17,U17,W17,Y17,AA17,AC17,AE17)</f>
        <v>0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>
      <c r="A18" s="1">
        <v>8944</v>
      </c>
      <c r="B18" s="3" t="s">
        <v>52</v>
      </c>
      <c r="C18" s="13"/>
      <c r="D18" s="13" t="s">
        <v>53</v>
      </c>
      <c r="E18" s="3" t="s">
        <v>43</v>
      </c>
      <c r="F18" s="1" t="s">
        <v>35</v>
      </c>
      <c r="G18" s="3" t="s">
        <v>87</v>
      </c>
      <c r="H18" s="14" t="s">
        <v>88</v>
      </c>
      <c r="I18" s="15"/>
      <c r="J18" s="17" t="s">
        <v>86</v>
      </c>
      <c r="K18" s="1">
        <f>_xlfn.XLOOKUP(J18,'[1]Youth DB'!$G:$G,'[1]Youth DB'!$A:$A,"",0)</f>
        <v>936</v>
      </c>
      <c r="L18" s="17"/>
      <c r="M18" s="11">
        <f>SUM(O18,Q18,S18,U18,W18,Y18,AA18,AC18,AE18)</f>
        <v>0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>
      <c r="A19" s="1">
        <v>8952</v>
      </c>
      <c r="B19" s="3" t="s">
        <v>52</v>
      </c>
      <c r="C19" s="13"/>
      <c r="D19" s="13" t="s">
        <v>53</v>
      </c>
      <c r="E19" s="3" t="s">
        <v>43</v>
      </c>
      <c r="F19" s="1" t="s">
        <v>35</v>
      </c>
      <c r="G19" s="3" t="s">
        <v>89</v>
      </c>
      <c r="H19" s="14" t="s">
        <v>90</v>
      </c>
      <c r="I19" s="15"/>
      <c r="J19" s="17" t="s">
        <v>91</v>
      </c>
      <c r="K19" s="1">
        <f>_xlfn.XLOOKUP(J19,'[1]Youth DB'!$G:$G,'[1]Youth DB'!$A:$A,"",0)</f>
        <v>937</v>
      </c>
      <c r="L19" s="17"/>
      <c r="M19" s="11">
        <f>SUM(O19,Q19,S19,U19,W19,Y19,AA19,AC19,AE19)</f>
        <v>0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>
      <c r="A20" s="1">
        <v>8981</v>
      </c>
      <c r="B20" s="3" t="s">
        <v>52</v>
      </c>
      <c r="C20" s="13"/>
      <c r="D20" s="13" t="s">
        <v>53</v>
      </c>
      <c r="E20" s="3" t="s">
        <v>57</v>
      </c>
      <c r="F20" s="1" t="s">
        <v>35</v>
      </c>
      <c r="G20" s="3" t="s">
        <v>92</v>
      </c>
      <c r="H20" s="14" t="s">
        <v>93</v>
      </c>
      <c r="I20" s="15"/>
      <c r="J20" s="17" t="s">
        <v>86</v>
      </c>
      <c r="K20" s="1">
        <f>_xlfn.XLOOKUP(J20,'[1]Youth DB'!$G:$G,'[1]Youth DB'!$A:$A,"",0)</f>
        <v>936</v>
      </c>
      <c r="L20" s="17"/>
      <c r="M20" s="11">
        <f>SUM(O20,Q20,S20,U20,W20,Y20,AA20,AC20,AE20)</f>
        <v>0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>
      <c r="A21" s="1">
        <v>8983</v>
      </c>
      <c r="B21" s="3" t="s">
        <v>52</v>
      </c>
      <c r="C21" s="13"/>
      <c r="D21" s="13" t="s">
        <v>53</v>
      </c>
      <c r="E21" s="3" t="s">
        <v>57</v>
      </c>
      <c r="F21" s="1" t="s">
        <v>35</v>
      </c>
      <c r="G21" s="3" t="s">
        <v>94</v>
      </c>
      <c r="H21" s="14" t="s">
        <v>95</v>
      </c>
      <c r="I21" s="15"/>
      <c r="J21" s="17" t="s">
        <v>96</v>
      </c>
      <c r="K21" s="1">
        <f>_xlfn.XLOOKUP(J21,'[1]Youth DB'!$G:$G,'[1]Youth DB'!$A:$A,"",0)</f>
        <v>968</v>
      </c>
      <c r="L21" s="17"/>
      <c r="M21" s="11">
        <f>SUM(O21,Q21,S21,U21,W21,Y21,AA21,AC21,AE21)</f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>
      <c r="A22" s="1">
        <v>9051</v>
      </c>
      <c r="B22" s="3" t="s">
        <v>52</v>
      </c>
      <c r="C22" s="13"/>
      <c r="D22" s="13" t="s">
        <v>53</v>
      </c>
      <c r="E22" s="3" t="s">
        <v>57</v>
      </c>
      <c r="F22" s="1" t="s">
        <v>35</v>
      </c>
      <c r="G22" s="3" t="s">
        <v>67</v>
      </c>
      <c r="H22" s="14" t="s">
        <v>97</v>
      </c>
      <c r="I22" s="15"/>
      <c r="J22" s="17" t="s">
        <v>96</v>
      </c>
      <c r="K22" s="1">
        <f>_xlfn.XLOOKUP(J22,'[1]Youth DB'!$G:$G,'[1]Youth DB'!$A:$A,"",0)</f>
        <v>968</v>
      </c>
      <c r="L22" s="17"/>
      <c r="M22" s="11">
        <f>SUM(O22,Q22,S22,U22,W22,Y22,AA22,AC22,AE22)</f>
        <v>0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>
      <c r="A23" s="1">
        <v>9077</v>
      </c>
      <c r="B23" s="3" t="s">
        <v>52</v>
      </c>
      <c r="C23" s="13"/>
      <c r="D23" s="13" t="s">
        <v>53</v>
      </c>
      <c r="E23" s="3" t="s">
        <v>43</v>
      </c>
      <c r="F23" s="1" t="s">
        <v>35</v>
      </c>
      <c r="G23" s="3" t="s">
        <v>98</v>
      </c>
      <c r="H23" s="14" t="s">
        <v>99</v>
      </c>
      <c r="I23" s="15"/>
      <c r="J23" s="17" t="s">
        <v>91</v>
      </c>
      <c r="K23" s="1">
        <f>_xlfn.XLOOKUP(J23,'[1]Youth DB'!$G:$G,'[1]Youth DB'!$A:$A,"",0)</f>
        <v>937</v>
      </c>
      <c r="L23" s="17"/>
      <c r="M23" s="11">
        <f>SUM(O23,Q23,S23,U23,W23,Y23,AA23,AC23,AE23)</f>
        <v>0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>
      <c r="A24" s="1">
        <v>9079</v>
      </c>
      <c r="B24" s="3" t="s">
        <v>52</v>
      </c>
      <c r="C24" s="13"/>
      <c r="D24" s="13" t="s">
        <v>53</v>
      </c>
      <c r="E24" s="3" t="s">
        <v>43</v>
      </c>
      <c r="F24" s="1" t="s">
        <v>35</v>
      </c>
      <c r="G24" s="3" t="s">
        <v>100</v>
      </c>
      <c r="H24" s="14" t="s">
        <v>101</v>
      </c>
      <c r="I24" s="15"/>
      <c r="J24" s="17" t="s">
        <v>86</v>
      </c>
      <c r="K24" s="1">
        <f>_xlfn.XLOOKUP(J24,'[1]Youth DB'!$G:$G,'[1]Youth DB'!$A:$A,"",0)</f>
        <v>936</v>
      </c>
      <c r="L24" s="17"/>
      <c r="M24" s="11">
        <f>SUM(O24,Q24,S24,U24,W24,Y24,AA24,AC24,AE24)</f>
        <v>0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>
      <c r="A25" s="1">
        <v>2086</v>
      </c>
      <c r="B25" s="17" t="s">
        <v>32</v>
      </c>
      <c r="C25" s="1"/>
      <c r="D25" s="1" t="s">
        <v>33</v>
      </c>
      <c r="E25" s="17" t="s">
        <v>34</v>
      </c>
      <c r="F25" s="1" t="s">
        <v>35</v>
      </c>
      <c r="G25" s="17" t="s">
        <v>102</v>
      </c>
      <c r="H25" s="18" t="s">
        <v>103</v>
      </c>
      <c r="I25" s="15" t="s">
        <v>78</v>
      </c>
      <c r="J25" s="17" t="s">
        <v>38</v>
      </c>
      <c r="K25" s="1">
        <f>_xlfn.XLOOKUP(J25,'[1]Youth DB'!$G:$G,'[1]Youth DB'!$A:$A,"",0)</f>
        <v>769</v>
      </c>
      <c r="L25" s="17" t="s">
        <v>39</v>
      </c>
      <c r="M25" s="11">
        <f>SUM(O25,Q25,S25,U25,W25,Y25,AA25,AC25,AE25)</f>
        <v>14</v>
      </c>
      <c r="N25" s="12" t="s">
        <v>40</v>
      </c>
      <c r="O25" s="12">
        <v>5</v>
      </c>
      <c r="P25" s="12">
        <v>2</v>
      </c>
      <c r="Q25" s="12">
        <v>4</v>
      </c>
      <c r="R25" s="12">
        <v>7</v>
      </c>
      <c r="S25" s="12">
        <v>5</v>
      </c>
      <c r="T25" s="12">
        <v>10</v>
      </c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>
      <c r="A26" s="1">
        <v>8266</v>
      </c>
      <c r="B26" s="17" t="s">
        <v>32</v>
      </c>
      <c r="C26" s="1"/>
      <c r="D26" s="1" t="s">
        <v>33</v>
      </c>
      <c r="E26" s="17" t="s">
        <v>43</v>
      </c>
      <c r="F26" s="1" t="s">
        <v>35</v>
      </c>
      <c r="G26" s="17" t="s">
        <v>104</v>
      </c>
      <c r="H26" s="18" t="s">
        <v>105</v>
      </c>
      <c r="I26" s="15" t="s">
        <v>78</v>
      </c>
      <c r="J26" s="17" t="s">
        <v>38</v>
      </c>
      <c r="K26" s="1">
        <f>_xlfn.XLOOKUP(J26,'[1]Youth DB'!$G:$G,'[1]Youth DB'!$A:$A,"",0)</f>
        <v>769</v>
      </c>
      <c r="L26" s="17" t="s">
        <v>79</v>
      </c>
      <c r="M26" s="11">
        <f>SUM(O26,Q26,S26,U26,W26,Y26,AA26,AC26,AE26)</f>
        <v>14</v>
      </c>
      <c r="N26" s="12" t="s">
        <v>40</v>
      </c>
      <c r="O26" s="12">
        <v>4</v>
      </c>
      <c r="P26" s="12">
        <v>1</v>
      </c>
      <c r="Q26" s="12">
        <v>5</v>
      </c>
      <c r="R26" s="12">
        <v>2</v>
      </c>
      <c r="S26" s="12">
        <v>5</v>
      </c>
      <c r="T26" s="12">
        <v>4</v>
      </c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>
      <c r="A27" s="1">
        <v>11042</v>
      </c>
      <c r="B27" s="3" t="s">
        <v>52</v>
      </c>
      <c r="C27" s="13"/>
      <c r="D27" s="13" t="s">
        <v>53</v>
      </c>
      <c r="E27" s="3" t="s">
        <v>34</v>
      </c>
      <c r="F27" s="1" t="s">
        <v>35</v>
      </c>
      <c r="G27" s="3" t="s">
        <v>106</v>
      </c>
      <c r="H27" s="14" t="s">
        <v>107</v>
      </c>
      <c r="I27" s="15"/>
      <c r="J27" s="17" t="s">
        <v>86</v>
      </c>
      <c r="K27" s="1">
        <f>_xlfn.XLOOKUP(J27,'[1]Youth DB'!$G:$G,'[1]Youth DB'!$A:$A,"",0)</f>
        <v>936</v>
      </c>
      <c r="L27" s="17"/>
      <c r="M27" s="11">
        <f>SUM(O27,Q27,S27,U27,W27,Y27,AA27,AC27,AE27)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>
      <c r="A28" s="1">
        <v>11056</v>
      </c>
      <c r="B28" s="3" t="s">
        <v>52</v>
      </c>
      <c r="C28" s="13"/>
      <c r="D28" s="13" t="s">
        <v>53</v>
      </c>
      <c r="E28" s="3" t="s">
        <v>34</v>
      </c>
      <c r="F28" s="1" t="s">
        <v>35</v>
      </c>
      <c r="G28" s="3" t="s">
        <v>108</v>
      </c>
      <c r="H28" s="14" t="s">
        <v>109</v>
      </c>
      <c r="I28" s="15"/>
      <c r="J28" s="17" t="s">
        <v>86</v>
      </c>
      <c r="K28" s="1">
        <f>_xlfn.XLOOKUP(J28,'[1]Youth DB'!$G:$G,'[1]Youth DB'!$A:$A,"",0)</f>
        <v>936</v>
      </c>
      <c r="L28" s="17"/>
      <c r="M28" s="11">
        <f>SUM(O28,Q28,S28,U28,W28,Y28,AA28,AC28,AE28)</f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>
      <c r="A29" s="1">
        <v>8857</v>
      </c>
      <c r="B29" s="3" t="s">
        <v>52</v>
      </c>
      <c r="C29" s="13"/>
      <c r="D29" s="13" t="s">
        <v>53</v>
      </c>
      <c r="E29" s="3" t="s">
        <v>43</v>
      </c>
      <c r="F29" s="1" t="s">
        <v>35</v>
      </c>
      <c r="G29" s="3" t="s">
        <v>110</v>
      </c>
      <c r="H29" s="14" t="s">
        <v>111</v>
      </c>
      <c r="I29" s="15"/>
      <c r="J29" s="17" t="s">
        <v>91</v>
      </c>
      <c r="K29" s="1">
        <f>_xlfn.XLOOKUP(J29,'[1]Youth DB'!$G:$G,'[1]Youth DB'!$A:$A,"",0)</f>
        <v>937</v>
      </c>
      <c r="L29" s="17"/>
      <c r="M29" s="11">
        <f>SUM(O29,Q29,S29,U29,W29,Y29,AA29,AC29,AE29)</f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>
      <c r="A30" s="1">
        <v>8889</v>
      </c>
      <c r="B30" s="3" t="s">
        <v>52</v>
      </c>
      <c r="C30" s="13"/>
      <c r="D30" s="13" t="s">
        <v>53</v>
      </c>
      <c r="E30" s="3" t="s">
        <v>57</v>
      </c>
      <c r="F30" s="1" t="s">
        <v>35</v>
      </c>
      <c r="G30" s="3" t="s">
        <v>112</v>
      </c>
      <c r="H30" s="14" t="s">
        <v>113</v>
      </c>
      <c r="I30" s="15"/>
      <c r="J30" s="17" t="s">
        <v>91</v>
      </c>
      <c r="K30" s="1">
        <f>_xlfn.XLOOKUP(J30,'[1]Youth DB'!$G:$G,'[1]Youth DB'!$A:$A,"",0)</f>
        <v>937</v>
      </c>
      <c r="L30" s="17"/>
      <c r="M30" s="11">
        <f>SUM(O30,Q30,S30,U30,W30,Y30,AA30,AC30,AE30)</f>
        <v>0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spans="1:32">
      <c r="A31" s="1">
        <v>8896</v>
      </c>
      <c r="B31" s="3" t="s">
        <v>52</v>
      </c>
      <c r="C31" s="13"/>
      <c r="D31" s="13" t="s">
        <v>53</v>
      </c>
      <c r="E31" s="3" t="s">
        <v>57</v>
      </c>
      <c r="F31" s="1" t="s">
        <v>35</v>
      </c>
      <c r="G31" s="3" t="s">
        <v>114</v>
      </c>
      <c r="H31" s="14" t="s">
        <v>115</v>
      </c>
      <c r="I31" s="15"/>
      <c r="J31" s="17" t="s">
        <v>86</v>
      </c>
      <c r="K31" s="1">
        <f>_xlfn.XLOOKUP(J31,'[1]Youth DB'!$G:$G,'[1]Youth DB'!$A:$A,"",0)</f>
        <v>936</v>
      </c>
      <c r="L31" s="17"/>
      <c r="M31" s="11">
        <f>SUM(O31,Q31,S31,U31,W31,Y31,AA31,AC31,AE31)</f>
        <v>0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>
      <c r="A32" s="1">
        <v>8937</v>
      </c>
      <c r="B32" s="3" t="s">
        <v>52</v>
      </c>
      <c r="C32" s="13"/>
      <c r="D32" s="13" t="s">
        <v>53</v>
      </c>
      <c r="E32" s="3" t="s">
        <v>57</v>
      </c>
      <c r="F32" s="1" t="s">
        <v>35</v>
      </c>
      <c r="G32" s="3" t="s">
        <v>116</v>
      </c>
      <c r="H32" s="14" t="s">
        <v>117</v>
      </c>
      <c r="I32" s="15"/>
      <c r="J32" s="17" t="s">
        <v>86</v>
      </c>
      <c r="K32" s="1">
        <f>_xlfn.XLOOKUP(J32,'[1]Youth DB'!$G:$G,'[1]Youth DB'!$A:$A,"",0)</f>
        <v>936</v>
      </c>
      <c r="L32" s="17"/>
      <c r="M32" s="11">
        <f>SUM(O32,Q32,S32,U32,W32,Y32,AA32,AC32,AE32)</f>
        <v>0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>
      <c r="A33" s="1">
        <v>8938</v>
      </c>
      <c r="B33" s="3" t="s">
        <v>52</v>
      </c>
      <c r="C33" s="13"/>
      <c r="D33" s="13" t="s">
        <v>53</v>
      </c>
      <c r="E33" s="3" t="s">
        <v>57</v>
      </c>
      <c r="F33" s="1" t="s">
        <v>35</v>
      </c>
      <c r="G33" s="3" t="s">
        <v>118</v>
      </c>
      <c r="H33" s="14" t="s">
        <v>119</v>
      </c>
      <c r="I33" s="15"/>
      <c r="J33" s="17" t="s">
        <v>91</v>
      </c>
      <c r="K33" s="1">
        <f>_xlfn.XLOOKUP(J33,'[1]Youth DB'!$G:$G,'[1]Youth DB'!$A:$A,"",0)</f>
        <v>937</v>
      </c>
      <c r="L33" s="17"/>
      <c r="M33" s="11">
        <f>SUM(O33,Q33,S33,U33,W33,Y33,AA33,AC33,AE33)</f>
        <v>0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>
      <c r="A34" s="1">
        <v>8984</v>
      </c>
      <c r="B34" s="3" t="s">
        <v>52</v>
      </c>
      <c r="C34" s="13"/>
      <c r="D34" s="13" t="s">
        <v>53</v>
      </c>
      <c r="E34" s="3" t="s">
        <v>43</v>
      </c>
      <c r="F34" s="1" t="s">
        <v>35</v>
      </c>
      <c r="G34" s="3" t="s">
        <v>120</v>
      </c>
      <c r="H34" s="14" t="s">
        <v>121</v>
      </c>
      <c r="I34" s="15"/>
      <c r="J34" s="17" t="s">
        <v>122</v>
      </c>
      <c r="K34" s="1">
        <f>_xlfn.XLOOKUP(J34,'[1]Youth DB'!$G:$G,'[1]Youth DB'!$A:$A,"",0)</f>
        <v>942</v>
      </c>
      <c r="L34" s="17"/>
      <c r="M34" s="11">
        <f>SUM(O34,Q34,S34,U34,W34,Y34,AA34,AC34,AE34)</f>
        <v>0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>
      <c r="A35" s="1">
        <v>9053</v>
      </c>
      <c r="B35" s="3" t="s">
        <v>52</v>
      </c>
      <c r="C35" s="13"/>
      <c r="D35" s="13" t="s">
        <v>53</v>
      </c>
      <c r="E35" s="3" t="s">
        <v>43</v>
      </c>
      <c r="F35" s="1" t="s">
        <v>35</v>
      </c>
      <c r="G35" s="3" t="s">
        <v>123</v>
      </c>
      <c r="H35" s="14" t="s">
        <v>124</v>
      </c>
      <c r="I35" s="15"/>
      <c r="J35" s="17" t="s">
        <v>122</v>
      </c>
      <c r="K35" s="1">
        <f>_xlfn.XLOOKUP(J35,'[1]Youth DB'!$G:$G,'[1]Youth DB'!$A:$A,"",0)</f>
        <v>942</v>
      </c>
      <c r="L35" s="17"/>
      <c r="M35" s="11">
        <f>SUM(O35,Q35,S35,U35,W35,Y35,AA35,AC35,AE35)</f>
        <v>0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>
      <c r="A36" s="1">
        <v>9078</v>
      </c>
      <c r="B36" s="3" t="s">
        <v>52</v>
      </c>
      <c r="C36" s="13"/>
      <c r="D36" s="13" t="s">
        <v>53</v>
      </c>
      <c r="E36" s="3" t="s">
        <v>43</v>
      </c>
      <c r="F36" s="1" t="s">
        <v>35</v>
      </c>
      <c r="G36" s="3" t="s">
        <v>125</v>
      </c>
      <c r="H36" s="14" t="s">
        <v>126</v>
      </c>
      <c r="I36" s="15"/>
      <c r="J36" s="17" t="s">
        <v>91</v>
      </c>
      <c r="K36" s="1">
        <f>_xlfn.XLOOKUP(J36,'[1]Youth DB'!$G:$G,'[1]Youth DB'!$A:$A,"",0)</f>
        <v>937</v>
      </c>
      <c r="L36" s="17"/>
      <c r="M36" s="11">
        <f>SUM(O36,Q36,S36,U36,W36,Y36,AA36,AC36,AE36)</f>
        <v>0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>
      <c r="A37" s="1">
        <v>9747</v>
      </c>
      <c r="B37" s="3" t="s">
        <v>52</v>
      </c>
      <c r="C37" s="13"/>
      <c r="D37" s="13" t="s">
        <v>53</v>
      </c>
      <c r="E37" s="3" t="s">
        <v>34</v>
      </c>
      <c r="F37" s="1" t="s">
        <v>35</v>
      </c>
      <c r="G37" s="3" t="s">
        <v>127</v>
      </c>
      <c r="H37" s="14" t="s">
        <v>128</v>
      </c>
      <c r="I37" s="15"/>
      <c r="J37" s="17" t="s">
        <v>122</v>
      </c>
      <c r="K37" s="1">
        <f>_xlfn.XLOOKUP(J37,'[1]Youth DB'!$G:$G,'[1]Youth DB'!$A:$A,"",0)</f>
        <v>942</v>
      </c>
      <c r="L37" s="17"/>
      <c r="M37" s="11">
        <f>SUM(O37,Q37,S37,U37,W37,Y37,AA37,AC37,AE37)</f>
        <v>0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>
      <c r="A38" s="1">
        <v>9807</v>
      </c>
      <c r="B38" s="3" t="s">
        <v>52</v>
      </c>
      <c r="C38" s="13"/>
      <c r="D38" s="13" t="s">
        <v>53</v>
      </c>
      <c r="E38" s="3" t="s">
        <v>34</v>
      </c>
      <c r="F38" s="1" t="s">
        <v>35</v>
      </c>
      <c r="G38" s="3" t="s">
        <v>82</v>
      </c>
      <c r="H38" s="14" t="s">
        <v>129</v>
      </c>
      <c r="I38" s="15"/>
      <c r="J38" s="17" t="s">
        <v>122</v>
      </c>
      <c r="K38" s="1">
        <f>_xlfn.XLOOKUP(J38,'[1]Youth DB'!$G:$G,'[1]Youth DB'!$A:$A,"",0)</f>
        <v>942</v>
      </c>
      <c r="L38" s="17"/>
      <c r="M38" s="11">
        <f>SUM(O38,Q38,S38,U38,W38,Y38,AA38,AC38,AE38)</f>
        <v>0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>
      <c r="A39" s="1">
        <v>11004</v>
      </c>
      <c r="B39" s="3" t="s">
        <v>52</v>
      </c>
      <c r="C39" s="13"/>
      <c r="D39" s="13" t="s">
        <v>53</v>
      </c>
      <c r="E39" s="3" t="s">
        <v>34</v>
      </c>
      <c r="F39" s="1" t="s">
        <v>35</v>
      </c>
      <c r="G39" s="3" t="s">
        <v>130</v>
      </c>
      <c r="H39" s="14" t="s">
        <v>131</v>
      </c>
      <c r="I39" s="15"/>
      <c r="J39" s="17" t="s">
        <v>122</v>
      </c>
      <c r="K39" s="1">
        <f>_xlfn.XLOOKUP(J39,'[1]Youth DB'!$G:$G,'[1]Youth DB'!$A:$A,"",0)</f>
        <v>942</v>
      </c>
      <c r="L39" s="17"/>
      <c r="M39" s="11">
        <f>SUM(O39,Q39,S39,U39,W39,Y39,AA39,AC39,AE39)</f>
        <v>0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>
      <c r="A40" s="1">
        <v>11043</v>
      </c>
      <c r="B40" s="3" t="s">
        <v>52</v>
      </c>
      <c r="C40" s="13"/>
      <c r="D40" s="13" t="s">
        <v>53</v>
      </c>
      <c r="E40" s="3" t="s">
        <v>34</v>
      </c>
      <c r="F40" s="1" t="s">
        <v>35</v>
      </c>
      <c r="G40" s="3" t="s">
        <v>132</v>
      </c>
      <c r="H40" s="14" t="s">
        <v>133</v>
      </c>
      <c r="I40" s="15"/>
      <c r="J40" s="17" t="s">
        <v>122</v>
      </c>
      <c r="K40" s="1">
        <f>_xlfn.XLOOKUP(J40,'[1]Youth DB'!$G:$G,'[1]Youth DB'!$A:$A,"",0)</f>
        <v>942</v>
      </c>
      <c r="L40" s="17"/>
      <c r="M40" s="11">
        <f>SUM(O40,Q40,S40,U40,W40,Y40,AA40,AC40,AE40)</f>
        <v>0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>
      <c r="A41" s="1">
        <v>8846</v>
      </c>
      <c r="B41" s="3" t="s">
        <v>52</v>
      </c>
      <c r="C41" s="13"/>
      <c r="D41" s="13" t="s">
        <v>53</v>
      </c>
      <c r="E41" s="3" t="s">
        <v>43</v>
      </c>
      <c r="F41" s="1" t="s">
        <v>35</v>
      </c>
      <c r="G41" s="3" t="s">
        <v>134</v>
      </c>
      <c r="H41" s="14" t="s">
        <v>135</v>
      </c>
      <c r="I41" s="15"/>
      <c r="J41" s="17" t="s">
        <v>91</v>
      </c>
      <c r="K41" s="1">
        <f>_xlfn.XLOOKUP(J41,'[1]Youth DB'!$G:$G,'[1]Youth DB'!$A:$A,"",0)</f>
        <v>937</v>
      </c>
      <c r="L41" s="17"/>
      <c r="M41" s="11">
        <f>SUM(O41,Q41,S41,U41,W41,Y41,AA41,AC41,AE41)</f>
        <v>0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2">
      <c r="A42" s="1">
        <v>8887</v>
      </c>
      <c r="B42" s="3" t="s">
        <v>52</v>
      </c>
      <c r="C42" s="13"/>
      <c r="D42" s="13" t="s">
        <v>53</v>
      </c>
      <c r="E42" s="3" t="s">
        <v>57</v>
      </c>
      <c r="F42" s="1" t="s">
        <v>35</v>
      </c>
      <c r="G42" s="3" t="s">
        <v>136</v>
      </c>
      <c r="H42" s="14" t="s">
        <v>137</v>
      </c>
      <c r="I42" s="15"/>
      <c r="J42" s="17" t="s">
        <v>91</v>
      </c>
      <c r="K42" s="1">
        <f>_xlfn.XLOOKUP(J42,'[1]Youth DB'!$G:$G,'[1]Youth DB'!$A:$A,"",0)</f>
        <v>937</v>
      </c>
      <c r="L42" s="17"/>
      <c r="M42" s="11">
        <f>SUM(O42,Q42,S42,U42,W42,Y42,AA42,AC42,AE42)</f>
        <v>0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>
      <c r="A43" s="1">
        <v>8897</v>
      </c>
      <c r="B43" s="3" t="s">
        <v>52</v>
      </c>
      <c r="C43" s="13"/>
      <c r="D43" s="13" t="s">
        <v>53</v>
      </c>
      <c r="E43" s="3" t="s">
        <v>43</v>
      </c>
      <c r="F43" s="1" t="s">
        <v>35</v>
      </c>
      <c r="G43" s="3" t="s">
        <v>114</v>
      </c>
      <c r="H43" s="14" t="s">
        <v>138</v>
      </c>
      <c r="I43" s="15"/>
      <c r="J43" s="17" t="s">
        <v>122</v>
      </c>
      <c r="K43" s="1">
        <f>_xlfn.XLOOKUP(J43,'[1]Youth DB'!$G:$G,'[1]Youth DB'!$A:$A,"",0)</f>
        <v>942</v>
      </c>
      <c r="L43" s="17"/>
      <c r="M43" s="11">
        <f>SUM(O43,Q43,S43,U43,W43,Y43,AA43,AC43,AE43)</f>
        <v>0</v>
      </c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>
      <c r="A44" s="1">
        <v>8916</v>
      </c>
      <c r="B44" s="3" t="s">
        <v>52</v>
      </c>
      <c r="C44" s="13"/>
      <c r="D44" s="13" t="s">
        <v>53</v>
      </c>
      <c r="E44" s="3" t="s">
        <v>57</v>
      </c>
      <c r="F44" s="1" t="s">
        <v>35</v>
      </c>
      <c r="G44" s="3" t="s">
        <v>139</v>
      </c>
      <c r="H44" s="14" t="s">
        <v>140</v>
      </c>
      <c r="I44" s="15"/>
      <c r="J44" s="17" t="s">
        <v>122</v>
      </c>
      <c r="K44" s="1">
        <f>_xlfn.XLOOKUP(J44,'[1]Youth DB'!$G:$G,'[1]Youth DB'!$A:$A,"",0)</f>
        <v>942</v>
      </c>
      <c r="L44" s="17"/>
      <c r="M44" s="11">
        <f>SUM(O44,Q44,S44,U44,W44,Y44,AA44,AC44,AE44)</f>
        <v>0</v>
      </c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>
      <c r="A45" s="1">
        <v>8979</v>
      </c>
      <c r="B45" s="3" t="s">
        <v>52</v>
      </c>
      <c r="C45" s="13"/>
      <c r="D45" s="13" t="s">
        <v>53</v>
      </c>
      <c r="E45" s="3" t="s">
        <v>57</v>
      </c>
      <c r="F45" s="1" t="s">
        <v>35</v>
      </c>
      <c r="G45" s="3" t="s">
        <v>141</v>
      </c>
      <c r="H45" s="14" t="s">
        <v>142</v>
      </c>
      <c r="I45" s="15"/>
      <c r="J45" s="17" t="s">
        <v>122</v>
      </c>
      <c r="K45" s="1">
        <f>_xlfn.XLOOKUP(J45,'[1]Youth DB'!$G:$G,'[1]Youth DB'!$A:$A,"",0)</f>
        <v>942</v>
      </c>
      <c r="L45" s="17"/>
      <c r="M45" s="11">
        <f>SUM(O45,Q45,S45,U45,W45,Y45,AA45,AC45,AE45)</f>
        <v>0</v>
      </c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>
      <c r="A46" s="1">
        <v>6553</v>
      </c>
      <c r="B46" s="17" t="s">
        <v>32</v>
      </c>
      <c r="C46" s="1"/>
      <c r="D46" s="1" t="s">
        <v>33</v>
      </c>
      <c r="E46" s="17" t="s">
        <v>34</v>
      </c>
      <c r="F46" s="1" t="s">
        <v>35</v>
      </c>
      <c r="G46" s="17" t="s">
        <v>143</v>
      </c>
      <c r="H46" s="18" t="s">
        <v>144</v>
      </c>
      <c r="I46" s="15" t="s">
        <v>75</v>
      </c>
      <c r="J46" s="17" t="s">
        <v>38</v>
      </c>
      <c r="K46" s="1">
        <f>_xlfn.XLOOKUP(J46,'[1]Youth DB'!$G:$G,'[1]Youth DB'!$A:$A,"",0)</f>
        <v>769</v>
      </c>
      <c r="L46" s="17" t="s">
        <v>79</v>
      </c>
      <c r="M46" s="11">
        <f>SUM(O46,Q46,S46,U46,W46,Y46,AA46,AC46,AE46)</f>
        <v>15</v>
      </c>
      <c r="N46" s="12" t="s">
        <v>40</v>
      </c>
      <c r="O46" s="12">
        <v>4</v>
      </c>
      <c r="P46" s="12">
        <v>2</v>
      </c>
      <c r="Q46" s="12">
        <v>5</v>
      </c>
      <c r="R46" s="12">
        <v>6</v>
      </c>
      <c r="S46" s="12">
        <v>6</v>
      </c>
      <c r="T46" s="12">
        <v>10</v>
      </c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>
      <c r="A47" s="1">
        <v>2114</v>
      </c>
      <c r="B47" s="17" t="s">
        <v>32</v>
      </c>
      <c r="C47" s="1"/>
      <c r="D47" s="1" t="s">
        <v>33</v>
      </c>
      <c r="E47" s="17" t="s">
        <v>34</v>
      </c>
      <c r="F47" s="1" t="s">
        <v>35</v>
      </c>
      <c r="G47" s="17" t="s">
        <v>145</v>
      </c>
      <c r="H47" s="18" t="s">
        <v>146</v>
      </c>
      <c r="I47" s="15" t="s">
        <v>78</v>
      </c>
      <c r="J47" s="17" t="s">
        <v>38</v>
      </c>
      <c r="K47" s="1">
        <f>_xlfn.XLOOKUP(J47,'[1]Youth DB'!$G:$G,'[1]Youth DB'!$A:$A,"",0)</f>
        <v>769</v>
      </c>
      <c r="L47" s="17" t="s">
        <v>147</v>
      </c>
      <c r="M47" s="11">
        <f>SUM(O47,Q47,S47,U47,W47,Y47,AA47,AC47,AE47)</f>
        <v>16</v>
      </c>
      <c r="N47" s="12" t="s">
        <v>40</v>
      </c>
      <c r="O47" s="12">
        <v>5</v>
      </c>
      <c r="P47" s="12">
        <v>2</v>
      </c>
      <c r="Q47" s="12">
        <v>5</v>
      </c>
      <c r="R47" s="12">
        <v>6</v>
      </c>
      <c r="S47" s="12">
        <v>6</v>
      </c>
      <c r="T47" s="12">
        <v>10</v>
      </c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>
      <c r="A48" s="1">
        <v>7486</v>
      </c>
      <c r="B48" s="17" t="s">
        <v>41</v>
      </c>
      <c r="C48" s="13"/>
      <c r="D48" s="13" t="s">
        <v>42</v>
      </c>
      <c r="E48" s="17" t="s">
        <v>148</v>
      </c>
      <c r="F48" s="1" t="s">
        <v>35</v>
      </c>
      <c r="G48" s="17" t="s">
        <v>149</v>
      </c>
      <c r="H48" s="18" t="s">
        <v>150</v>
      </c>
      <c r="I48" s="15"/>
      <c r="J48" s="17" t="s">
        <v>151</v>
      </c>
      <c r="K48" s="1">
        <f>_xlfn.XLOOKUP(J48,'[1]Youth DB'!$G:$G,'[1]Youth DB'!$A:$A,"",0)</f>
        <v>450</v>
      </c>
      <c r="L48" s="17" t="s">
        <v>152</v>
      </c>
      <c r="M48" s="11">
        <f>SUM(O48,Q48,S48,U48,W48,Y48,AA48,AC48,AE48)</f>
        <v>40</v>
      </c>
      <c r="N48" s="12" t="s">
        <v>40</v>
      </c>
      <c r="O48" s="12">
        <v>13</v>
      </c>
      <c r="P48" s="12">
        <v>1</v>
      </c>
      <c r="Q48" s="12">
        <v>5</v>
      </c>
      <c r="R48" s="12">
        <v>1</v>
      </c>
      <c r="S48" s="12">
        <v>17</v>
      </c>
      <c r="T48" s="12">
        <v>1</v>
      </c>
      <c r="U48" s="12">
        <v>5</v>
      </c>
      <c r="V48" s="12">
        <v>1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>
      <c r="A49" s="1">
        <v>2139</v>
      </c>
      <c r="B49" s="17" t="s">
        <v>32</v>
      </c>
      <c r="C49" s="1"/>
      <c r="D49" s="1" t="s">
        <v>33</v>
      </c>
      <c r="E49" s="17" t="s">
        <v>34</v>
      </c>
      <c r="F49" s="1" t="s">
        <v>35</v>
      </c>
      <c r="G49" s="17" t="s">
        <v>153</v>
      </c>
      <c r="H49" s="18" t="s">
        <v>154</v>
      </c>
      <c r="I49" s="15" t="s">
        <v>78</v>
      </c>
      <c r="J49" s="17" t="s">
        <v>38</v>
      </c>
      <c r="K49" s="1">
        <f>_xlfn.XLOOKUP(J49,'[1]Youth DB'!$G:$G,'[1]Youth DB'!$A:$A,"",0)</f>
        <v>769</v>
      </c>
      <c r="L49" s="17" t="s">
        <v>155</v>
      </c>
      <c r="M49" s="11">
        <f>SUM(O49,Q49,S49,U49,W49,Y49,AA49,AC49,AE49)</f>
        <v>16</v>
      </c>
      <c r="N49" s="12" t="s">
        <v>40</v>
      </c>
      <c r="O49" s="12">
        <v>5</v>
      </c>
      <c r="P49" s="12">
        <v>2</v>
      </c>
      <c r="Q49" s="12">
        <v>5</v>
      </c>
      <c r="R49" s="12">
        <v>7</v>
      </c>
      <c r="S49" s="12">
        <v>6</v>
      </c>
      <c r="T49" s="12">
        <v>10</v>
      </c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>
      <c r="A50" s="1">
        <v>6721</v>
      </c>
      <c r="B50" s="17" t="s">
        <v>32</v>
      </c>
      <c r="C50" s="1"/>
      <c r="D50" s="1" t="s">
        <v>33</v>
      </c>
      <c r="E50" s="17" t="s">
        <v>57</v>
      </c>
      <c r="F50" s="1" t="s">
        <v>35</v>
      </c>
      <c r="G50" s="17" t="s">
        <v>156</v>
      </c>
      <c r="H50" s="18" t="s">
        <v>157</v>
      </c>
      <c r="I50" s="15" t="s">
        <v>78</v>
      </c>
      <c r="J50" s="17" t="s">
        <v>38</v>
      </c>
      <c r="K50" s="1">
        <f>_xlfn.XLOOKUP(J50,'[1]Youth DB'!$G:$G,'[1]Youth DB'!$A:$A,"",0)</f>
        <v>769</v>
      </c>
      <c r="L50" s="17" t="s">
        <v>79</v>
      </c>
      <c r="M50" s="11">
        <f>SUM(O50,Q50,S50,U50,W50,Y50,AA50,AC50,AE50)</f>
        <v>16</v>
      </c>
      <c r="N50" s="12" t="s">
        <v>40</v>
      </c>
      <c r="O50" s="12">
        <v>4</v>
      </c>
      <c r="P50" s="12">
        <v>2</v>
      </c>
      <c r="Q50" s="12">
        <v>5</v>
      </c>
      <c r="R50" s="12">
        <v>7</v>
      </c>
      <c r="S50" s="12">
        <v>7</v>
      </c>
      <c r="T50" s="12">
        <v>10</v>
      </c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>
      <c r="A51" s="1">
        <v>2294</v>
      </c>
      <c r="B51" s="17" t="s">
        <v>32</v>
      </c>
      <c r="C51" s="1"/>
      <c r="D51" s="1" t="s">
        <v>33</v>
      </c>
      <c r="E51" s="17" t="s">
        <v>57</v>
      </c>
      <c r="F51" s="1" t="s">
        <v>35</v>
      </c>
      <c r="G51" s="17" t="s">
        <v>158</v>
      </c>
      <c r="H51" s="18" t="s">
        <v>159</v>
      </c>
      <c r="I51" s="15" t="s">
        <v>78</v>
      </c>
      <c r="J51" s="17" t="s">
        <v>38</v>
      </c>
      <c r="K51" s="1">
        <f>_xlfn.XLOOKUP(J51,'[1]Youth DB'!$G:$G,'[1]Youth DB'!$A:$A,"",0)</f>
        <v>769</v>
      </c>
      <c r="L51" s="17" t="s">
        <v>79</v>
      </c>
      <c r="M51" s="11">
        <f>SUM(O51,Q51,S51,U51,W51,Y51,AA51,AC51,AE51)</f>
        <v>17</v>
      </c>
      <c r="N51" s="12" t="s">
        <v>40</v>
      </c>
      <c r="O51" s="12">
        <v>5</v>
      </c>
      <c r="P51" s="12">
        <v>2</v>
      </c>
      <c r="Q51" s="12">
        <v>5</v>
      </c>
      <c r="R51" s="12">
        <v>7</v>
      </c>
      <c r="S51" s="12">
        <v>7</v>
      </c>
      <c r="T51" s="12">
        <v>10</v>
      </c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>
      <c r="A52" s="1">
        <v>2084</v>
      </c>
      <c r="B52" s="17" t="s">
        <v>32</v>
      </c>
      <c r="C52" s="1"/>
      <c r="D52" s="1" t="s">
        <v>33</v>
      </c>
      <c r="E52" s="17" t="s">
        <v>34</v>
      </c>
      <c r="F52" s="1" t="s">
        <v>35</v>
      </c>
      <c r="G52" s="17" t="s">
        <v>160</v>
      </c>
      <c r="H52" s="18" t="s">
        <v>161</v>
      </c>
      <c r="I52" s="15" t="s">
        <v>78</v>
      </c>
      <c r="J52" s="17" t="s">
        <v>38</v>
      </c>
      <c r="K52" s="1">
        <f>_xlfn.XLOOKUP(J52,'[1]Youth DB'!$G:$G,'[1]Youth DB'!$A:$A,"",0)</f>
        <v>769</v>
      </c>
      <c r="L52" s="17" t="s">
        <v>79</v>
      </c>
      <c r="M52" s="11">
        <f>SUM(O52,Q52,S52,U52,W52,Y52,AA52,AC52,AE52)</f>
        <v>17</v>
      </c>
      <c r="N52" s="12" t="s">
        <v>40</v>
      </c>
      <c r="O52" s="12">
        <v>6</v>
      </c>
      <c r="P52" s="12">
        <v>3</v>
      </c>
      <c r="Q52" s="12">
        <v>5</v>
      </c>
      <c r="R52" s="12">
        <v>8</v>
      </c>
      <c r="S52" s="12">
        <v>6</v>
      </c>
      <c r="T52" s="12">
        <v>13</v>
      </c>
      <c r="U52" s="12">
        <v>0</v>
      </c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>
      <c r="A53" s="1">
        <v>9706</v>
      </c>
      <c r="B53" s="17" t="s">
        <v>41</v>
      </c>
      <c r="C53" s="13"/>
      <c r="D53" s="13" t="s">
        <v>42</v>
      </c>
      <c r="E53" s="17" t="s">
        <v>148</v>
      </c>
      <c r="F53" s="1" t="s">
        <v>35</v>
      </c>
      <c r="G53" s="17" t="s">
        <v>162</v>
      </c>
      <c r="H53" s="18" t="s">
        <v>163</v>
      </c>
      <c r="I53" s="15"/>
      <c r="J53" s="17" t="s">
        <v>151</v>
      </c>
      <c r="K53" s="1">
        <f>_xlfn.XLOOKUP(J53,'[1]Youth DB'!$G:$G,'[1]Youth DB'!$A:$A,"",0)</f>
        <v>450</v>
      </c>
      <c r="L53" s="16">
        <v>44949</v>
      </c>
      <c r="M53" s="11">
        <f>SUM(O53,Q53,S53,U53,W53,Y53,AA53,AC53,AE53)</f>
        <v>43</v>
      </c>
      <c r="N53" s="12" t="s">
        <v>40</v>
      </c>
      <c r="O53" s="12">
        <v>22</v>
      </c>
      <c r="P53" s="12">
        <v>1</v>
      </c>
      <c r="Q53" s="12">
        <v>5</v>
      </c>
      <c r="R53" s="12">
        <v>1</v>
      </c>
      <c r="S53" s="12">
        <v>9</v>
      </c>
      <c r="T53" s="12">
        <v>1</v>
      </c>
      <c r="U53" s="12">
        <v>7</v>
      </c>
      <c r="V53" s="12">
        <v>1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>
      <c r="A54" s="1">
        <v>2137</v>
      </c>
      <c r="B54" s="17" t="s">
        <v>32</v>
      </c>
      <c r="C54" s="1"/>
      <c r="D54" s="1" t="s">
        <v>33</v>
      </c>
      <c r="E54" s="17" t="s">
        <v>34</v>
      </c>
      <c r="F54" s="1" t="s">
        <v>35</v>
      </c>
      <c r="G54" s="17" t="s">
        <v>164</v>
      </c>
      <c r="H54" s="18" t="s">
        <v>165</v>
      </c>
      <c r="I54" s="15" t="s">
        <v>75</v>
      </c>
      <c r="J54" s="17" t="s">
        <v>38</v>
      </c>
      <c r="K54" s="1">
        <f>_xlfn.XLOOKUP(J54,'[1]Youth DB'!$G:$G,'[1]Youth DB'!$A:$A,"",0)</f>
        <v>769</v>
      </c>
      <c r="L54" s="17" t="s">
        <v>79</v>
      </c>
      <c r="M54" s="11">
        <f>SUM(O54,Q54,S54,U54,W54,Y54,AA54,AC54,AE54)</f>
        <v>17</v>
      </c>
      <c r="N54" s="12" t="s">
        <v>40</v>
      </c>
      <c r="O54" s="12">
        <v>6</v>
      </c>
      <c r="P54" s="12">
        <v>3</v>
      </c>
      <c r="Q54" s="12">
        <v>5</v>
      </c>
      <c r="R54" s="12">
        <v>8</v>
      </c>
      <c r="S54" s="12">
        <v>6</v>
      </c>
      <c r="T54" s="12">
        <v>13</v>
      </c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>
      <c r="A55" s="1">
        <v>8210</v>
      </c>
      <c r="B55" s="17" t="s">
        <v>41</v>
      </c>
      <c r="C55" s="13"/>
      <c r="D55" s="13" t="s">
        <v>42</v>
      </c>
      <c r="E55" s="17" t="s">
        <v>148</v>
      </c>
      <c r="F55" s="1" t="s">
        <v>35</v>
      </c>
      <c r="G55" s="17" t="s">
        <v>166</v>
      </c>
      <c r="H55" s="18" t="s">
        <v>167</v>
      </c>
      <c r="I55" s="15"/>
      <c r="J55" s="17" t="s">
        <v>151</v>
      </c>
      <c r="K55" s="1">
        <f>_xlfn.XLOOKUP(J55,'[1]Youth DB'!$G:$G,'[1]Youth DB'!$A:$A,"",0)</f>
        <v>450</v>
      </c>
      <c r="L55" s="16">
        <v>44939</v>
      </c>
      <c r="M55" s="11">
        <f>SUM(O55,Q55,S55,U55,W55,Y55,AA55,AC55,AE55)</f>
        <v>23</v>
      </c>
      <c r="N55" s="12" t="s">
        <v>40</v>
      </c>
      <c r="O55" s="12">
        <v>0</v>
      </c>
      <c r="P55" s="12"/>
      <c r="Q55" s="12">
        <v>1</v>
      </c>
      <c r="R55" s="12">
        <v>1</v>
      </c>
      <c r="S55" s="12">
        <v>6</v>
      </c>
      <c r="T55" s="12">
        <v>1</v>
      </c>
      <c r="U55" s="12">
        <v>10</v>
      </c>
      <c r="V55" s="12">
        <v>1</v>
      </c>
      <c r="W55" s="12">
        <v>6</v>
      </c>
      <c r="X55" s="12">
        <v>1</v>
      </c>
      <c r="Y55" s="12"/>
      <c r="Z55" s="12"/>
      <c r="AA55" s="12"/>
      <c r="AB55" s="12"/>
      <c r="AC55" s="12"/>
      <c r="AD55" s="12"/>
      <c r="AE55" s="12"/>
      <c r="AF55" s="12"/>
    </row>
    <row r="56" spans="1:32">
      <c r="A56" s="1">
        <v>8212</v>
      </c>
      <c r="B56" s="17" t="s">
        <v>41</v>
      </c>
      <c r="C56" s="13"/>
      <c r="D56" s="13" t="s">
        <v>42</v>
      </c>
      <c r="E56" s="17" t="s">
        <v>148</v>
      </c>
      <c r="F56" s="1" t="s">
        <v>35</v>
      </c>
      <c r="G56" s="17" t="s">
        <v>168</v>
      </c>
      <c r="H56" s="18" t="s">
        <v>169</v>
      </c>
      <c r="I56" s="15"/>
      <c r="J56" s="17" t="s">
        <v>151</v>
      </c>
      <c r="K56" s="1">
        <f>_xlfn.XLOOKUP(J56,'[1]Youth DB'!$G:$G,'[1]Youth DB'!$A:$A,"",0)</f>
        <v>450</v>
      </c>
      <c r="L56" s="16">
        <v>44960</v>
      </c>
      <c r="M56" s="11">
        <f>SUM(O56,Q56,S56,U56,W56,Y56,AA56,AC56,AE56)</f>
        <v>23</v>
      </c>
      <c r="N56" s="12" t="s">
        <v>40</v>
      </c>
      <c r="O56" s="12">
        <v>3</v>
      </c>
      <c r="P56" s="12">
        <v>1</v>
      </c>
      <c r="Q56" s="12">
        <v>3</v>
      </c>
      <c r="R56" s="12">
        <v>1</v>
      </c>
      <c r="S56" s="12">
        <v>14</v>
      </c>
      <c r="T56" s="12">
        <v>1</v>
      </c>
      <c r="U56" s="12">
        <v>0</v>
      </c>
      <c r="V56" s="12">
        <v>1</v>
      </c>
      <c r="W56" s="12">
        <v>3</v>
      </c>
      <c r="X56" s="12">
        <v>1</v>
      </c>
      <c r="Y56" s="12"/>
      <c r="Z56" s="12"/>
      <c r="AA56" s="12"/>
      <c r="AB56" s="12"/>
      <c r="AC56" s="12"/>
      <c r="AD56" s="12"/>
      <c r="AE56" s="12"/>
      <c r="AF56" s="12"/>
    </row>
    <row r="57" spans="1:32">
      <c r="A57" s="1">
        <v>8464</v>
      </c>
      <c r="B57" s="17" t="s">
        <v>170</v>
      </c>
      <c r="C57" s="1"/>
      <c r="D57" s="1" t="s">
        <v>171</v>
      </c>
      <c r="E57" s="17" t="s">
        <v>148</v>
      </c>
      <c r="F57" s="1" t="s">
        <v>44</v>
      </c>
      <c r="G57" s="17" t="s">
        <v>172</v>
      </c>
      <c r="H57" s="18" t="s">
        <v>173</v>
      </c>
      <c r="I57" s="15"/>
      <c r="J57" s="17"/>
      <c r="K57" s="1"/>
      <c r="L57" s="16"/>
      <c r="M57" s="11">
        <f>SUM(O57,Q57,S57,U57,W57,Y57,AA57,AC57,AE57)</f>
        <v>0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>
      <c r="A58" s="1">
        <v>8465</v>
      </c>
      <c r="B58" s="17" t="s">
        <v>170</v>
      </c>
      <c r="C58" s="1"/>
      <c r="D58" s="1" t="s">
        <v>171</v>
      </c>
      <c r="E58" s="17" t="s">
        <v>148</v>
      </c>
      <c r="F58" s="1" t="s">
        <v>44</v>
      </c>
      <c r="G58" s="17" t="s">
        <v>174</v>
      </c>
      <c r="H58" s="18" t="s">
        <v>175</v>
      </c>
      <c r="I58" s="15"/>
      <c r="J58" s="17"/>
      <c r="K58" s="1"/>
      <c r="L58" s="16"/>
      <c r="M58" s="11">
        <f>SUM(O58,Q58,S58,U58,W58,Y58,AA58,AC58,AE58)</f>
        <v>0</v>
      </c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>
      <c r="A59" s="1">
        <v>8209</v>
      </c>
      <c r="B59" s="17" t="s">
        <v>41</v>
      </c>
      <c r="C59" s="13"/>
      <c r="D59" s="13" t="s">
        <v>42</v>
      </c>
      <c r="E59" s="17" t="s">
        <v>148</v>
      </c>
      <c r="F59" s="1" t="s">
        <v>44</v>
      </c>
      <c r="G59" s="20" t="s">
        <v>191</v>
      </c>
      <c r="H59" s="21" t="s">
        <v>192</v>
      </c>
      <c r="I59" s="22"/>
      <c r="J59" s="20"/>
      <c r="K59" s="1"/>
      <c r="L59" s="23"/>
      <c r="M59" s="11">
        <f>SUM(O59,Q59,S59,U59,W59,Y59,AA59,AC59,AE59)</f>
        <v>0</v>
      </c>
      <c r="N59" s="12" t="s">
        <v>40</v>
      </c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>
      <c r="A60" s="1">
        <v>8214</v>
      </c>
      <c r="B60" s="17" t="s">
        <v>41</v>
      </c>
      <c r="C60" s="13"/>
      <c r="D60" s="13" t="s">
        <v>42</v>
      </c>
      <c r="E60" s="17" t="s">
        <v>148</v>
      </c>
      <c r="F60" s="1" t="s">
        <v>35</v>
      </c>
      <c r="G60" s="17" t="s">
        <v>179</v>
      </c>
      <c r="H60" s="18" t="s">
        <v>180</v>
      </c>
      <c r="I60" s="15"/>
      <c r="J60" s="17" t="s">
        <v>151</v>
      </c>
      <c r="K60" s="1">
        <f>_xlfn.XLOOKUP(J60,'[1]Youth DB'!$G:$G,'[1]Youth DB'!$A:$A,"",0)</f>
        <v>450</v>
      </c>
      <c r="L60" s="16">
        <v>44956</v>
      </c>
      <c r="M60" s="11">
        <f>SUM(O60,Q60,S60,U60,W60,Y60,AA60,AC60,AE60)</f>
        <v>30</v>
      </c>
      <c r="N60" s="12" t="s">
        <v>40</v>
      </c>
      <c r="O60" s="12">
        <v>9</v>
      </c>
      <c r="P60" s="12">
        <v>1</v>
      </c>
      <c r="Q60" s="12">
        <v>5</v>
      </c>
      <c r="R60" s="12">
        <v>1</v>
      </c>
      <c r="S60" s="12">
        <v>12</v>
      </c>
      <c r="T60" s="12">
        <v>1</v>
      </c>
      <c r="U60" s="12">
        <v>1</v>
      </c>
      <c r="V60" s="12">
        <v>1</v>
      </c>
      <c r="W60" s="12">
        <v>3</v>
      </c>
      <c r="X60" s="12">
        <v>1</v>
      </c>
      <c r="Y60" s="12"/>
      <c r="Z60" s="12"/>
      <c r="AA60" s="12"/>
      <c r="AB60" s="12"/>
      <c r="AC60" s="12"/>
      <c r="AD60" s="12"/>
      <c r="AE60" s="12"/>
      <c r="AF60" s="12"/>
    </row>
    <row r="61" spans="1:32">
      <c r="A61" s="1">
        <v>9741</v>
      </c>
      <c r="B61" s="17" t="s">
        <v>170</v>
      </c>
      <c r="C61" s="1"/>
      <c r="D61" s="1" t="s">
        <v>171</v>
      </c>
      <c r="E61" s="17" t="s">
        <v>148</v>
      </c>
      <c r="F61" s="1" t="s">
        <v>35</v>
      </c>
      <c r="G61" s="17" t="s">
        <v>181</v>
      </c>
      <c r="H61" s="18" t="s">
        <v>182</v>
      </c>
      <c r="I61" s="15"/>
      <c r="J61" s="17" t="s">
        <v>38</v>
      </c>
      <c r="K61" s="1">
        <f>_xlfn.XLOOKUP(J61,'[1]Youth DB'!$G:$G,'[1]Youth DB'!$A:$A,"",0)</f>
        <v>769</v>
      </c>
      <c r="L61" s="19">
        <v>45029</v>
      </c>
      <c r="M61" s="11">
        <f>SUM(O61,Q61,S61,U61,W61,Y61,AA61,AC61,AE61)</f>
        <v>30</v>
      </c>
      <c r="N61" s="12" t="s">
        <v>40</v>
      </c>
      <c r="O61" s="12">
        <v>0</v>
      </c>
      <c r="P61" s="12"/>
      <c r="Q61" s="12">
        <v>6</v>
      </c>
      <c r="R61" s="12">
        <v>1</v>
      </c>
      <c r="S61" s="12">
        <v>9</v>
      </c>
      <c r="T61" s="12">
        <v>1</v>
      </c>
      <c r="U61" s="12">
        <v>14</v>
      </c>
      <c r="V61" s="12">
        <v>1</v>
      </c>
      <c r="W61" s="12">
        <v>1</v>
      </c>
      <c r="X61" s="12">
        <v>1</v>
      </c>
      <c r="Y61" s="12"/>
      <c r="Z61" s="12"/>
      <c r="AA61" s="12"/>
      <c r="AB61" s="12"/>
      <c r="AC61" s="12"/>
      <c r="AD61" s="12"/>
      <c r="AE61" s="12"/>
      <c r="AF61" s="12"/>
    </row>
    <row r="62" spans="1:32">
      <c r="A62" s="1">
        <v>9742</v>
      </c>
      <c r="B62" s="17" t="s">
        <v>170</v>
      </c>
      <c r="C62" s="1"/>
      <c r="D62" s="1" t="s">
        <v>171</v>
      </c>
      <c r="E62" s="17" t="s">
        <v>148</v>
      </c>
      <c r="F62" s="1" t="s">
        <v>35</v>
      </c>
      <c r="G62" s="17" t="s">
        <v>183</v>
      </c>
      <c r="H62" s="18" t="s">
        <v>184</v>
      </c>
      <c r="I62" s="15"/>
      <c r="J62" s="17" t="s">
        <v>38</v>
      </c>
      <c r="K62" s="1">
        <f>_xlfn.XLOOKUP(J62,'[1]Youth DB'!$G:$G,'[1]Youth DB'!$A:$A,"",0)</f>
        <v>769</v>
      </c>
      <c r="L62" s="19">
        <v>45033</v>
      </c>
      <c r="M62" s="11">
        <f>SUM(O62,Q62,S62,U62,W62,Y62,AA62,AC62,AE62)</f>
        <v>31</v>
      </c>
      <c r="N62" s="12" t="s">
        <v>40</v>
      </c>
      <c r="O62" s="12">
        <v>0</v>
      </c>
      <c r="P62" s="12"/>
      <c r="Q62" s="12">
        <v>7</v>
      </c>
      <c r="R62" s="12">
        <v>1</v>
      </c>
      <c r="S62" s="12">
        <v>10</v>
      </c>
      <c r="T62" s="12">
        <v>1</v>
      </c>
      <c r="U62" s="12">
        <v>8</v>
      </c>
      <c r="V62" s="12">
        <v>1</v>
      </c>
      <c r="W62" s="12">
        <v>6</v>
      </c>
      <c r="X62" s="12">
        <v>2</v>
      </c>
      <c r="Y62" s="12"/>
      <c r="Z62" s="12"/>
      <c r="AA62" s="12"/>
      <c r="AB62" s="12"/>
      <c r="AC62" s="12"/>
      <c r="AD62" s="12"/>
      <c r="AE62" s="12"/>
      <c r="AF62" s="12"/>
    </row>
    <row r="63" spans="1:32">
      <c r="A63" s="1">
        <v>8215</v>
      </c>
      <c r="B63" s="17" t="s">
        <v>41</v>
      </c>
      <c r="C63" s="13"/>
      <c r="D63" s="13" t="s">
        <v>42</v>
      </c>
      <c r="E63" s="17" t="s">
        <v>148</v>
      </c>
      <c r="F63" s="1" t="s">
        <v>35</v>
      </c>
      <c r="G63" s="17" t="s">
        <v>185</v>
      </c>
      <c r="H63" s="18" t="s">
        <v>186</v>
      </c>
      <c r="I63" s="15"/>
      <c r="J63" s="17" t="s">
        <v>151</v>
      </c>
      <c r="K63" s="1">
        <f>_xlfn.XLOOKUP(J63,'[1]Youth DB'!$G:$G,'[1]Youth DB'!$A:$A,"",0)</f>
        <v>450</v>
      </c>
      <c r="L63" s="16">
        <v>45040</v>
      </c>
      <c r="M63" s="11">
        <f>SUM(O63,Q63,S63,U63,W63,Y63,AA63,AC63,AE63)</f>
        <v>27</v>
      </c>
      <c r="N63" s="12" t="s">
        <v>40</v>
      </c>
      <c r="O63" s="12">
        <v>0</v>
      </c>
      <c r="P63" s="12"/>
      <c r="Q63" s="12">
        <v>4</v>
      </c>
      <c r="R63" s="12">
        <v>1</v>
      </c>
      <c r="S63" s="12">
        <v>15</v>
      </c>
      <c r="T63" s="12">
        <v>1</v>
      </c>
      <c r="U63" s="12">
        <v>8</v>
      </c>
      <c r="V63" s="12">
        <v>1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>
      <c r="A64" s="1">
        <v>8216</v>
      </c>
      <c r="B64" s="17" t="s">
        <v>41</v>
      </c>
      <c r="C64" s="13"/>
      <c r="D64" s="13" t="s">
        <v>42</v>
      </c>
      <c r="E64" s="17" t="s">
        <v>148</v>
      </c>
      <c r="F64" s="1" t="s">
        <v>35</v>
      </c>
      <c r="G64" s="17" t="s">
        <v>187</v>
      </c>
      <c r="H64" s="18" t="s">
        <v>188</v>
      </c>
      <c r="I64" s="15"/>
      <c r="J64" s="17" t="s">
        <v>151</v>
      </c>
      <c r="K64" s="1">
        <f>_xlfn.XLOOKUP(J64,'[1]Youth DB'!$G:$G,'[1]Youth DB'!$A:$A,"",0)</f>
        <v>450</v>
      </c>
      <c r="L64" s="16">
        <v>44963</v>
      </c>
      <c r="M64" s="11">
        <f>SUM(O64,Q64,S64,U64,W64,Y64,AA64,AC64,AE64)</f>
        <v>50</v>
      </c>
      <c r="N64" s="12" t="s">
        <v>40</v>
      </c>
      <c r="O64" s="12">
        <v>22</v>
      </c>
      <c r="P64" s="12">
        <v>1</v>
      </c>
      <c r="Q64" s="12">
        <v>8</v>
      </c>
      <c r="R64" s="12">
        <v>1</v>
      </c>
      <c r="S64" s="12">
        <v>14</v>
      </c>
      <c r="T64" s="12">
        <v>1</v>
      </c>
      <c r="U64" s="12">
        <v>6</v>
      </c>
      <c r="V64" s="12">
        <v>1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>
      <c r="A65" s="1">
        <v>8218</v>
      </c>
      <c r="B65" s="17" t="s">
        <v>41</v>
      </c>
      <c r="C65" s="13"/>
      <c r="D65" s="13" t="s">
        <v>42</v>
      </c>
      <c r="E65" s="17" t="s">
        <v>148</v>
      </c>
      <c r="F65" s="1" t="s">
        <v>35</v>
      </c>
      <c r="G65" s="17" t="s">
        <v>189</v>
      </c>
      <c r="H65" s="18" t="s">
        <v>190</v>
      </c>
      <c r="I65" s="15"/>
      <c r="J65" s="17" t="s">
        <v>151</v>
      </c>
      <c r="K65" s="1">
        <f>_xlfn.XLOOKUP(J65,'[1]Youth DB'!$G:$G,'[1]Youth DB'!$A:$A,"",0)</f>
        <v>450</v>
      </c>
      <c r="L65" s="17" t="s">
        <v>152</v>
      </c>
      <c r="M65" s="11">
        <f>SUM(O65,Q65,S65,U65,W65,Y65,AA65,AC65,AE65)</f>
        <v>43</v>
      </c>
      <c r="N65" s="12" t="s">
        <v>40</v>
      </c>
      <c r="O65" s="12">
        <v>9</v>
      </c>
      <c r="P65" s="12">
        <v>1</v>
      </c>
      <c r="Q65" s="12">
        <v>5</v>
      </c>
      <c r="R65" s="12">
        <v>1</v>
      </c>
      <c r="S65" s="12">
        <v>17</v>
      </c>
      <c r="T65" s="12">
        <v>1</v>
      </c>
      <c r="U65" s="12">
        <v>5</v>
      </c>
      <c r="V65" s="12">
        <v>1</v>
      </c>
      <c r="W65" s="12">
        <v>7</v>
      </c>
      <c r="X65" s="12">
        <v>2</v>
      </c>
      <c r="Y65" s="12"/>
      <c r="Z65" s="12"/>
      <c r="AA65" s="12"/>
      <c r="AB65" s="12"/>
      <c r="AC65" s="12"/>
      <c r="AD65" s="12"/>
      <c r="AE65" s="12"/>
      <c r="AF65" s="12"/>
    </row>
    <row r="66" spans="1:32">
      <c r="A66" s="1">
        <v>8217</v>
      </c>
      <c r="B66" s="17" t="s">
        <v>41</v>
      </c>
      <c r="C66" s="13"/>
      <c r="D66" s="13" t="s">
        <v>42</v>
      </c>
      <c r="E66" s="17" t="s">
        <v>148</v>
      </c>
      <c r="F66" s="1" t="s">
        <v>44</v>
      </c>
      <c r="G66" s="20" t="s">
        <v>195</v>
      </c>
      <c r="H66" s="21" t="s">
        <v>196</v>
      </c>
      <c r="I66" s="22"/>
      <c r="J66" s="20"/>
      <c r="K66" s="1"/>
      <c r="L66" s="23"/>
      <c r="M66" s="11">
        <f>SUM(O66,Q66,S66,U66,W66,Y66,AA66,AC66,AE66)</f>
        <v>0</v>
      </c>
      <c r="N66" s="12" t="s">
        <v>40</v>
      </c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1:32">
      <c r="A67" s="1">
        <v>8213</v>
      </c>
      <c r="B67" s="17" t="s">
        <v>41</v>
      </c>
      <c r="C67" s="13"/>
      <c r="D67" s="13" t="s">
        <v>42</v>
      </c>
      <c r="E67" s="17" t="s">
        <v>148</v>
      </c>
      <c r="F67" s="1" t="s">
        <v>35</v>
      </c>
      <c r="G67" s="20" t="s">
        <v>193</v>
      </c>
      <c r="H67" s="21" t="s">
        <v>175</v>
      </c>
      <c r="I67" s="22"/>
      <c r="J67" s="20" t="s">
        <v>151</v>
      </c>
      <c r="K67" s="1">
        <f>_xlfn.XLOOKUP(J67,'[1]Youth DB'!$G:$G,'[1]Youth DB'!$A:$A,"",0)</f>
        <v>450</v>
      </c>
      <c r="L67" s="24"/>
      <c r="M67" s="11">
        <f>SUM(O67,Q67,S67,U67,W67,Y67,AA67,AC67,AE67)</f>
        <v>0</v>
      </c>
      <c r="N67" s="12" t="s">
        <v>40</v>
      </c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1:32">
      <c r="A68" s="1">
        <v>8459</v>
      </c>
      <c r="B68" s="17" t="s">
        <v>170</v>
      </c>
      <c r="C68" s="1"/>
      <c r="D68" s="1" t="s">
        <v>171</v>
      </c>
      <c r="E68" s="17" t="s">
        <v>148</v>
      </c>
      <c r="F68" s="1" t="s">
        <v>35</v>
      </c>
      <c r="G68" s="17" t="s">
        <v>194</v>
      </c>
      <c r="H68" s="18" t="s">
        <v>81</v>
      </c>
      <c r="I68" s="15"/>
      <c r="J68" s="17" t="s">
        <v>38</v>
      </c>
      <c r="K68" s="1">
        <f>_xlfn.XLOOKUP(J68,'[1]Youth DB'!$G:$G,'[1]Youth DB'!$A:$A,"",0)</f>
        <v>769</v>
      </c>
      <c r="L68" s="19">
        <v>45029</v>
      </c>
      <c r="M68" s="11">
        <f>SUM(O68,Q68,S68,U68,W68,Y68,AA68,AC68,AE68)</f>
        <v>36</v>
      </c>
      <c r="N68" s="12" t="s">
        <v>40</v>
      </c>
      <c r="O68" s="12">
        <v>0</v>
      </c>
      <c r="P68" s="12"/>
      <c r="Q68" s="12">
        <v>7</v>
      </c>
      <c r="R68" s="12">
        <v>1</v>
      </c>
      <c r="S68" s="12">
        <v>10</v>
      </c>
      <c r="T68" s="12">
        <v>1</v>
      </c>
      <c r="U68" s="12">
        <v>11</v>
      </c>
      <c r="V68" s="12">
        <v>1</v>
      </c>
      <c r="W68" s="12">
        <v>8</v>
      </c>
      <c r="X68" s="12">
        <v>1</v>
      </c>
      <c r="Y68" s="12"/>
      <c r="Z68" s="12"/>
      <c r="AA68" s="12"/>
      <c r="AB68" s="12"/>
      <c r="AC68" s="12"/>
      <c r="AD68" s="12"/>
      <c r="AE68" s="12"/>
      <c r="AF68" s="12"/>
    </row>
    <row r="69" spans="1:32">
      <c r="A69" s="1">
        <v>9819</v>
      </c>
      <c r="B69" s="3" t="s">
        <v>52</v>
      </c>
      <c r="C69" s="13"/>
      <c r="D69" s="13" t="s">
        <v>53</v>
      </c>
      <c r="E69" s="3" t="s">
        <v>34</v>
      </c>
      <c r="F69" s="1" t="s">
        <v>44</v>
      </c>
      <c r="G69" s="3" t="s">
        <v>260</v>
      </c>
      <c r="H69" s="14" t="s">
        <v>261</v>
      </c>
      <c r="I69" s="15"/>
      <c r="J69" s="17"/>
      <c r="K69" s="1"/>
      <c r="L69" s="17"/>
      <c r="M69" s="11">
        <f>SUM(O69,Q69,S69,U69,W69,Y69,AA69,AC69,AE69)</f>
        <v>0</v>
      </c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1:32">
      <c r="A70" s="1">
        <v>7740</v>
      </c>
      <c r="B70" s="17" t="s">
        <v>41</v>
      </c>
      <c r="C70" s="13"/>
      <c r="D70" s="13" t="s">
        <v>42</v>
      </c>
      <c r="E70" s="17" t="s">
        <v>148</v>
      </c>
      <c r="F70" s="1" t="s">
        <v>35</v>
      </c>
      <c r="G70" s="20" t="s">
        <v>197</v>
      </c>
      <c r="H70" s="21" t="s">
        <v>198</v>
      </c>
      <c r="I70" s="22"/>
      <c r="J70" s="20" t="s">
        <v>151</v>
      </c>
      <c r="K70" s="1">
        <f>_xlfn.XLOOKUP(J70,'[1]Youth DB'!$G:$G,'[1]Youth DB'!$A:$A,"",0)</f>
        <v>450</v>
      </c>
      <c r="L70" s="24"/>
      <c r="M70" s="11">
        <f>SUM(O70,Q70,S70,U70,W70,Y70,AA70,AC70,AE70)</f>
        <v>3</v>
      </c>
      <c r="N70" s="12" t="s">
        <v>40</v>
      </c>
      <c r="O70" s="25"/>
      <c r="P70" s="12"/>
      <c r="Q70" s="12"/>
      <c r="R70" s="12"/>
      <c r="S70" s="12"/>
      <c r="T70" s="12"/>
      <c r="U70" s="12">
        <v>3</v>
      </c>
      <c r="V70" s="12">
        <v>1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1:32">
      <c r="A71" s="1">
        <v>9012</v>
      </c>
      <c r="B71" s="3" t="s">
        <v>52</v>
      </c>
      <c r="C71" s="13"/>
      <c r="D71" s="3" t="s">
        <v>53</v>
      </c>
      <c r="E71" s="3" t="s">
        <v>43</v>
      </c>
      <c r="F71" s="1" t="s">
        <v>35</v>
      </c>
      <c r="G71" s="3" t="s">
        <v>199</v>
      </c>
      <c r="H71" s="14" t="s">
        <v>200</v>
      </c>
      <c r="I71" s="15"/>
      <c r="J71" s="17" t="s">
        <v>91</v>
      </c>
      <c r="K71" s="1">
        <f>_xlfn.XLOOKUP(J71,'[1]Youth DB'!$G:$G,'[1]Youth DB'!$A:$A,"",0)</f>
        <v>937</v>
      </c>
      <c r="L71" s="17"/>
      <c r="M71" s="11">
        <f>SUM(O71,Q71,S71,U71,W71,Y71,AA71,AC71,AE71)</f>
        <v>0</v>
      </c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2">
      <c r="A72" s="1">
        <v>9062</v>
      </c>
      <c r="B72" s="3" t="s">
        <v>52</v>
      </c>
      <c r="C72" s="3"/>
      <c r="D72" s="3" t="s">
        <v>53</v>
      </c>
      <c r="E72" s="3" t="s">
        <v>43</v>
      </c>
      <c r="F72" s="1" t="s">
        <v>35</v>
      </c>
      <c r="G72" s="3" t="s">
        <v>201</v>
      </c>
      <c r="H72" s="14" t="s">
        <v>202</v>
      </c>
      <c r="I72" s="15"/>
      <c r="J72" s="17" t="s">
        <v>122</v>
      </c>
      <c r="K72" s="1">
        <f>_xlfn.XLOOKUP(J72,'[1]Youth DB'!$G:$G,'[1]Youth DB'!$A:$A,"",0)</f>
        <v>942</v>
      </c>
      <c r="L72" s="17"/>
      <c r="M72" s="11">
        <f>SUM(O72,Q72,S72,U72,W72,Y72,AA72,AC72,AE72)</f>
        <v>0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>
      <c r="A73" s="1">
        <v>9088</v>
      </c>
      <c r="B73" s="3" t="s">
        <v>52</v>
      </c>
      <c r="C73" s="3"/>
      <c r="D73" s="3" t="s">
        <v>53</v>
      </c>
      <c r="E73" s="3" t="s">
        <v>57</v>
      </c>
      <c r="F73" s="1" t="s">
        <v>35</v>
      </c>
      <c r="G73" s="3" t="s">
        <v>71</v>
      </c>
      <c r="H73" s="14" t="s">
        <v>203</v>
      </c>
      <c r="I73" s="15"/>
      <c r="J73" s="17" t="s">
        <v>91</v>
      </c>
      <c r="K73" s="1">
        <f>_xlfn.XLOOKUP(J73,'[1]Youth DB'!$G:$G,'[1]Youth DB'!$A:$A,"",0)</f>
        <v>937</v>
      </c>
      <c r="L73" s="17"/>
      <c r="M73" s="11">
        <f>SUM(O73,Q73,S73,U73,W73,Y73,AA73,AC73,AE73)</f>
        <v>0</v>
      </c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>
      <c r="A74" s="1">
        <v>8460</v>
      </c>
      <c r="B74" s="17" t="s">
        <v>170</v>
      </c>
      <c r="C74" s="1"/>
      <c r="D74" s="17" t="s">
        <v>171</v>
      </c>
      <c r="E74" s="17" t="s">
        <v>148</v>
      </c>
      <c r="F74" s="1" t="s">
        <v>35</v>
      </c>
      <c r="G74" s="17" t="s">
        <v>204</v>
      </c>
      <c r="H74" s="18" t="s">
        <v>205</v>
      </c>
      <c r="I74" s="15"/>
      <c r="J74" s="17" t="s">
        <v>38</v>
      </c>
      <c r="K74" s="1">
        <f>_xlfn.XLOOKUP(J74,'[1]Youth DB'!$G:$G,'[1]Youth DB'!$A:$A,"",0)</f>
        <v>769</v>
      </c>
      <c r="L74" s="19">
        <v>44966</v>
      </c>
      <c r="M74" s="11">
        <f>SUM(O74,Q74,S74,U74,W74,Y74,AA74,AC74,AE74)</f>
        <v>68</v>
      </c>
      <c r="N74" s="12" t="s">
        <v>206</v>
      </c>
      <c r="O74" s="12">
        <v>31</v>
      </c>
      <c r="P74" s="12">
        <v>1</v>
      </c>
      <c r="Q74" s="12">
        <v>7</v>
      </c>
      <c r="R74" s="12">
        <v>1</v>
      </c>
      <c r="S74" s="12">
        <v>11</v>
      </c>
      <c r="T74" s="12">
        <v>1</v>
      </c>
      <c r="U74" s="12">
        <v>13</v>
      </c>
      <c r="V74" s="12">
        <v>1</v>
      </c>
      <c r="W74" s="12">
        <v>6</v>
      </c>
      <c r="X74" s="12">
        <v>1</v>
      </c>
      <c r="Y74" s="12"/>
      <c r="Z74" s="12"/>
      <c r="AA74" s="12"/>
      <c r="AB74" s="12"/>
      <c r="AC74" s="12"/>
      <c r="AD74" s="12"/>
      <c r="AE74" s="12"/>
      <c r="AF74" s="12"/>
    </row>
    <row r="75" spans="1:32">
      <c r="A75" s="1">
        <v>11077</v>
      </c>
      <c r="B75" s="3" t="s">
        <v>52</v>
      </c>
      <c r="C75" s="3"/>
      <c r="D75" s="3" t="s">
        <v>53</v>
      </c>
      <c r="E75" s="3" t="s">
        <v>34</v>
      </c>
      <c r="F75" s="1" t="s">
        <v>44</v>
      </c>
      <c r="G75" s="3" t="s">
        <v>282</v>
      </c>
      <c r="H75" s="14" t="s">
        <v>283</v>
      </c>
      <c r="I75" s="15"/>
      <c r="J75" s="17"/>
      <c r="K75" s="1"/>
      <c r="L75" s="17"/>
      <c r="M75" s="11">
        <f>SUM(O75,Q75,S75,U75,W75,Y75,AA75,AC75,AE75)</f>
        <v>0</v>
      </c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>
      <c r="A76" s="1">
        <v>11066</v>
      </c>
      <c r="B76" s="3" t="s">
        <v>52</v>
      </c>
      <c r="C76" s="3"/>
      <c r="D76" s="3" t="s">
        <v>53</v>
      </c>
      <c r="E76" s="3" t="s">
        <v>34</v>
      </c>
      <c r="F76" s="1" t="s">
        <v>35</v>
      </c>
      <c r="G76" s="3" t="s">
        <v>209</v>
      </c>
      <c r="H76" s="14" t="s">
        <v>210</v>
      </c>
      <c r="I76" s="15"/>
      <c r="J76" s="17" t="s">
        <v>211</v>
      </c>
      <c r="K76" s="1">
        <f>_xlfn.XLOOKUP(J76,'[1]Youth DB'!$G:$G,'[1]Youth DB'!$A:$A,"",0)</f>
        <v>970</v>
      </c>
      <c r="L76" s="17"/>
      <c r="M76" s="11">
        <f>SUM(O76,Q76,S76,U76,W76,Y76,AA76,AC76,AE76)</f>
        <v>0</v>
      </c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>
      <c r="A77" s="1">
        <v>11083</v>
      </c>
      <c r="B77" s="3" t="s">
        <v>52</v>
      </c>
      <c r="C77" s="3"/>
      <c r="D77" s="3" t="s">
        <v>53</v>
      </c>
      <c r="E77" s="3" t="s">
        <v>34</v>
      </c>
      <c r="F77" s="1" t="s">
        <v>35</v>
      </c>
      <c r="G77" s="3" t="s">
        <v>212</v>
      </c>
      <c r="H77" s="14" t="s">
        <v>213</v>
      </c>
      <c r="I77" s="15"/>
      <c r="J77" s="17" t="s">
        <v>211</v>
      </c>
      <c r="K77" s="1">
        <f>_xlfn.XLOOKUP(J77,'[1]Youth DB'!$G:$G,'[1]Youth DB'!$A:$A,"",0)</f>
        <v>970</v>
      </c>
      <c r="L77" s="17"/>
      <c r="M77" s="11">
        <f>SUM(O77,Q77,S77,U77,W77,Y77,AA77,AC77,AE77)</f>
        <v>0</v>
      </c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>
      <c r="A78" s="1">
        <v>8462</v>
      </c>
      <c r="B78" s="17" t="s">
        <v>170</v>
      </c>
      <c r="C78" s="17"/>
      <c r="D78" s="17" t="s">
        <v>171</v>
      </c>
      <c r="E78" s="17" t="s">
        <v>148</v>
      </c>
      <c r="F78" s="1" t="s">
        <v>35</v>
      </c>
      <c r="G78" s="17" t="s">
        <v>214</v>
      </c>
      <c r="H78" s="18" t="s">
        <v>215</v>
      </c>
      <c r="I78" s="15"/>
      <c r="J78" s="17" t="s">
        <v>38</v>
      </c>
      <c r="K78" s="1">
        <f>_xlfn.XLOOKUP(J78,'[1]Youth DB'!$G:$G,'[1]Youth DB'!$A:$A,"",0)</f>
        <v>769</v>
      </c>
      <c r="L78" s="19">
        <v>45029</v>
      </c>
      <c r="M78" s="11">
        <f>SUM(O78,Q78,S78,U78,W78,Y78,AA78,AC78,AE78)</f>
        <v>26</v>
      </c>
      <c r="N78" s="12" t="s">
        <v>40</v>
      </c>
      <c r="O78" s="12">
        <v>0</v>
      </c>
      <c r="P78" s="12"/>
      <c r="Q78" s="12">
        <v>7</v>
      </c>
      <c r="R78" s="12">
        <v>1</v>
      </c>
      <c r="S78" s="12">
        <v>9</v>
      </c>
      <c r="T78" s="12">
        <v>1</v>
      </c>
      <c r="U78" s="12">
        <v>8</v>
      </c>
      <c r="V78" s="12">
        <v>1</v>
      </c>
      <c r="W78" s="12">
        <v>2</v>
      </c>
      <c r="X78" s="12">
        <v>1</v>
      </c>
      <c r="Y78" s="12"/>
      <c r="Z78" s="12"/>
      <c r="AA78" s="12"/>
      <c r="AB78" s="12"/>
      <c r="AC78" s="12"/>
      <c r="AD78" s="12"/>
      <c r="AE78" s="12"/>
      <c r="AF78" s="12"/>
    </row>
    <row r="79" spans="1:32">
      <c r="A79" s="1">
        <v>8463</v>
      </c>
      <c r="B79" s="17" t="s">
        <v>170</v>
      </c>
      <c r="C79" s="17"/>
      <c r="D79" s="17" t="s">
        <v>171</v>
      </c>
      <c r="E79" s="17" t="s">
        <v>148</v>
      </c>
      <c r="F79" s="1" t="s">
        <v>35</v>
      </c>
      <c r="G79" s="17" t="s">
        <v>216</v>
      </c>
      <c r="H79" s="18" t="s">
        <v>217</v>
      </c>
      <c r="I79" s="15"/>
      <c r="J79" s="17" t="s">
        <v>38</v>
      </c>
      <c r="K79" s="1">
        <f>_xlfn.XLOOKUP(J79,'[1]Youth DB'!$G:$G,'[1]Youth DB'!$A:$A,"",0)</f>
        <v>769</v>
      </c>
      <c r="L79" s="19">
        <v>44979</v>
      </c>
      <c r="M79" s="11">
        <f>SUM(O79,Q79,S79,U79,W79,Y79,AA79,AC79,AE79)</f>
        <v>66</v>
      </c>
      <c r="N79" s="12" t="s">
        <v>206</v>
      </c>
      <c r="O79" s="12">
        <v>24</v>
      </c>
      <c r="P79" s="12">
        <v>1</v>
      </c>
      <c r="Q79" s="12">
        <v>8</v>
      </c>
      <c r="R79" s="12">
        <v>1</v>
      </c>
      <c r="S79" s="12">
        <v>10</v>
      </c>
      <c r="T79" s="12">
        <v>1</v>
      </c>
      <c r="U79" s="12">
        <v>14</v>
      </c>
      <c r="V79" s="12">
        <v>1</v>
      </c>
      <c r="W79" s="12">
        <v>10</v>
      </c>
      <c r="X79" s="12">
        <v>1</v>
      </c>
      <c r="Y79" s="12"/>
      <c r="Z79" s="12"/>
      <c r="AA79" s="12"/>
      <c r="AB79" s="12"/>
      <c r="AC79" s="12"/>
      <c r="AD79" s="12"/>
      <c r="AE79" s="12"/>
      <c r="AF79" s="12"/>
    </row>
    <row r="80" spans="1:32">
      <c r="A80" s="1">
        <v>8920</v>
      </c>
      <c r="B80" s="3" t="s">
        <v>52</v>
      </c>
      <c r="C80" s="3"/>
      <c r="D80" s="3" t="s">
        <v>53</v>
      </c>
      <c r="E80" s="3" t="s">
        <v>57</v>
      </c>
      <c r="F80" s="1" t="s">
        <v>35</v>
      </c>
      <c r="G80" s="3" t="s">
        <v>218</v>
      </c>
      <c r="H80" s="14" t="s">
        <v>219</v>
      </c>
      <c r="I80" s="15"/>
      <c r="J80" s="17" t="s">
        <v>211</v>
      </c>
      <c r="K80" s="1">
        <f>_xlfn.XLOOKUP(J80,'[1]Youth DB'!$G:$G,'[1]Youth DB'!$A:$A,"",0)</f>
        <v>970</v>
      </c>
      <c r="L80" s="17"/>
      <c r="M80" s="11">
        <f>SUM(O80,Q80,S80,U80,W80,Y80,AA80,AC80,AE80)</f>
        <v>0</v>
      </c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1:32">
      <c r="A81" s="1">
        <v>1292</v>
      </c>
      <c r="B81" s="17" t="s">
        <v>442</v>
      </c>
      <c r="C81" s="17"/>
      <c r="D81" s="17" t="s">
        <v>436</v>
      </c>
      <c r="E81" s="17" t="s">
        <v>34</v>
      </c>
      <c r="F81" s="1" t="s">
        <v>44</v>
      </c>
      <c r="G81" s="17" t="s">
        <v>443</v>
      </c>
      <c r="H81" s="18" t="s">
        <v>444</v>
      </c>
      <c r="I81" s="15"/>
      <c r="J81" s="17"/>
      <c r="K81" s="1"/>
      <c r="L81" s="16"/>
      <c r="M81" s="11">
        <f>SUM(O81,Q81,S81,U81,W81,Y81,AA81,AC81,AE81)</f>
        <v>0</v>
      </c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1:32">
      <c r="A82" s="1">
        <v>6844</v>
      </c>
      <c r="B82" s="17" t="s">
        <v>170</v>
      </c>
      <c r="C82" s="17"/>
      <c r="D82" s="17" t="s">
        <v>171</v>
      </c>
      <c r="E82" s="17" t="s">
        <v>148</v>
      </c>
      <c r="F82" s="1" t="s">
        <v>35</v>
      </c>
      <c r="G82" s="17" t="s">
        <v>98</v>
      </c>
      <c r="H82" s="18" t="s">
        <v>222</v>
      </c>
      <c r="I82" s="15"/>
      <c r="J82" s="17" t="s">
        <v>38</v>
      </c>
      <c r="K82" s="1">
        <f>_xlfn.XLOOKUP(J82,'[1]Youth DB'!$G:$G,'[1]Youth DB'!$A:$A,"",0)</f>
        <v>769</v>
      </c>
      <c r="L82" s="19">
        <v>44949</v>
      </c>
      <c r="M82" s="11">
        <f>SUM(O82,Q82,S82,U82,W82,Y82,AA82,AC82,AE82)</f>
        <v>85</v>
      </c>
      <c r="N82" s="12" t="s">
        <v>206</v>
      </c>
      <c r="O82" s="12">
        <v>43</v>
      </c>
      <c r="P82" s="12">
        <v>1</v>
      </c>
      <c r="Q82" s="12">
        <v>7</v>
      </c>
      <c r="R82" s="12">
        <v>1</v>
      </c>
      <c r="S82" s="12">
        <v>11</v>
      </c>
      <c r="T82" s="12">
        <v>1</v>
      </c>
      <c r="U82" s="12">
        <v>14</v>
      </c>
      <c r="V82" s="12">
        <v>1</v>
      </c>
      <c r="W82" s="12">
        <v>10</v>
      </c>
      <c r="X82" s="12">
        <v>2</v>
      </c>
      <c r="Y82" s="12"/>
      <c r="Z82" s="12"/>
      <c r="AA82" s="12"/>
      <c r="AB82" s="12"/>
      <c r="AC82" s="12"/>
      <c r="AD82" s="12"/>
      <c r="AE82" s="12"/>
      <c r="AF82" s="12"/>
    </row>
    <row r="83" spans="1:32">
      <c r="A83" s="1">
        <v>6845</v>
      </c>
      <c r="B83" s="17" t="s">
        <v>170</v>
      </c>
      <c r="C83" s="17"/>
      <c r="D83" s="17" t="s">
        <v>171</v>
      </c>
      <c r="E83" s="17" t="s">
        <v>148</v>
      </c>
      <c r="F83" s="1" t="s">
        <v>35</v>
      </c>
      <c r="G83" s="17" t="s">
        <v>223</v>
      </c>
      <c r="H83" s="18" t="s">
        <v>224</v>
      </c>
      <c r="I83" s="15"/>
      <c r="J83" s="17" t="s">
        <v>38</v>
      </c>
      <c r="K83" s="1">
        <f>_xlfn.XLOOKUP(J83,'[1]Youth DB'!$G:$G,'[1]Youth DB'!$A:$A,"",0)</f>
        <v>769</v>
      </c>
      <c r="L83" s="19">
        <v>44949</v>
      </c>
      <c r="M83" s="11">
        <f>SUM(O83,Q83,S83,U83,W83,Y83,AA83,AC83,AE83)</f>
        <v>86</v>
      </c>
      <c r="N83" s="12" t="s">
        <v>206</v>
      </c>
      <c r="O83" s="12">
        <v>45</v>
      </c>
      <c r="P83" s="12">
        <v>1</v>
      </c>
      <c r="Q83" s="12">
        <v>8</v>
      </c>
      <c r="R83" s="12">
        <v>1</v>
      </c>
      <c r="S83" s="12">
        <v>10</v>
      </c>
      <c r="T83" s="12">
        <v>1</v>
      </c>
      <c r="U83" s="12">
        <v>13</v>
      </c>
      <c r="V83" s="12">
        <v>2</v>
      </c>
      <c r="W83" s="12">
        <v>10</v>
      </c>
      <c r="X83" s="12">
        <v>2</v>
      </c>
      <c r="Y83" s="12"/>
      <c r="Z83" s="12"/>
      <c r="AA83" s="12"/>
      <c r="AB83" s="12"/>
      <c r="AC83" s="12"/>
      <c r="AD83" s="12"/>
      <c r="AE83" s="12"/>
      <c r="AF83" s="12"/>
    </row>
    <row r="84" spans="1:32">
      <c r="A84" s="1">
        <v>9775</v>
      </c>
      <c r="B84" s="17" t="s">
        <v>225</v>
      </c>
      <c r="C84" s="17"/>
      <c r="D84" s="17" t="s">
        <v>171</v>
      </c>
      <c r="E84" s="17" t="s">
        <v>148</v>
      </c>
      <c r="F84" s="1" t="s">
        <v>35</v>
      </c>
      <c r="G84" s="17" t="s">
        <v>226</v>
      </c>
      <c r="H84" s="18" t="s">
        <v>227</v>
      </c>
      <c r="I84" s="15"/>
      <c r="J84" s="17" t="s">
        <v>228</v>
      </c>
      <c r="K84" s="1" t="str">
        <f>_xlfn.XLOOKUP(J84,'[1]Youth DB'!$G:$G,'[1]Youth DB'!$A:$A,"",0)</f>
        <v/>
      </c>
      <c r="L84" s="19">
        <v>45041</v>
      </c>
      <c r="M84" s="11">
        <f>SUM(O84,Q84,S84,U84,W84,Y84,AA84,AC84,AE84)</f>
        <v>36</v>
      </c>
      <c r="N84" s="12"/>
      <c r="O84" s="12"/>
      <c r="P84" s="12"/>
      <c r="Q84" s="12">
        <v>1</v>
      </c>
      <c r="R84" s="12">
        <v>1</v>
      </c>
      <c r="S84" s="12">
        <v>8</v>
      </c>
      <c r="T84" s="12">
        <v>1</v>
      </c>
      <c r="U84" s="12">
        <v>12</v>
      </c>
      <c r="V84" s="12">
        <v>1</v>
      </c>
      <c r="W84" s="12">
        <v>15</v>
      </c>
      <c r="X84" s="12">
        <v>1</v>
      </c>
      <c r="Y84" s="12"/>
      <c r="Z84" s="12"/>
      <c r="AA84" s="12"/>
      <c r="AB84" s="12"/>
      <c r="AC84" s="12"/>
      <c r="AD84" s="12"/>
      <c r="AE84" s="12"/>
      <c r="AF84" s="12"/>
    </row>
    <row r="85" spans="1:32">
      <c r="A85" s="1">
        <v>9074</v>
      </c>
      <c r="B85" s="3" t="s">
        <v>52</v>
      </c>
      <c r="C85" s="3"/>
      <c r="D85" s="3" t="s">
        <v>53</v>
      </c>
      <c r="E85" s="3" t="s">
        <v>57</v>
      </c>
      <c r="F85" s="1" t="s">
        <v>35</v>
      </c>
      <c r="G85" s="3" t="s">
        <v>98</v>
      </c>
      <c r="H85" s="14" t="s">
        <v>229</v>
      </c>
      <c r="I85" s="15"/>
      <c r="J85" s="17" t="s">
        <v>211</v>
      </c>
      <c r="K85" s="1">
        <f>_xlfn.XLOOKUP(J85,'[1]Youth DB'!$G:$G,'[1]Youth DB'!$A:$A,"",0)</f>
        <v>970</v>
      </c>
      <c r="L85" s="17"/>
      <c r="M85" s="11">
        <f>SUM(O85,Q85,S85,U85,W85,Y85,AA85,AC85,AE85)</f>
        <v>0</v>
      </c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1:32">
      <c r="A86" s="1">
        <v>9241</v>
      </c>
      <c r="B86" s="26" t="s">
        <v>230</v>
      </c>
      <c r="C86" s="17"/>
      <c r="D86" s="17" t="s">
        <v>231</v>
      </c>
      <c r="E86" s="26" t="s">
        <v>57</v>
      </c>
      <c r="F86" s="1" t="s">
        <v>35</v>
      </c>
      <c r="G86" s="26" t="s">
        <v>232</v>
      </c>
      <c r="H86" s="27" t="s">
        <v>233</v>
      </c>
      <c r="I86" s="15"/>
      <c r="J86" s="26" t="s">
        <v>234</v>
      </c>
      <c r="K86" s="1">
        <f>_xlfn.XLOOKUP(J86,'[1]Youth DB'!$G:$G,'[1]Youth DB'!$A:$A,"",0)</f>
        <v>918</v>
      </c>
      <c r="L86" s="16">
        <v>45235</v>
      </c>
      <c r="M86" s="11">
        <f>SUM(O86,Q86,S86,U86,W86,Y86,AA86,AC86,AE86)</f>
        <v>8</v>
      </c>
      <c r="N86" s="12"/>
      <c r="O86" s="12"/>
      <c r="P86" s="12"/>
      <c r="Q86" s="12"/>
      <c r="R86" s="12"/>
      <c r="S86" s="12">
        <v>1</v>
      </c>
      <c r="T86" s="12">
        <v>1</v>
      </c>
      <c r="U86" s="12">
        <v>3</v>
      </c>
      <c r="V86" s="12">
        <v>2</v>
      </c>
      <c r="W86" s="12">
        <v>1</v>
      </c>
      <c r="X86" s="12">
        <v>2</v>
      </c>
      <c r="Y86" s="12">
        <v>3</v>
      </c>
      <c r="Z86" s="12">
        <v>3</v>
      </c>
      <c r="AA86" s="12"/>
      <c r="AB86" s="12"/>
      <c r="AC86" s="12"/>
      <c r="AD86" s="12"/>
      <c r="AE86" s="12"/>
      <c r="AF86" s="12"/>
    </row>
    <row r="87" spans="1:32">
      <c r="A87" s="1">
        <v>9278</v>
      </c>
      <c r="B87" s="26" t="s">
        <v>230</v>
      </c>
      <c r="C87" s="17"/>
      <c r="D87" s="17" t="s">
        <v>231</v>
      </c>
      <c r="E87" s="26" t="s">
        <v>57</v>
      </c>
      <c r="F87" s="1" t="s">
        <v>35</v>
      </c>
      <c r="G87" s="26" t="s">
        <v>235</v>
      </c>
      <c r="H87" s="27" t="s">
        <v>236</v>
      </c>
      <c r="I87" s="15"/>
      <c r="J87" s="26" t="s">
        <v>234</v>
      </c>
      <c r="K87" s="1">
        <f>_xlfn.XLOOKUP(J87,'[1]Youth DB'!$G:$G,'[1]Youth DB'!$A:$A,"",0)</f>
        <v>918</v>
      </c>
      <c r="L87" s="16">
        <v>45235</v>
      </c>
      <c r="M87" s="11">
        <f>SUM(O87,Q87,S87,U87,W87,Y87,AA87,AC87,AE87)</f>
        <v>9</v>
      </c>
      <c r="N87" s="12"/>
      <c r="O87" s="12"/>
      <c r="P87" s="12"/>
      <c r="Q87" s="12"/>
      <c r="R87" s="12"/>
      <c r="S87" s="12">
        <v>2</v>
      </c>
      <c r="T87" s="12">
        <v>1</v>
      </c>
      <c r="U87" s="12">
        <v>3</v>
      </c>
      <c r="V87" s="12">
        <v>2</v>
      </c>
      <c r="W87" s="12">
        <v>1</v>
      </c>
      <c r="X87" s="12">
        <v>2</v>
      </c>
      <c r="Y87" s="12">
        <v>3</v>
      </c>
      <c r="Z87" s="12">
        <v>3</v>
      </c>
      <c r="AA87" s="12"/>
      <c r="AB87" s="12"/>
      <c r="AC87" s="12"/>
      <c r="AD87" s="12"/>
      <c r="AE87" s="12"/>
      <c r="AF87" s="12"/>
    </row>
    <row r="88" spans="1:32">
      <c r="A88" s="1">
        <v>9319</v>
      </c>
      <c r="B88" s="26" t="s">
        <v>230</v>
      </c>
      <c r="C88" s="17"/>
      <c r="D88" s="17" t="s">
        <v>231</v>
      </c>
      <c r="E88" s="26" t="s">
        <v>57</v>
      </c>
      <c r="F88" s="1" t="s">
        <v>35</v>
      </c>
      <c r="G88" s="26" t="s">
        <v>237</v>
      </c>
      <c r="H88" s="27" t="s">
        <v>238</v>
      </c>
      <c r="I88" s="15"/>
      <c r="J88" s="26" t="s">
        <v>234</v>
      </c>
      <c r="K88" s="1">
        <f>_xlfn.XLOOKUP(J88,'[1]Youth DB'!$G:$G,'[1]Youth DB'!$A:$A,"",0)</f>
        <v>918</v>
      </c>
      <c r="L88" s="16">
        <v>45235</v>
      </c>
      <c r="M88" s="11">
        <f>SUM(O88,Q88,S88,U88,W88,Y88,AA88,AC88,AE88)</f>
        <v>7</v>
      </c>
      <c r="N88" s="12"/>
      <c r="O88" s="12"/>
      <c r="P88" s="12"/>
      <c r="Q88" s="12"/>
      <c r="R88" s="12"/>
      <c r="S88" s="12">
        <v>1</v>
      </c>
      <c r="T88" s="12">
        <v>1</v>
      </c>
      <c r="U88" s="12">
        <v>3</v>
      </c>
      <c r="V88" s="12">
        <v>2</v>
      </c>
      <c r="W88" s="12">
        <v>1</v>
      </c>
      <c r="X88" s="12">
        <v>2</v>
      </c>
      <c r="Y88" s="12">
        <v>2</v>
      </c>
      <c r="Z88" s="12">
        <v>2</v>
      </c>
      <c r="AA88" s="12"/>
      <c r="AB88" s="12"/>
      <c r="AC88" s="12"/>
      <c r="AD88" s="12"/>
      <c r="AE88" s="12"/>
      <c r="AF88" s="12"/>
    </row>
    <row r="89" spans="1:32">
      <c r="A89" s="1">
        <v>9330</v>
      </c>
      <c r="B89" s="26" t="s">
        <v>230</v>
      </c>
      <c r="C89" s="17"/>
      <c r="D89" s="17" t="s">
        <v>231</v>
      </c>
      <c r="E89" s="26" t="s">
        <v>57</v>
      </c>
      <c r="F89" s="1" t="s">
        <v>35</v>
      </c>
      <c r="G89" s="26" t="s">
        <v>239</v>
      </c>
      <c r="H89" s="27" t="s">
        <v>240</v>
      </c>
      <c r="I89" s="15"/>
      <c r="J89" s="26" t="s">
        <v>234</v>
      </c>
      <c r="K89" s="1">
        <f>_xlfn.XLOOKUP(J89,'[1]Youth DB'!$G:$G,'[1]Youth DB'!$A:$A,"",0)</f>
        <v>918</v>
      </c>
      <c r="L89" s="16">
        <v>45235</v>
      </c>
      <c r="M89" s="11">
        <f>SUM(O89,Q89,S89,U89,W89,Y89,AA89,AC89,AE89)</f>
        <v>7</v>
      </c>
      <c r="N89" s="12"/>
      <c r="O89" s="12"/>
      <c r="P89" s="12"/>
      <c r="Q89" s="12"/>
      <c r="R89" s="12"/>
      <c r="S89" s="12">
        <v>2</v>
      </c>
      <c r="T89" s="12">
        <v>1</v>
      </c>
      <c r="U89" s="12">
        <v>2</v>
      </c>
      <c r="V89" s="12">
        <v>1</v>
      </c>
      <c r="W89" s="12">
        <v>1</v>
      </c>
      <c r="X89" s="12">
        <v>2</v>
      </c>
      <c r="Y89" s="12">
        <v>2</v>
      </c>
      <c r="Z89" s="12">
        <v>2</v>
      </c>
      <c r="AA89" s="12"/>
      <c r="AB89" s="12"/>
      <c r="AC89" s="12"/>
      <c r="AD89" s="12"/>
      <c r="AE89" s="12"/>
      <c r="AF89" s="12"/>
    </row>
    <row r="90" spans="1:32">
      <c r="A90" s="1">
        <v>8821</v>
      </c>
      <c r="B90" s="3" t="s">
        <v>52</v>
      </c>
      <c r="C90" s="3"/>
      <c r="D90" s="3" t="s">
        <v>53</v>
      </c>
      <c r="E90" s="3" t="s">
        <v>57</v>
      </c>
      <c r="F90" s="1" t="s">
        <v>35</v>
      </c>
      <c r="G90" s="3" t="s">
        <v>241</v>
      </c>
      <c r="H90" s="14" t="s">
        <v>242</v>
      </c>
      <c r="I90" s="15"/>
      <c r="J90" s="17" t="s">
        <v>243</v>
      </c>
      <c r="K90" s="1">
        <f>_xlfn.XLOOKUP(J90,'[1]Youth DB'!$G:$G,'[1]Youth DB'!$A:$A,"",0)</f>
        <v>946</v>
      </c>
      <c r="L90" s="17"/>
      <c r="M90" s="11">
        <f>SUM(O90,Q90,S90,U90,W90,Y90,AA90,AC90,AE90)</f>
        <v>0</v>
      </c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>
      <c r="A91" s="1">
        <v>8906</v>
      </c>
      <c r="B91" s="3" t="s">
        <v>52</v>
      </c>
      <c r="C91" s="3"/>
      <c r="D91" s="3" t="s">
        <v>53</v>
      </c>
      <c r="E91" s="3" t="s">
        <v>57</v>
      </c>
      <c r="F91" s="1" t="s">
        <v>35</v>
      </c>
      <c r="G91" s="3" t="s">
        <v>244</v>
      </c>
      <c r="H91" s="14" t="s">
        <v>245</v>
      </c>
      <c r="I91" s="15"/>
      <c r="J91" s="17" t="s">
        <v>243</v>
      </c>
      <c r="K91" s="1">
        <f>_xlfn.XLOOKUP(J91,'[1]Youth DB'!$G:$G,'[1]Youth DB'!$A:$A,"",0)</f>
        <v>946</v>
      </c>
      <c r="L91" s="17"/>
      <c r="M91" s="11">
        <f>SUM(O91,Q91,S91,U91,W91,Y91,AA91,AC91,AE91)</f>
        <v>0</v>
      </c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>
      <c r="A92" s="1">
        <v>8939</v>
      </c>
      <c r="B92" s="3" t="s">
        <v>52</v>
      </c>
      <c r="C92" s="3"/>
      <c r="D92" s="3" t="s">
        <v>53</v>
      </c>
      <c r="E92" s="3" t="s">
        <v>57</v>
      </c>
      <c r="F92" s="1" t="s">
        <v>35</v>
      </c>
      <c r="G92" s="3" t="s">
        <v>246</v>
      </c>
      <c r="H92" s="14" t="s">
        <v>247</v>
      </c>
      <c r="I92" s="15"/>
      <c r="J92" s="17" t="s">
        <v>243</v>
      </c>
      <c r="K92" s="1">
        <f>_xlfn.XLOOKUP(J92,'[1]Youth DB'!$G:$G,'[1]Youth DB'!$A:$A,"",0)</f>
        <v>946</v>
      </c>
      <c r="L92" s="17"/>
      <c r="M92" s="11">
        <f>SUM(O92,Q92,S92,U92,W92,Y92,AA92,AC92,AE92)</f>
        <v>0</v>
      </c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>
      <c r="A93" s="1">
        <v>8971</v>
      </c>
      <c r="B93" s="3" t="s">
        <v>52</v>
      </c>
      <c r="C93" s="3"/>
      <c r="D93" s="3" t="s">
        <v>53</v>
      </c>
      <c r="E93" s="3" t="s">
        <v>43</v>
      </c>
      <c r="F93" s="1" t="s">
        <v>35</v>
      </c>
      <c r="G93" s="3" t="s">
        <v>248</v>
      </c>
      <c r="H93" s="14" t="s">
        <v>249</v>
      </c>
      <c r="I93" s="15"/>
      <c r="J93" s="17" t="s">
        <v>243</v>
      </c>
      <c r="K93" s="1">
        <f>_xlfn.XLOOKUP(J93,'[1]Youth DB'!$G:$G,'[1]Youth DB'!$A:$A,"",0)</f>
        <v>946</v>
      </c>
      <c r="L93" s="17"/>
      <c r="M93" s="11">
        <f>SUM(O93,Q93,S93,U93,W93,Y93,AA93,AC93,AE93)</f>
        <v>0</v>
      </c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>
      <c r="A94" s="1">
        <v>9006</v>
      </c>
      <c r="B94" s="3" t="s">
        <v>52</v>
      </c>
      <c r="C94" s="3"/>
      <c r="D94" s="3" t="s">
        <v>53</v>
      </c>
      <c r="E94" s="3" t="s">
        <v>57</v>
      </c>
      <c r="F94" s="1" t="s">
        <v>35</v>
      </c>
      <c r="G94" s="3" t="s">
        <v>250</v>
      </c>
      <c r="H94" s="14" t="s">
        <v>251</v>
      </c>
      <c r="I94" s="15"/>
      <c r="J94" s="17" t="s">
        <v>252</v>
      </c>
      <c r="K94" s="1">
        <f>_xlfn.XLOOKUP(J94,'[1]Youth DB'!$G:$G,'[1]Youth DB'!$A:$A,"",0)</f>
        <v>948</v>
      </c>
      <c r="L94" s="17"/>
      <c r="M94" s="11">
        <f>SUM(O94,Q94,S94,U94,W94,Y94,AA94,AC94,AE94)</f>
        <v>0</v>
      </c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>
      <c r="A95" s="1">
        <v>9029</v>
      </c>
      <c r="B95" s="3" t="s">
        <v>52</v>
      </c>
      <c r="C95" s="3"/>
      <c r="D95" s="3" t="s">
        <v>53</v>
      </c>
      <c r="E95" s="3" t="s">
        <v>43</v>
      </c>
      <c r="F95" s="1" t="s">
        <v>35</v>
      </c>
      <c r="G95" s="3" t="s">
        <v>253</v>
      </c>
      <c r="H95" s="14" t="s">
        <v>254</v>
      </c>
      <c r="I95" s="15"/>
      <c r="J95" s="17" t="s">
        <v>243</v>
      </c>
      <c r="K95" s="1">
        <f>_xlfn.XLOOKUP(J95,'[1]Youth DB'!$G:$G,'[1]Youth DB'!$A:$A,"",0)</f>
        <v>946</v>
      </c>
      <c r="L95" s="17"/>
      <c r="M95" s="11">
        <f>SUM(O95,Q95,S95,U95,W95,Y95,AA95,AC95,AE95)</f>
        <v>0</v>
      </c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>
      <c r="A96" s="1">
        <v>9071</v>
      </c>
      <c r="B96" s="3" t="s">
        <v>52</v>
      </c>
      <c r="C96" s="3"/>
      <c r="D96" s="3" t="s">
        <v>53</v>
      </c>
      <c r="E96" s="3" t="s">
        <v>57</v>
      </c>
      <c r="F96" s="1" t="s">
        <v>35</v>
      </c>
      <c r="G96" s="3" t="s">
        <v>255</v>
      </c>
      <c r="H96" s="14" t="s">
        <v>256</v>
      </c>
      <c r="I96" s="15"/>
      <c r="J96" s="17" t="s">
        <v>243</v>
      </c>
      <c r="K96" s="1">
        <f>_xlfn.XLOOKUP(J96,'[1]Youth DB'!$G:$G,'[1]Youth DB'!$A:$A,"",0)</f>
        <v>946</v>
      </c>
      <c r="L96" s="17"/>
      <c r="M96" s="11">
        <f>SUM(O96,Q96,S96,U96,W96,Y96,AA96,AC96,AE96)</f>
        <v>0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>
      <c r="A97" s="1">
        <v>9083</v>
      </c>
      <c r="B97" s="3" t="s">
        <v>52</v>
      </c>
      <c r="C97" s="3"/>
      <c r="D97" s="3" t="s">
        <v>53</v>
      </c>
      <c r="E97" s="3" t="s">
        <v>57</v>
      </c>
      <c r="F97" s="1" t="s">
        <v>35</v>
      </c>
      <c r="G97" s="3" t="s">
        <v>257</v>
      </c>
      <c r="H97" s="14" t="s">
        <v>154</v>
      </c>
      <c r="I97" s="15"/>
      <c r="J97" s="17" t="s">
        <v>243</v>
      </c>
      <c r="K97" s="1">
        <f>_xlfn.XLOOKUP(J97,'[1]Youth DB'!$G:$G,'[1]Youth DB'!$A:$A,"",0)</f>
        <v>946</v>
      </c>
      <c r="L97" s="17"/>
      <c r="M97" s="11">
        <f>SUM(O97,Q97,S97,U97,W97,Y97,AA97,AC97,AE97)</f>
        <v>0</v>
      </c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>
      <c r="A98" s="1">
        <v>9391</v>
      </c>
      <c r="B98" s="26" t="s">
        <v>230</v>
      </c>
      <c r="C98" s="17"/>
      <c r="D98" s="17" t="s">
        <v>231</v>
      </c>
      <c r="E98" s="26" t="s">
        <v>57</v>
      </c>
      <c r="F98" s="1" t="s">
        <v>35</v>
      </c>
      <c r="G98" s="26" t="s">
        <v>258</v>
      </c>
      <c r="H98" s="27" t="s">
        <v>259</v>
      </c>
      <c r="I98" s="15"/>
      <c r="J98" s="26" t="s">
        <v>234</v>
      </c>
      <c r="K98" s="1">
        <f>_xlfn.XLOOKUP(J98,'[1]Youth DB'!$G:$G,'[1]Youth DB'!$A:$A,"",0)</f>
        <v>918</v>
      </c>
      <c r="L98" s="16">
        <v>45235</v>
      </c>
      <c r="M98" s="11">
        <f>SUM(O98,Q98,S98,U98,W98,Y98,AA98,AC98,AE98)</f>
        <v>6</v>
      </c>
      <c r="N98" s="12"/>
      <c r="O98" s="12"/>
      <c r="P98" s="12"/>
      <c r="Q98" s="12"/>
      <c r="R98" s="12"/>
      <c r="S98" s="12">
        <v>2</v>
      </c>
      <c r="T98" s="12">
        <v>1</v>
      </c>
      <c r="U98" s="12">
        <v>1</v>
      </c>
      <c r="V98" s="12">
        <v>1</v>
      </c>
      <c r="W98" s="12">
        <v>1</v>
      </c>
      <c r="X98" s="12">
        <v>2</v>
      </c>
      <c r="Y98" s="12">
        <v>2</v>
      </c>
      <c r="Z98" s="12">
        <v>2</v>
      </c>
      <c r="AA98" s="12"/>
      <c r="AB98" s="12"/>
      <c r="AC98" s="12"/>
      <c r="AD98" s="12"/>
      <c r="AE98" s="12"/>
      <c r="AF98" s="12"/>
    </row>
    <row r="99" spans="1:32">
      <c r="A99" s="1">
        <v>5683</v>
      </c>
      <c r="B99" s="17" t="s">
        <v>442</v>
      </c>
      <c r="C99" s="17"/>
      <c r="D99" s="17" t="s">
        <v>436</v>
      </c>
      <c r="E99" s="17" t="s">
        <v>57</v>
      </c>
      <c r="F99" s="1" t="s">
        <v>44</v>
      </c>
      <c r="G99" s="17" t="s">
        <v>443</v>
      </c>
      <c r="H99" s="18" t="s">
        <v>446</v>
      </c>
      <c r="I99" s="15"/>
      <c r="J99" s="17"/>
      <c r="K99" s="1"/>
      <c r="L99" s="16"/>
      <c r="M99" s="11">
        <f>SUM(O99,Q99,S99,U99,W99,Y99,AA99,AC99,AE99)</f>
        <v>0</v>
      </c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>
      <c r="A100" s="1">
        <v>11049</v>
      </c>
      <c r="B100" s="3" t="s">
        <v>52</v>
      </c>
      <c r="C100" s="3"/>
      <c r="D100" s="3" t="s">
        <v>53</v>
      </c>
      <c r="E100" s="3" t="s">
        <v>34</v>
      </c>
      <c r="F100" s="1" t="s">
        <v>35</v>
      </c>
      <c r="G100" s="3" t="s">
        <v>262</v>
      </c>
      <c r="H100" s="14" t="s">
        <v>263</v>
      </c>
      <c r="I100" s="15"/>
      <c r="J100" s="17" t="s">
        <v>252</v>
      </c>
      <c r="K100" s="1">
        <f>_xlfn.XLOOKUP(J100,'[1]Youth DB'!$G:$G,'[1]Youth DB'!$A:$A,"",0)</f>
        <v>948</v>
      </c>
      <c r="L100" s="17"/>
      <c r="M100" s="11">
        <f>SUM(O100,Q100,S100,U100,W100,Y100,AA100,AC100,AE100)</f>
        <v>0</v>
      </c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>
      <c r="A101" s="1">
        <v>11061</v>
      </c>
      <c r="B101" s="3" t="s">
        <v>52</v>
      </c>
      <c r="C101" s="3"/>
      <c r="D101" s="3" t="s">
        <v>53</v>
      </c>
      <c r="E101" s="3" t="s">
        <v>34</v>
      </c>
      <c r="F101" s="1" t="s">
        <v>35</v>
      </c>
      <c r="G101" s="3" t="s">
        <v>264</v>
      </c>
      <c r="H101" s="14" t="s">
        <v>265</v>
      </c>
      <c r="I101" s="15"/>
      <c r="J101" s="17" t="s">
        <v>252</v>
      </c>
      <c r="K101" s="1">
        <f>_xlfn.XLOOKUP(J101,'[1]Youth DB'!$G:$G,'[1]Youth DB'!$A:$A,"",0)</f>
        <v>948</v>
      </c>
      <c r="L101" s="17"/>
      <c r="M101" s="11">
        <f>SUM(O101,Q101,S101,U101,W101,Y101,AA101,AC101,AE101)</f>
        <v>0</v>
      </c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>
      <c r="A102" s="1">
        <v>8836</v>
      </c>
      <c r="B102" s="3" t="s">
        <v>52</v>
      </c>
      <c r="C102" s="3"/>
      <c r="D102" s="3" t="s">
        <v>53</v>
      </c>
      <c r="E102" s="3" t="s">
        <v>43</v>
      </c>
      <c r="F102" s="1" t="s">
        <v>35</v>
      </c>
      <c r="G102" s="3" t="s">
        <v>266</v>
      </c>
      <c r="H102" s="14" t="s">
        <v>267</v>
      </c>
      <c r="I102" s="15"/>
      <c r="J102" s="17" t="s">
        <v>252</v>
      </c>
      <c r="K102" s="1">
        <f>_xlfn.XLOOKUP(J102,'[1]Youth DB'!$G:$G,'[1]Youth DB'!$A:$A,"",0)</f>
        <v>948</v>
      </c>
      <c r="L102" s="17"/>
      <c r="M102" s="11">
        <f>SUM(O102,Q102,S102,U102,W102,Y102,AA102,AC102,AE102)</f>
        <v>0</v>
      </c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>
      <c r="A103" s="1">
        <v>8848</v>
      </c>
      <c r="B103" s="3" t="s">
        <v>52</v>
      </c>
      <c r="C103" s="3"/>
      <c r="D103" s="3" t="s">
        <v>53</v>
      </c>
      <c r="E103" s="3" t="s">
        <v>57</v>
      </c>
      <c r="F103" s="1" t="s">
        <v>35</v>
      </c>
      <c r="G103" s="3" t="s">
        <v>134</v>
      </c>
      <c r="H103" s="14" t="s">
        <v>268</v>
      </c>
      <c r="I103" s="15"/>
      <c r="J103" s="17" t="s">
        <v>56</v>
      </c>
      <c r="K103" s="1">
        <f>_xlfn.XLOOKUP(J103,'[1]Youth DB'!$G:$G,'[1]Youth DB'!$A:$A,"",0)</f>
        <v>971</v>
      </c>
      <c r="L103" s="17"/>
      <c r="M103" s="11">
        <f>SUM(O103,Q103,S103,U103,W103,Y103,AA103,AC103,AE103)</f>
        <v>0</v>
      </c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>
      <c r="A104" s="1">
        <v>9026</v>
      </c>
      <c r="B104" s="3" t="s">
        <v>52</v>
      </c>
      <c r="C104" s="3"/>
      <c r="D104" s="3" t="s">
        <v>53</v>
      </c>
      <c r="E104" s="3" t="s">
        <v>57</v>
      </c>
      <c r="F104" s="1" t="s">
        <v>35</v>
      </c>
      <c r="G104" s="3" t="s">
        <v>269</v>
      </c>
      <c r="H104" s="14" t="s">
        <v>270</v>
      </c>
      <c r="I104" s="15"/>
      <c r="J104" s="17" t="s">
        <v>86</v>
      </c>
      <c r="K104" s="1">
        <f>_xlfn.XLOOKUP(J104,'[1]Youth DB'!$G:$G,'[1]Youth DB'!$A:$A,"",0)</f>
        <v>936</v>
      </c>
      <c r="L104" s="17"/>
      <c r="M104" s="11">
        <f>SUM(O104,Q104,S104,U104,W104,Y104,AA104,AC104,AE104)</f>
        <v>0</v>
      </c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>
      <c r="A105" s="1">
        <v>9031</v>
      </c>
      <c r="B105" s="3" t="s">
        <v>52</v>
      </c>
      <c r="C105" s="3"/>
      <c r="D105" s="3" t="s">
        <v>53</v>
      </c>
      <c r="E105" s="3" t="s">
        <v>57</v>
      </c>
      <c r="F105" s="1" t="s">
        <v>35</v>
      </c>
      <c r="G105" s="3" t="s">
        <v>271</v>
      </c>
      <c r="H105" s="14" t="s">
        <v>272</v>
      </c>
      <c r="I105" s="15"/>
      <c r="J105" s="17" t="s">
        <v>86</v>
      </c>
      <c r="K105" s="1">
        <f>_xlfn.XLOOKUP(J105,'[1]Youth DB'!$G:$G,'[1]Youth DB'!$A:$A,"",0)</f>
        <v>936</v>
      </c>
      <c r="L105" s="17"/>
      <c r="M105" s="11">
        <f>SUM(O105,Q105,S105,U105,W105,Y105,AA105,AC105,AE105)</f>
        <v>0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>
      <c r="A106" s="1">
        <v>9075</v>
      </c>
      <c r="B106" s="3" t="s">
        <v>52</v>
      </c>
      <c r="C106" s="3"/>
      <c r="D106" s="3" t="s">
        <v>53</v>
      </c>
      <c r="E106" s="3" t="s">
        <v>43</v>
      </c>
      <c r="F106" s="1" t="s">
        <v>35</v>
      </c>
      <c r="G106" s="3" t="s">
        <v>98</v>
      </c>
      <c r="H106" s="14" t="s">
        <v>273</v>
      </c>
      <c r="I106" s="15"/>
      <c r="J106" s="17" t="s">
        <v>91</v>
      </c>
      <c r="K106" s="1">
        <f>_xlfn.XLOOKUP(J106,'[1]Youth DB'!$G:$G,'[1]Youth DB'!$A:$A,"",0)</f>
        <v>937</v>
      </c>
      <c r="L106" s="17"/>
      <c r="M106" s="11">
        <f>SUM(O106,Q106,S106,U106,W106,Y106,AA106,AC106,AE106)</f>
        <v>0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>
      <c r="A107" s="1">
        <v>9081</v>
      </c>
      <c r="B107" s="3" t="s">
        <v>52</v>
      </c>
      <c r="C107" s="3"/>
      <c r="D107" s="3" t="s">
        <v>53</v>
      </c>
      <c r="E107" s="3" t="s">
        <v>43</v>
      </c>
      <c r="F107" s="1" t="s">
        <v>35</v>
      </c>
      <c r="G107" s="3" t="s">
        <v>100</v>
      </c>
      <c r="H107" s="14" t="s">
        <v>274</v>
      </c>
      <c r="I107" s="15"/>
      <c r="J107" s="17" t="s">
        <v>252</v>
      </c>
      <c r="K107" s="1">
        <f>_xlfn.XLOOKUP(J107,'[1]Youth DB'!$G:$G,'[1]Youth DB'!$A:$A,"",0)</f>
        <v>948</v>
      </c>
      <c r="L107" s="17"/>
      <c r="M107" s="11">
        <f>SUM(O107,Q107,S107,U107,W107,Y107,AA107,AC107,AE107)</f>
        <v>0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>
      <c r="A108" s="1">
        <v>9085</v>
      </c>
      <c r="B108" s="3" t="s">
        <v>52</v>
      </c>
      <c r="C108" s="3"/>
      <c r="D108" s="3" t="s">
        <v>53</v>
      </c>
      <c r="E108" s="3" t="s">
        <v>43</v>
      </c>
      <c r="F108" s="1" t="s">
        <v>35</v>
      </c>
      <c r="G108" s="3" t="s">
        <v>71</v>
      </c>
      <c r="H108" s="14" t="s">
        <v>275</v>
      </c>
      <c r="I108" s="15"/>
      <c r="J108" s="17" t="s">
        <v>91</v>
      </c>
      <c r="K108" s="1">
        <f>_xlfn.XLOOKUP(J108,'[1]Youth DB'!$G:$G,'[1]Youth DB'!$A:$A,"",0)</f>
        <v>937</v>
      </c>
      <c r="L108" s="17"/>
      <c r="M108" s="11">
        <f>SUM(O108,Q108,S108,U108,W108,Y108,AA108,AC108,AE108)</f>
        <v>0</v>
      </c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>
      <c r="A109" s="1">
        <v>9094</v>
      </c>
      <c r="B109" s="3" t="s">
        <v>52</v>
      </c>
      <c r="C109" s="3"/>
      <c r="D109" s="3" t="s">
        <v>53</v>
      </c>
      <c r="E109" s="3" t="s">
        <v>57</v>
      </c>
      <c r="F109" s="1" t="s">
        <v>35</v>
      </c>
      <c r="G109" s="3" t="s">
        <v>276</v>
      </c>
      <c r="H109" s="14" t="s">
        <v>277</v>
      </c>
      <c r="I109" s="15"/>
      <c r="J109" s="17" t="s">
        <v>56</v>
      </c>
      <c r="K109" s="1">
        <f>_xlfn.XLOOKUP(J109,'[1]Youth DB'!$G:$G,'[1]Youth DB'!$A:$A,"",0)</f>
        <v>971</v>
      </c>
      <c r="L109" s="17"/>
      <c r="M109" s="11">
        <f>SUM(O109,Q109,S109,U109,W109,Y109,AA109,AC109,AE109)</f>
        <v>0</v>
      </c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1:32">
      <c r="A110" s="1">
        <v>9422</v>
      </c>
      <c r="B110" s="26" t="s">
        <v>230</v>
      </c>
      <c r="C110" s="17"/>
      <c r="D110" s="17" t="s">
        <v>231</v>
      </c>
      <c r="E110" s="26" t="s">
        <v>57</v>
      </c>
      <c r="F110" s="1" t="s">
        <v>35</v>
      </c>
      <c r="G110" s="26" t="s">
        <v>278</v>
      </c>
      <c r="H110" s="27" t="s">
        <v>279</v>
      </c>
      <c r="I110" s="15"/>
      <c r="J110" s="26" t="s">
        <v>234</v>
      </c>
      <c r="K110" s="1">
        <f>_xlfn.XLOOKUP(J110,'[1]Youth DB'!$G:$G,'[1]Youth DB'!$A:$A,"",0)</f>
        <v>918</v>
      </c>
      <c r="L110" s="16">
        <v>45235</v>
      </c>
      <c r="M110" s="11">
        <f>SUM(O110,Q110,S110,U110,W110,Y110,AA110,AC110,AE110)</f>
        <v>6</v>
      </c>
      <c r="N110" s="12"/>
      <c r="O110" s="12"/>
      <c r="P110" s="12"/>
      <c r="Q110" s="12"/>
      <c r="R110" s="12"/>
      <c r="S110" s="12">
        <v>2</v>
      </c>
      <c r="T110" s="12">
        <v>1</v>
      </c>
      <c r="U110" s="12">
        <v>2</v>
      </c>
      <c r="V110" s="12">
        <v>1</v>
      </c>
      <c r="W110" s="12">
        <v>1</v>
      </c>
      <c r="X110" s="12">
        <v>2</v>
      </c>
      <c r="Y110" s="12">
        <v>1</v>
      </c>
      <c r="Z110" s="12">
        <v>2</v>
      </c>
      <c r="AA110" s="12"/>
      <c r="AB110" s="12"/>
      <c r="AC110" s="12"/>
      <c r="AD110" s="12"/>
      <c r="AE110" s="12"/>
      <c r="AF110" s="12"/>
    </row>
    <row r="111" spans="1:32">
      <c r="A111" s="1">
        <v>9471</v>
      </c>
      <c r="B111" s="26" t="s">
        <v>230</v>
      </c>
      <c r="C111" s="17"/>
      <c r="D111" s="17" t="s">
        <v>231</v>
      </c>
      <c r="E111" s="26" t="s">
        <v>43</v>
      </c>
      <c r="F111" s="1" t="s">
        <v>35</v>
      </c>
      <c r="G111" s="26" t="s">
        <v>280</v>
      </c>
      <c r="H111" s="27" t="s">
        <v>281</v>
      </c>
      <c r="I111" s="15"/>
      <c r="J111" s="26" t="s">
        <v>234</v>
      </c>
      <c r="K111" s="1">
        <f>_xlfn.XLOOKUP(J111,'[1]Youth DB'!$G:$G,'[1]Youth DB'!$A:$A,"",0)</f>
        <v>918</v>
      </c>
      <c r="L111" s="16">
        <v>45235</v>
      </c>
      <c r="M111" s="11">
        <f>SUM(O111,Q111,S111,U111,W111,Y111,AA111,AC111,AE111)</f>
        <v>14</v>
      </c>
      <c r="N111" s="12"/>
      <c r="O111" s="12"/>
      <c r="P111" s="12"/>
      <c r="Q111" s="12"/>
      <c r="R111" s="12"/>
      <c r="S111" s="12">
        <v>3</v>
      </c>
      <c r="T111" s="12">
        <v>1</v>
      </c>
      <c r="U111" s="12">
        <v>3</v>
      </c>
      <c r="V111" s="12">
        <v>2</v>
      </c>
      <c r="W111" s="12">
        <v>1</v>
      </c>
      <c r="X111" s="12">
        <v>2</v>
      </c>
      <c r="Y111" s="12">
        <v>7</v>
      </c>
      <c r="Z111" s="12">
        <v>4</v>
      </c>
      <c r="AA111" s="12"/>
      <c r="AB111" s="12"/>
      <c r="AC111" s="12"/>
      <c r="AD111" s="12"/>
      <c r="AE111" s="12"/>
      <c r="AF111" s="12"/>
    </row>
    <row r="112" spans="1:32">
      <c r="A112" s="1">
        <v>9322</v>
      </c>
      <c r="B112" s="17" t="s">
        <v>447</v>
      </c>
      <c r="C112" s="17" t="s">
        <v>448</v>
      </c>
      <c r="D112" s="17" t="s">
        <v>231</v>
      </c>
      <c r="E112" s="17" t="s">
        <v>43</v>
      </c>
      <c r="F112" s="1" t="s">
        <v>44</v>
      </c>
      <c r="G112" s="17" t="s">
        <v>449</v>
      </c>
      <c r="H112" s="18" t="s">
        <v>261</v>
      </c>
      <c r="I112" s="15" t="s">
        <v>78</v>
      </c>
      <c r="J112" s="17"/>
      <c r="K112" s="1"/>
      <c r="L112" s="16"/>
      <c r="M112" s="11">
        <f>SUM(O112,Q112,S112,U112,W112,Y112,AA112,AC112,AE112)</f>
        <v>0</v>
      </c>
      <c r="N112" s="12" t="s">
        <v>206</v>
      </c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spans="1:32">
      <c r="A113" s="1">
        <v>9476</v>
      </c>
      <c r="B113" s="26" t="s">
        <v>230</v>
      </c>
      <c r="C113" s="17"/>
      <c r="D113" s="17" t="s">
        <v>231</v>
      </c>
      <c r="E113" s="26" t="s">
        <v>43</v>
      </c>
      <c r="F113" s="1" t="s">
        <v>35</v>
      </c>
      <c r="G113" s="26" t="s">
        <v>284</v>
      </c>
      <c r="H113" s="27" t="s">
        <v>285</v>
      </c>
      <c r="I113" s="15"/>
      <c r="J113" s="26" t="s">
        <v>234</v>
      </c>
      <c r="K113" s="1">
        <f>_xlfn.XLOOKUP(J113,'[1]Youth DB'!$G:$G,'[1]Youth DB'!$A:$A,"",0)</f>
        <v>918</v>
      </c>
      <c r="L113" s="16">
        <v>45235</v>
      </c>
      <c r="M113" s="11">
        <f>SUM(O113,Q113,S113,U113,W113,Y113,AA113,AC113,AE113)</f>
        <v>13</v>
      </c>
      <c r="N113" s="12"/>
      <c r="O113" s="12"/>
      <c r="P113" s="12"/>
      <c r="Q113" s="12"/>
      <c r="R113" s="12"/>
      <c r="S113" s="12">
        <v>2</v>
      </c>
      <c r="T113" s="12">
        <v>2</v>
      </c>
      <c r="U113" s="12">
        <v>3</v>
      </c>
      <c r="V113" s="12">
        <v>2</v>
      </c>
      <c r="W113" s="12">
        <v>2</v>
      </c>
      <c r="X113" s="12">
        <v>3</v>
      </c>
      <c r="Y113" s="12">
        <v>6</v>
      </c>
      <c r="Z113" s="12">
        <v>4</v>
      </c>
      <c r="AA113" s="12"/>
      <c r="AB113" s="12"/>
      <c r="AC113" s="12"/>
      <c r="AD113" s="12"/>
      <c r="AE113" s="12"/>
      <c r="AF113" s="12"/>
    </row>
    <row r="114" spans="1:32">
      <c r="A114" s="1">
        <v>8851</v>
      </c>
      <c r="B114" s="3" t="s">
        <v>52</v>
      </c>
      <c r="C114" s="3"/>
      <c r="D114" s="3" t="s">
        <v>53</v>
      </c>
      <c r="E114" s="3" t="s">
        <v>57</v>
      </c>
      <c r="F114" s="1" t="s">
        <v>35</v>
      </c>
      <c r="G114" s="3" t="s">
        <v>134</v>
      </c>
      <c r="H114" s="14" t="s">
        <v>286</v>
      </c>
      <c r="I114" s="15"/>
      <c r="J114" s="17" t="s">
        <v>96</v>
      </c>
      <c r="K114" s="1">
        <f>_xlfn.XLOOKUP(J114,'[1]Youth DB'!$G:$G,'[1]Youth DB'!$A:$A,"",0)</f>
        <v>968</v>
      </c>
      <c r="L114" s="17"/>
      <c r="M114" s="11">
        <f>SUM(O114,Q114,S114,U114,W114,Y114,AA114,AC114,AE114)</f>
        <v>0</v>
      </c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spans="1:32">
      <c r="A115" s="1">
        <v>8918</v>
      </c>
      <c r="B115" s="3" t="s">
        <v>52</v>
      </c>
      <c r="C115" s="3"/>
      <c r="D115" s="3" t="s">
        <v>53</v>
      </c>
      <c r="E115" s="3" t="s">
        <v>57</v>
      </c>
      <c r="F115" s="1" t="s">
        <v>35</v>
      </c>
      <c r="G115" s="3" t="s">
        <v>287</v>
      </c>
      <c r="H115" s="14" t="s">
        <v>288</v>
      </c>
      <c r="I115" s="15"/>
      <c r="J115" s="17" t="s">
        <v>96</v>
      </c>
      <c r="K115" s="1">
        <f>_xlfn.XLOOKUP(J115,'[1]Youth DB'!$G:$G,'[1]Youth DB'!$A:$A,"",0)</f>
        <v>968</v>
      </c>
      <c r="L115" s="17"/>
      <c r="M115" s="11">
        <f>SUM(O115,Q115,S115,U115,W115,Y115,AA115,AC115,AE115)</f>
        <v>0</v>
      </c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spans="1:32">
      <c r="A116" s="1">
        <v>8947</v>
      </c>
      <c r="B116" s="3" t="s">
        <v>52</v>
      </c>
      <c r="C116" s="3"/>
      <c r="D116" s="3" t="s">
        <v>53</v>
      </c>
      <c r="E116" s="3" t="s">
        <v>57</v>
      </c>
      <c r="F116" s="1" t="s">
        <v>35</v>
      </c>
      <c r="G116" s="3" t="s">
        <v>289</v>
      </c>
      <c r="H116" s="14" t="s">
        <v>290</v>
      </c>
      <c r="I116" s="15"/>
      <c r="J116" s="17" t="s">
        <v>66</v>
      </c>
      <c r="K116" s="1">
        <f>_xlfn.XLOOKUP(J116,'[1]Youth DB'!$G:$G,'[1]Youth DB'!$A:$A,"",0)</f>
        <v>938</v>
      </c>
      <c r="L116" s="17"/>
      <c r="M116" s="11">
        <f>SUM(O116,Q116,S116,U116,W116,Y116,AA116,AC116,AE116)</f>
        <v>0</v>
      </c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spans="1:32">
      <c r="A117" s="1">
        <v>8956</v>
      </c>
      <c r="B117" s="3" t="s">
        <v>52</v>
      </c>
      <c r="C117" s="3"/>
      <c r="D117" s="3" t="s">
        <v>53</v>
      </c>
      <c r="E117" s="3" t="s">
        <v>57</v>
      </c>
      <c r="F117" s="1" t="s">
        <v>35</v>
      </c>
      <c r="G117" s="3" t="s">
        <v>291</v>
      </c>
      <c r="H117" s="14" t="s">
        <v>292</v>
      </c>
      <c r="I117" s="15"/>
      <c r="J117" s="17" t="s">
        <v>66</v>
      </c>
      <c r="K117" s="1">
        <f>_xlfn.XLOOKUP(J117,'[1]Youth DB'!$G:$G,'[1]Youth DB'!$A:$A,"",0)</f>
        <v>938</v>
      </c>
      <c r="L117" s="17"/>
      <c r="M117" s="11">
        <f>SUM(O117,Q117,S117,U117,W117,Y117,AA117,AC117,AE117)</f>
        <v>0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spans="1:32">
      <c r="A118" s="1">
        <v>8963</v>
      </c>
      <c r="B118" s="3" t="s">
        <v>52</v>
      </c>
      <c r="C118" s="3"/>
      <c r="D118" s="3" t="s">
        <v>53</v>
      </c>
      <c r="E118" s="3" t="s">
        <v>57</v>
      </c>
      <c r="F118" s="1" t="s">
        <v>35</v>
      </c>
      <c r="G118" s="3" t="s">
        <v>293</v>
      </c>
      <c r="H118" s="14" t="s">
        <v>294</v>
      </c>
      <c r="I118" s="15"/>
      <c r="J118" s="17" t="s">
        <v>96</v>
      </c>
      <c r="K118" s="1">
        <f>_xlfn.XLOOKUP(J118,'[1]Youth DB'!$G:$G,'[1]Youth DB'!$A:$A,"",0)</f>
        <v>968</v>
      </c>
      <c r="L118" s="17"/>
      <c r="M118" s="11">
        <f>SUM(O118,Q118,S118,U118,W118,Y118,AA118,AC118,AE118)</f>
        <v>0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spans="1:32">
      <c r="A119" s="1">
        <v>9056</v>
      </c>
      <c r="B119" s="3" t="s">
        <v>52</v>
      </c>
      <c r="C119" s="3"/>
      <c r="D119" s="3" t="s">
        <v>53</v>
      </c>
      <c r="E119" s="3" t="s">
        <v>57</v>
      </c>
      <c r="F119" s="1" t="s">
        <v>35</v>
      </c>
      <c r="G119" s="3" t="s">
        <v>295</v>
      </c>
      <c r="H119" s="14" t="s">
        <v>296</v>
      </c>
      <c r="I119" s="15"/>
      <c r="J119" s="17" t="s">
        <v>96</v>
      </c>
      <c r="K119" s="1">
        <f>_xlfn.XLOOKUP(J119,'[1]Youth DB'!$G:$G,'[1]Youth DB'!$A:$A,"",0)</f>
        <v>968</v>
      </c>
      <c r="L119" s="17"/>
      <c r="M119" s="11">
        <f>SUM(O119,Q119,S119,U119,W119,Y119,AA119,AC119,AE119)</f>
        <v>0</v>
      </c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spans="1:32">
      <c r="A120" s="1">
        <v>9065</v>
      </c>
      <c r="B120" s="3" t="s">
        <v>52</v>
      </c>
      <c r="C120" s="3"/>
      <c r="D120" s="3" t="s">
        <v>53</v>
      </c>
      <c r="E120" s="3" t="s">
        <v>43</v>
      </c>
      <c r="F120" s="1" t="s">
        <v>35</v>
      </c>
      <c r="G120" s="3" t="s">
        <v>297</v>
      </c>
      <c r="H120" s="14" t="s">
        <v>274</v>
      </c>
      <c r="I120" s="15"/>
      <c r="J120" s="17" t="s">
        <v>96</v>
      </c>
      <c r="K120" s="1">
        <f>_xlfn.XLOOKUP(J120,'[1]Youth DB'!$G:$G,'[1]Youth DB'!$A:$A,"",0)</f>
        <v>968</v>
      </c>
      <c r="L120" s="17"/>
      <c r="M120" s="11">
        <f>SUM(O120,Q120,S120,U120,W120,Y120,AA120,AC120,AE120)</f>
        <v>0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spans="1:32">
      <c r="A121" s="1">
        <v>9076</v>
      </c>
      <c r="B121" s="3" t="s">
        <v>52</v>
      </c>
      <c r="C121" s="3"/>
      <c r="D121" s="3" t="s">
        <v>53</v>
      </c>
      <c r="E121" s="3" t="s">
        <v>43</v>
      </c>
      <c r="F121" s="1" t="s">
        <v>35</v>
      </c>
      <c r="G121" s="3" t="s">
        <v>98</v>
      </c>
      <c r="H121" s="14" t="s">
        <v>298</v>
      </c>
      <c r="I121" s="15"/>
      <c r="J121" s="17" t="s">
        <v>96</v>
      </c>
      <c r="K121" s="1">
        <f>_xlfn.XLOOKUP(J121,'[1]Youth DB'!$G:$G,'[1]Youth DB'!$A:$A,"",0)</f>
        <v>968</v>
      </c>
      <c r="L121" s="17"/>
      <c r="M121" s="11">
        <f>SUM(O121,Q121,S121,U121,W121,Y121,AA121,AC121,AE121)</f>
        <v>0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>
      <c r="A122" s="1">
        <v>9086</v>
      </c>
      <c r="B122" s="3" t="s">
        <v>52</v>
      </c>
      <c r="C122" s="3"/>
      <c r="D122" s="3" t="s">
        <v>53</v>
      </c>
      <c r="E122" s="3" t="s">
        <v>57</v>
      </c>
      <c r="F122" s="1" t="s">
        <v>35</v>
      </c>
      <c r="G122" s="3" t="s">
        <v>71</v>
      </c>
      <c r="H122" s="14" t="s">
        <v>299</v>
      </c>
      <c r="I122" s="15"/>
      <c r="J122" s="17" t="s">
        <v>96</v>
      </c>
      <c r="K122" s="1">
        <f>_xlfn.XLOOKUP(J122,'[1]Youth DB'!$G:$G,'[1]Youth DB'!$A:$A,"",0)</f>
        <v>968</v>
      </c>
      <c r="L122" s="17"/>
      <c r="M122" s="11">
        <f>SUM(O122,Q122,S122,U122,W122,Y122,AA122,AC122,AE122)</f>
        <v>0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1:32">
      <c r="A123" s="1">
        <v>9751</v>
      </c>
      <c r="B123" s="3" t="s">
        <v>52</v>
      </c>
      <c r="C123" s="3"/>
      <c r="D123" s="3" t="s">
        <v>53</v>
      </c>
      <c r="E123" s="3" t="s">
        <v>34</v>
      </c>
      <c r="F123" s="1" t="s">
        <v>35</v>
      </c>
      <c r="G123" s="3" t="s">
        <v>300</v>
      </c>
      <c r="H123" s="14" t="s">
        <v>301</v>
      </c>
      <c r="I123" s="15"/>
      <c r="J123" s="17" t="s">
        <v>86</v>
      </c>
      <c r="K123" s="1">
        <f>_xlfn.XLOOKUP(J123,'[1]Youth DB'!$G:$G,'[1]Youth DB'!$A:$A,"",0)</f>
        <v>936</v>
      </c>
      <c r="L123" s="17"/>
      <c r="M123" s="11">
        <f>SUM(O123,Q123,S123,U123,W123,Y123,AA123,AC123,AE123)</f>
        <v>0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spans="1:32">
      <c r="A124" s="1">
        <v>11044</v>
      </c>
      <c r="B124" s="3" t="s">
        <v>52</v>
      </c>
      <c r="C124" s="3"/>
      <c r="D124" s="3" t="s">
        <v>53</v>
      </c>
      <c r="E124" s="3" t="s">
        <v>34</v>
      </c>
      <c r="F124" s="1" t="s">
        <v>35</v>
      </c>
      <c r="G124" s="3" t="s">
        <v>302</v>
      </c>
      <c r="H124" s="14" t="s">
        <v>303</v>
      </c>
      <c r="I124" s="15"/>
      <c r="J124" s="17" t="s">
        <v>86</v>
      </c>
      <c r="K124" s="1">
        <f>_xlfn.XLOOKUP(J124,'[1]Youth DB'!$G:$G,'[1]Youth DB'!$A:$A,"",0)</f>
        <v>936</v>
      </c>
      <c r="L124" s="17"/>
      <c r="M124" s="11">
        <f>SUM(O124,Q124,S124,U124,W124,Y124,AA124,AC124,AE124)</f>
        <v>0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>
      <c r="A125" s="1">
        <v>8818</v>
      </c>
      <c r="B125" s="3" t="s">
        <v>52</v>
      </c>
      <c r="C125" s="3"/>
      <c r="D125" s="3" t="s">
        <v>53</v>
      </c>
      <c r="E125" s="3" t="s">
        <v>43</v>
      </c>
      <c r="F125" s="1" t="s">
        <v>35</v>
      </c>
      <c r="G125" s="3" t="s">
        <v>304</v>
      </c>
      <c r="H125" s="14" t="s">
        <v>221</v>
      </c>
      <c r="I125" s="15"/>
      <c r="J125" s="17" t="s">
        <v>96</v>
      </c>
      <c r="K125" s="1">
        <f>_xlfn.XLOOKUP(J125,'[1]Youth DB'!$G:$G,'[1]Youth DB'!$A:$A,"",0)</f>
        <v>968</v>
      </c>
      <c r="L125" s="17"/>
      <c r="M125" s="11">
        <f>SUM(O125,Q125,S125,U125,W125,Y125,AA125,AC125,AE125)</f>
        <v>0</v>
      </c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>
      <c r="A126" s="1">
        <v>8825</v>
      </c>
      <c r="B126" s="3" t="s">
        <v>52</v>
      </c>
      <c r="C126" s="3"/>
      <c r="D126" s="3" t="s">
        <v>53</v>
      </c>
      <c r="E126" s="3" t="s">
        <v>57</v>
      </c>
      <c r="F126" s="1" t="s">
        <v>35</v>
      </c>
      <c r="G126" s="3" t="s">
        <v>305</v>
      </c>
      <c r="H126" s="14" t="s">
        <v>306</v>
      </c>
      <c r="I126" s="15"/>
      <c r="J126" s="17" t="s">
        <v>56</v>
      </c>
      <c r="K126" s="1">
        <f>_xlfn.XLOOKUP(J126,'[1]Youth DB'!$G:$G,'[1]Youth DB'!$A:$A,"",0)</f>
        <v>971</v>
      </c>
      <c r="L126" s="17"/>
      <c r="M126" s="11">
        <f>SUM(O126,Q126,S126,U126,W126,Y126,AA126,AC126,AE126)</f>
        <v>0</v>
      </c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>
      <c r="A127" s="1">
        <v>8842</v>
      </c>
      <c r="B127" s="3" t="s">
        <v>52</v>
      </c>
      <c r="C127" s="3"/>
      <c r="D127" s="3" t="s">
        <v>53</v>
      </c>
      <c r="E127" s="3" t="s">
        <v>57</v>
      </c>
      <c r="F127" s="1" t="s">
        <v>35</v>
      </c>
      <c r="G127" s="3" t="s">
        <v>307</v>
      </c>
      <c r="H127" s="14" t="s">
        <v>308</v>
      </c>
      <c r="I127" s="15"/>
      <c r="J127" s="17" t="s">
        <v>56</v>
      </c>
      <c r="K127" s="1">
        <f>_xlfn.XLOOKUP(J127,'[1]Youth DB'!$G:$G,'[1]Youth DB'!$A:$A,"",0)</f>
        <v>971</v>
      </c>
      <c r="L127" s="17"/>
      <c r="M127" s="11">
        <f>SUM(O127,Q127,S127,U127,W127,Y127,AA127,AC127,AE127)</f>
        <v>0</v>
      </c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>
      <c r="A128" s="1">
        <v>8912</v>
      </c>
      <c r="B128" s="3" t="s">
        <v>52</v>
      </c>
      <c r="C128" s="3"/>
      <c r="D128" s="3" t="s">
        <v>53</v>
      </c>
      <c r="E128" s="3" t="s">
        <v>57</v>
      </c>
      <c r="F128" s="1" t="s">
        <v>35</v>
      </c>
      <c r="G128" s="3" t="s">
        <v>309</v>
      </c>
      <c r="H128" s="14" t="s">
        <v>310</v>
      </c>
      <c r="I128" s="15"/>
      <c r="J128" s="17" t="s">
        <v>56</v>
      </c>
      <c r="K128" s="1">
        <f>_xlfn.XLOOKUP(J128,'[1]Youth DB'!$G:$G,'[1]Youth DB'!$A:$A,"",0)</f>
        <v>971</v>
      </c>
      <c r="L128" s="17"/>
      <c r="M128" s="11">
        <f>SUM(O128,Q128,S128,U128,W128,Y128,AA128,AC128,AE128)</f>
        <v>0</v>
      </c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spans="1:32">
      <c r="A129" s="1">
        <v>8931</v>
      </c>
      <c r="B129" s="3" t="s">
        <v>52</v>
      </c>
      <c r="C129" s="3"/>
      <c r="D129" s="3" t="s">
        <v>53</v>
      </c>
      <c r="E129" s="3" t="s">
        <v>43</v>
      </c>
      <c r="F129" s="1" t="s">
        <v>35</v>
      </c>
      <c r="G129" s="3" t="s">
        <v>311</v>
      </c>
      <c r="H129" s="14" t="s">
        <v>312</v>
      </c>
      <c r="I129" s="15"/>
      <c r="J129" s="17" t="s">
        <v>96</v>
      </c>
      <c r="K129" s="1">
        <f>_xlfn.XLOOKUP(J129,'[1]Youth DB'!$G:$G,'[1]Youth DB'!$A:$A,"",0)</f>
        <v>968</v>
      </c>
      <c r="L129" s="17"/>
      <c r="M129" s="11">
        <f>SUM(O129,Q129,S129,U129,W129,Y129,AA129,AC129,AE129)</f>
        <v>0</v>
      </c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spans="1:32">
      <c r="A130" s="1">
        <v>8957</v>
      </c>
      <c r="B130" s="3" t="s">
        <v>52</v>
      </c>
      <c r="C130" s="3"/>
      <c r="D130" s="3" t="s">
        <v>53</v>
      </c>
      <c r="E130" s="3" t="s">
        <v>57</v>
      </c>
      <c r="F130" s="1" t="s">
        <v>35</v>
      </c>
      <c r="G130" s="3" t="s">
        <v>313</v>
      </c>
      <c r="H130" s="14" t="s">
        <v>314</v>
      </c>
      <c r="I130" s="15"/>
      <c r="J130" s="17" t="s">
        <v>56</v>
      </c>
      <c r="K130" s="1">
        <f>_xlfn.XLOOKUP(J130,'[1]Youth DB'!$G:$G,'[1]Youth DB'!$A:$A,"",0)</f>
        <v>971</v>
      </c>
      <c r="L130" s="17"/>
      <c r="M130" s="11">
        <f>SUM(O130,Q130,S130,U130,W130,Y130,AA130,AC130,AE130)</f>
        <v>0</v>
      </c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1:32">
      <c r="A131" s="1">
        <v>9028</v>
      </c>
      <c r="B131" s="3" t="s">
        <v>52</v>
      </c>
      <c r="C131" s="3"/>
      <c r="D131" s="3" t="s">
        <v>53</v>
      </c>
      <c r="E131" s="3" t="s">
        <v>43</v>
      </c>
      <c r="F131" s="1" t="s">
        <v>35</v>
      </c>
      <c r="G131" s="3" t="s">
        <v>315</v>
      </c>
      <c r="H131" s="14" t="s">
        <v>316</v>
      </c>
      <c r="I131" s="15"/>
      <c r="J131" s="17" t="s">
        <v>317</v>
      </c>
      <c r="K131" s="1">
        <f>_xlfn.XLOOKUP(J131,'[1]Youth DB'!$G:$G,'[1]Youth DB'!$A:$A,"",0)</f>
        <v>940</v>
      </c>
      <c r="L131" s="17"/>
      <c r="M131" s="11">
        <f>SUM(O131,Q131,S131,U131,W131,Y131,AA131,AC131,AE131)</f>
        <v>0</v>
      </c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1:32">
      <c r="A132" s="1">
        <v>9057</v>
      </c>
      <c r="B132" s="3" t="s">
        <v>52</v>
      </c>
      <c r="C132" s="3"/>
      <c r="D132" s="3" t="s">
        <v>53</v>
      </c>
      <c r="E132" s="3" t="s">
        <v>43</v>
      </c>
      <c r="F132" s="1" t="s">
        <v>35</v>
      </c>
      <c r="G132" s="3" t="s">
        <v>295</v>
      </c>
      <c r="H132" s="14" t="s">
        <v>318</v>
      </c>
      <c r="I132" s="15"/>
      <c r="J132" s="17" t="s">
        <v>317</v>
      </c>
      <c r="K132" s="1">
        <f>_xlfn.XLOOKUP(J132,'[1]Youth DB'!$G:$G,'[1]Youth DB'!$A:$A,"",0)</f>
        <v>940</v>
      </c>
      <c r="L132" s="17"/>
      <c r="M132" s="11">
        <f>SUM(O132,Q132,S132,U132,W132,Y132,AA132,AC132,AE132)</f>
        <v>0</v>
      </c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1:32">
      <c r="A133" s="1">
        <v>11015</v>
      </c>
      <c r="B133" s="3" t="s">
        <v>52</v>
      </c>
      <c r="C133" s="3"/>
      <c r="D133" s="3" t="s">
        <v>53</v>
      </c>
      <c r="E133" s="3" t="s">
        <v>34</v>
      </c>
      <c r="F133" s="1" t="s">
        <v>35</v>
      </c>
      <c r="G133" s="3" t="s">
        <v>255</v>
      </c>
      <c r="H133" s="14" t="s">
        <v>319</v>
      </c>
      <c r="I133" s="15"/>
      <c r="J133" s="17" t="s">
        <v>317</v>
      </c>
      <c r="K133" s="1">
        <f>_xlfn.XLOOKUP(J133,'[1]Youth DB'!$G:$G,'[1]Youth DB'!$A:$A,"",0)</f>
        <v>940</v>
      </c>
      <c r="L133" s="17"/>
      <c r="M133" s="11">
        <f>SUM(O133,Q133,S133,U133,W133,Y133,AA133,AC133,AE133)</f>
        <v>0</v>
      </c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1:32">
      <c r="A134" s="1">
        <v>11033</v>
      </c>
      <c r="B134" s="3" t="s">
        <v>52</v>
      </c>
      <c r="C134" s="3"/>
      <c r="D134" s="3" t="s">
        <v>53</v>
      </c>
      <c r="E134" s="3" t="s">
        <v>34</v>
      </c>
      <c r="F134" s="1" t="s">
        <v>35</v>
      </c>
      <c r="G134" s="3" t="s">
        <v>320</v>
      </c>
      <c r="H134" s="14" t="s">
        <v>321</v>
      </c>
      <c r="I134" s="15"/>
      <c r="J134" s="17" t="s">
        <v>317</v>
      </c>
      <c r="K134" s="1">
        <f>_xlfn.XLOOKUP(J134,'[1]Youth DB'!$G:$G,'[1]Youth DB'!$A:$A,"",0)</f>
        <v>940</v>
      </c>
      <c r="L134" s="17"/>
      <c r="M134" s="11">
        <f>SUM(O134,Q134,S134,U134,W134,Y134,AA134,AC134,AE134)</f>
        <v>0</v>
      </c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1:32">
      <c r="A135" s="1">
        <v>11075</v>
      </c>
      <c r="B135" s="3" t="s">
        <v>52</v>
      </c>
      <c r="C135" s="3"/>
      <c r="D135" s="3" t="s">
        <v>53</v>
      </c>
      <c r="E135" s="3" t="s">
        <v>34</v>
      </c>
      <c r="F135" s="1" t="s">
        <v>35</v>
      </c>
      <c r="G135" s="3" t="s">
        <v>322</v>
      </c>
      <c r="H135" s="14" t="s">
        <v>323</v>
      </c>
      <c r="I135" s="15"/>
      <c r="J135" s="17" t="s">
        <v>317</v>
      </c>
      <c r="K135" s="1">
        <f>_xlfn.XLOOKUP(J135,'[1]Youth DB'!$G:$G,'[1]Youth DB'!$A:$A,"",0)</f>
        <v>940</v>
      </c>
      <c r="L135" s="17"/>
      <c r="M135" s="11">
        <f>SUM(O135,Q135,S135,U135,W135,Y135,AA135,AC135,AE135)</f>
        <v>0</v>
      </c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1:32">
      <c r="A136" s="1">
        <v>11081</v>
      </c>
      <c r="B136" s="3" t="s">
        <v>52</v>
      </c>
      <c r="C136" s="3"/>
      <c r="D136" s="3" t="s">
        <v>53</v>
      </c>
      <c r="E136" s="3" t="s">
        <v>34</v>
      </c>
      <c r="F136" s="1" t="s">
        <v>35</v>
      </c>
      <c r="G136" s="3" t="s">
        <v>324</v>
      </c>
      <c r="H136" s="14" t="s">
        <v>325</v>
      </c>
      <c r="I136" s="15"/>
      <c r="J136" s="17" t="s">
        <v>317</v>
      </c>
      <c r="K136" s="1">
        <f>_xlfn.XLOOKUP(J136,'[1]Youth DB'!$G:$G,'[1]Youth DB'!$A:$A,"",0)</f>
        <v>940</v>
      </c>
      <c r="L136" s="17"/>
      <c r="M136" s="11">
        <f>SUM(O136,Q136,S136,U136,W136,Y136,AA136,AC136,AE136)</f>
        <v>0</v>
      </c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1:32">
      <c r="A137" s="1">
        <v>8866</v>
      </c>
      <c r="B137" s="3" t="s">
        <v>52</v>
      </c>
      <c r="C137" s="3"/>
      <c r="D137" s="3" t="s">
        <v>53</v>
      </c>
      <c r="E137" s="3" t="s">
        <v>43</v>
      </c>
      <c r="F137" s="1" t="s">
        <v>35</v>
      </c>
      <c r="G137" s="3" t="s">
        <v>326</v>
      </c>
      <c r="H137" s="14" t="s">
        <v>327</v>
      </c>
      <c r="I137" s="15"/>
      <c r="J137" s="17" t="s">
        <v>317</v>
      </c>
      <c r="K137" s="1">
        <f>_xlfn.XLOOKUP(J137,'[1]Youth DB'!$G:$G,'[1]Youth DB'!$A:$A,"",0)</f>
        <v>940</v>
      </c>
      <c r="L137" s="17"/>
      <c r="M137" s="11">
        <f>SUM(O137,Q137,S137,U137,W137,Y137,AA137,AC137,AE137)</f>
        <v>0</v>
      </c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1:32">
      <c r="A138" s="1">
        <v>8900</v>
      </c>
      <c r="B138" s="3" t="s">
        <v>52</v>
      </c>
      <c r="C138" s="3"/>
      <c r="D138" s="3" t="s">
        <v>53</v>
      </c>
      <c r="E138" s="3" t="s">
        <v>57</v>
      </c>
      <c r="F138" s="1" t="s">
        <v>35</v>
      </c>
      <c r="G138" s="3" t="s">
        <v>328</v>
      </c>
      <c r="H138" s="14" t="s">
        <v>329</v>
      </c>
      <c r="I138" s="15"/>
      <c r="J138" s="17" t="s">
        <v>317</v>
      </c>
      <c r="K138" s="1">
        <f>_xlfn.XLOOKUP(J138,'[1]Youth DB'!$G:$G,'[1]Youth DB'!$A:$A,"",0)</f>
        <v>940</v>
      </c>
      <c r="L138" s="17"/>
      <c r="M138" s="11">
        <f>SUM(O138,Q138,S138,U138,W138,Y138,AA138,AC138,AE138)</f>
        <v>0</v>
      </c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1:32">
      <c r="A139" s="1">
        <v>8954</v>
      </c>
      <c r="B139" s="3" t="s">
        <v>52</v>
      </c>
      <c r="C139" s="3"/>
      <c r="D139" s="3" t="s">
        <v>53</v>
      </c>
      <c r="E139" s="3" t="s">
        <v>43</v>
      </c>
      <c r="F139" s="1" t="s">
        <v>35</v>
      </c>
      <c r="G139" s="3" t="s">
        <v>330</v>
      </c>
      <c r="H139" s="14" t="s">
        <v>109</v>
      </c>
      <c r="I139" s="15"/>
      <c r="J139" s="17" t="s">
        <v>66</v>
      </c>
      <c r="K139" s="1">
        <f>_xlfn.XLOOKUP(J139,'[1]Youth DB'!$G:$G,'[1]Youth DB'!$A:$A,"",0)</f>
        <v>938</v>
      </c>
      <c r="L139" s="17"/>
      <c r="M139" s="11">
        <f>SUM(O139,Q139,S139,U139,W139,Y139,AA139,AC139,AE139)</f>
        <v>0</v>
      </c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1:32">
      <c r="A140" s="1">
        <v>8976</v>
      </c>
      <c r="B140" s="3" t="s">
        <v>52</v>
      </c>
      <c r="C140" s="3"/>
      <c r="D140" s="3" t="s">
        <v>53</v>
      </c>
      <c r="E140" s="3" t="s">
        <v>57</v>
      </c>
      <c r="F140" s="1" t="s">
        <v>35</v>
      </c>
      <c r="G140" s="3" t="s">
        <v>331</v>
      </c>
      <c r="H140" s="14" t="s">
        <v>332</v>
      </c>
      <c r="I140" s="15"/>
      <c r="J140" s="17" t="s">
        <v>66</v>
      </c>
      <c r="K140" s="1">
        <f>_xlfn.XLOOKUP(J140,'[1]Youth DB'!$G:$G,'[1]Youth DB'!$A:$A,"",0)</f>
        <v>938</v>
      </c>
      <c r="L140" s="17"/>
      <c r="M140" s="11">
        <f>SUM(O140,Q140,S140,U140,W140,Y140,AA140,AC140,AE140)</f>
        <v>0</v>
      </c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1:32">
      <c r="A141" s="1">
        <v>8978</v>
      </c>
      <c r="B141" s="3" t="s">
        <v>52</v>
      </c>
      <c r="C141" s="3"/>
      <c r="D141" s="3" t="s">
        <v>53</v>
      </c>
      <c r="E141" s="3" t="s">
        <v>57</v>
      </c>
      <c r="F141" s="1" t="s">
        <v>35</v>
      </c>
      <c r="G141" s="3" t="s">
        <v>333</v>
      </c>
      <c r="H141" s="14" t="s">
        <v>334</v>
      </c>
      <c r="I141" s="15"/>
      <c r="J141" s="17" t="s">
        <v>317</v>
      </c>
      <c r="K141" s="1">
        <f>_xlfn.XLOOKUP(J141,'[1]Youth DB'!$G:$G,'[1]Youth DB'!$A:$A,"",0)</f>
        <v>940</v>
      </c>
      <c r="L141" s="17"/>
      <c r="M141" s="11">
        <f>SUM(O141,Q141,S141,U141,W141,Y141,AA141,AC141,AE141)</f>
        <v>0</v>
      </c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1:32">
      <c r="A142" s="1">
        <v>9035</v>
      </c>
      <c r="B142" s="3" t="s">
        <v>52</v>
      </c>
      <c r="C142" s="3"/>
      <c r="D142" s="3" t="s">
        <v>53</v>
      </c>
      <c r="E142" s="3" t="s">
        <v>57</v>
      </c>
      <c r="F142" s="1" t="s">
        <v>35</v>
      </c>
      <c r="G142" s="3" t="s">
        <v>335</v>
      </c>
      <c r="H142" s="14" t="s">
        <v>336</v>
      </c>
      <c r="I142" s="15"/>
      <c r="J142" s="17" t="s">
        <v>66</v>
      </c>
      <c r="K142" s="1">
        <f>_xlfn.XLOOKUP(J142,'[1]Youth DB'!$G:$G,'[1]Youth DB'!$A:$A,"",0)</f>
        <v>938</v>
      </c>
      <c r="L142" s="17"/>
      <c r="M142" s="11">
        <f>SUM(O142,Q142,S142,U142,W142,Y142,AA142,AC142,AE142)</f>
        <v>0</v>
      </c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1:32">
      <c r="A143" s="1">
        <v>9058</v>
      </c>
      <c r="B143" s="3" t="s">
        <v>52</v>
      </c>
      <c r="C143" s="3"/>
      <c r="D143" s="3" t="s">
        <v>53</v>
      </c>
      <c r="E143" s="3" t="s">
        <v>43</v>
      </c>
      <c r="F143" s="1" t="s">
        <v>35</v>
      </c>
      <c r="G143" s="3" t="s">
        <v>337</v>
      </c>
      <c r="H143" s="14" t="s">
        <v>338</v>
      </c>
      <c r="I143" s="15"/>
      <c r="J143" s="17" t="s">
        <v>317</v>
      </c>
      <c r="K143" s="1">
        <f>_xlfn.XLOOKUP(J143,'[1]Youth DB'!$G:$G,'[1]Youth DB'!$A:$A,"",0)</f>
        <v>940</v>
      </c>
      <c r="L143" s="17"/>
      <c r="M143" s="11">
        <f>SUM(O143,Q143,S143,U143,W143,Y143,AA143,AC143,AE143)</f>
        <v>0</v>
      </c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1:32">
      <c r="A144" s="1">
        <v>9092</v>
      </c>
      <c r="B144" s="3" t="s">
        <v>52</v>
      </c>
      <c r="C144" s="3"/>
      <c r="D144" s="3" t="s">
        <v>53</v>
      </c>
      <c r="E144" s="3" t="s">
        <v>43</v>
      </c>
      <c r="F144" s="1" t="s">
        <v>35</v>
      </c>
      <c r="G144" s="3" t="s">
        <v>276</v>
      </c>
      <c r="H144" s="14" t="s">
        <v>339</v>
      </c>
      <c r="I144" s="15"/>
      <c r="J144" s="17" t="s">
        <v>66</v>
      </c>
      <c r="K144" s="1">
        <f>_xlfn.XLOOKUP(J144,'[1]Youth DB'!$G:$G,'[1]Youth DB'!$A:$A,"",0)</f>
        <v>938</v>
      </c>
      <c r="L144" s="17"/>
      <c r="M144" s="11">
        <f>SUM(O144,Q144,S144,U144,W144,Y144,AA144,AC144,AE144)</f>
        <v>0</v>
      </c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1:32">
      <c r="A145" s="1">
        <v>11037</v>
      </c>
      <c r="B145" s="3" t="s">
        <v>52</v>
      </c>
      <c r="C145" s="3"/>
      <c r="D145" s="3" t="s">
        <v>53</v>
      </c>
      <c r="E145" s="3" t="s">
        <v>34</v>
      </c>
      <c r="F145" s="1" t="s">
        <v>35</v>
      </c>
      <c r="G145" s="3" t="s">
        <v>340</v>
      </c>
      <c r="H145" s="14" t="s">
        <v>341</v>
      </c>
      <c r="I145" s="15"/>
      <c r="J145" s="17" t="s">
        <v>317</v>
      </c>
      <c r="K145" s="1">
        <f>_xlfn.XLOOKUP(J145,'[1]Youth DB'!$G:$G,'[1]Youth DB'!$A:$A,"",0)</f>
        <v>940</v>
      </c>
      <c r="L145" s="17"/>
      <c r="M145" s="11">
        <f>SUM(O145,Q145,S145,U145,W145,Y145,AA145,AC145,AE145)</f>
        <v>0</v>
      </c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1:32">
      <c r="A146" s="1">
        <v>11040</v>
      </c>
      <c r="B146" s="3" t="s">
        <v>52</v>
      </c>
      <c r="C146" s="3"/>
      <c r="D146" s="3" t="s">
        <v>53</v>
      </c>
      <c r="E146" s="3" t="s">
        <v>34</v>
      </c>
      <c r="F146" s="1" t="s">
        <v>35</v>
      </c>
      <c r="G146" s="3" t="s">
        <v>342</v>
      </c>
      <c r="H146" s="14" t="s">
        <v>308</v>
      </c>
      <c r="I146" s="15"/>
      <c r="J146" s="17" t="s">
        <v>317</v>
      </c>
      <c r="K146" s="1">
        <f>_xlfn.XLOOKUP(J146,'[1]Youth DB'!$G:$G,'[1]Youth DB'!$A:$A,"",0)</f>
        <v>940</v>
      </c>
      <c r="L146" s="17"/>
      <c r="M146" s="11">
        <f>SUM(O146,Q146,S146,U146,W146,Y146,AA146,AC146,AE146)</f>
        <v>0</v>
      </c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1:32">
      <c r="A147" s="1">
        <v>11054</v>
      </c>
      <c r="B147" s="3" t="s">
        <v>52</v>
      </c>
      <c r="C147" s="3"/>
      <c r="D147" s="3" t="s">
        <v>53</v>
      </c>
      <c r="E147" s="3" t="s">
        <v>34</v>
      </c>
      <c r="F147" s="1" t="s">
        <v>35</v>
      </c>
      <c r="G147" s="3" t="s">
        <v>343</v>
      </c>
      <c r="H147" s="14" t="s">
        <v>344</v>
      </c>
      <c r="I147" s="15"/>
      <c r="J147" s="17" t="s">
        <v>66</v>
      </c>
      <c r="K147" s="1">
        <f>_xlfn.XLOOKUP(J147,'[1]Youth DB'!$G:$G,'[1]Youth DB'!$A:$A,"",0)</f>
        <v>938</v>
      </c>
      <c r="L147" s="17"/>
      <c r="M147" s="11">
        <f>SUM(O147,Q147,S147,U147,W147,Y147,AA147,AC147,AE147)</f>
        <v>0</v>
      </c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1:32">
      <c r="A148" s="1">
        <v>11055</v>
      </c>
      <c r="B148" s="3" t="s">
        <v>52</v>
      </c>
      <c r="C148" s="3"/>
      <c r="D148" s="3" t="s">
        <v>53</v>
      </c>
      <c r="E148" s="3" t="s">
        <v>34</v>
      </c>
      <c r="F148" s="1" t="s">
        <v>35</v>
      </c>
      <c r="G148" s="3" t="s">
        <v>345</v>
      </c>
      <c r="H148" s="14" t="s">
        <v>238</v>
      </c>
      <c r="I148" s="15"/>
      <c r="J148" s="17" t="s">
        <v>66</v>
      </c>
      <c r="K148" s="1">
        <f>_xlfn.XLOOKUP(J148,'[1]Youth DB'!$G:$G,'[1]Youth DB'!$A:$A,"",0)</f>
        <v>938</v>
      </c>
      <c r="L148" s="17"/>
      <c r="M148" s="11">
        <f>SUM(O148,Q148,S148,U148,W148,Y148,AA148,AC148,AE148)</f>
        <v>0</v>
      </c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1:32">
      <c r="A149" s="1">
        <v>8823</v>
      </c>
      <c r="B149" s="3" t="s">
        <v>52</v>
      </c>
      <c r="C149" s="3"/>
      <c r="D149" s="3" t="s">
        <v>53</v>
      </c>
      <c r="E149" s="3" t="s">
        <v>57</v>
      </c>
      <c r="F149" s="1" t="s">
        <v>35</v>
      </c>
      <c r="G149" s="3" t="s">
        <v>346</v>
      </c>
      <c r="H149" s="14" t="s">
        <v>347</v>
      </c>
      <c r="I149" s="15"/>
      <c r="J149" s="17" t="s">
        <v>211</v>
      </c>
      <c r="K149" s="1">
        <f>_xlfn.XLOOKUP(J149,'[1]Youth DB'!$G:$G,'[1]Youth DB'!$A:$A,"",0)</f>
        <v>970</v>
      </c>
      <c r="L149" s="17"/>
      <c r="M149" s="11">
        <f>SUM(O149,Q149,S149,U149,W149,Y149,AA149,AC149,AE149)</f>
        <v>0</v>
      </c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1:32">
      <c r="A150" s="1">
        <v>9580</v>
      </c>
      <c r="B150" s="26" t="s">
        <v>230</v>
      </c>
      <c r="C150" s="17"/>
      <c r="D150" s="17" t="s">
        <v>231</v>
      </c>
      <c r="E150" s="26" t="s">
        <v>43</v>
      </c>
      <c r="F150" s="1" t="s">
        <v>35</v>
      </c>
      <c r="G150" s="26" t="s">
        <v>348</v>
      </c>
      <c r="H150" s="27" t="s">
        <v>349</v>
      </c>
      <c r="I150" s="15"/>
      <c r="J150" s="26" t="s">
        <v>234</v>
      </c>
      <c r="K150" s="1">
        <f>_xlfn.XLOOKUP(J150,'[1]Youth DB'!$G:$G,'[1]Youth DB'!$A:$A,"",0)</f>
        <v>918</v>
      </c>
      <c r="L150" s="16">
        <v>45235</v>
      </c>
      <c r="M150" s="11">
        <f>SUM(O150,Q150,S150,U150,W150,Y150,AA150,AC150,AE150)</f>
        <v>9</v>
      </c>
      <c r="N150" s="12"/>
      <c r="O150" s="12"/>
      <c r="P150" s="12"/>
      <c r="Q150" s="12"/>
      <c r="R150" s="12"/>
      <c r="S150" s="12">
        <v>1</v>
      </c>
      <c r="T150" s="12">
        <v>2</v>
      </c>
      <c r="U150" s="12">
        <v>3</v>
      </c>
      <c r="V150" s="12">
        <v>2</v>
      </c>
      <c r="W150" s="12">
        <v>2</v>
      </c>
      <c r="X150" s="12">
        <v>2</v>
      </c>
      <c r="Y150" s="12">
        <v>3</v>
      </c>
      <c r="Z150" s="12">
        <v>3</v>
      </c>
      <c r="AA150" s="12"/>
      <c r="AB150" s="12"/>
      <c r="AC150" s="12"/>
      <c r="AD150" s="12"/>
      <c r="AE150" s="12"/>
      <c r="AF150" s="12"/>
    </row>
    <row r="151" spans="1:32">
      <c r="A151" s="1">
        <v>8847</v>
      </c>
      <c r="B151" s="3" t="s">
        <v>52</v>
      </c>
      <c r="C151" s="3"/>
      <c r="D151" s="3" t="s">
        <v>53</v>
      </c>
      <c r="E151" s="3" t="s">
        <v>57</v>
      </c>
      <c r="F151" s="1" t="s">
        <v>35</v>
      </c>
      <c r="G151" s="3" t="s">
        <v>134</v>
      </c>
      <c r="H151" s="14" t="s">
        <v>350</v>
      </c>
      <c r="I151" s="15"/>
      <c r="J151" s="17" t="s">
        <v>211</v>
      </c>
      <c r="K151" s="1">
        <f>_xlfn.XLOOKUP(J151,'[1]Youth DB'!$G:$G,'[1]Youth DB'!$A:$A,"",0)</f>
        <v>970</v>
      </c>
      <c r="L151" s="17"/>
      <c r="M151" s="11">
        <f>SUM(O151,Q151,S151,U151,W151,Y151,AA151,AC151,AE151)</f>
        <v>0</v>
      </c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1:32">
      <c r="A152" s="1">
        <v>8856</v>
      </c>
      <c r="B152" s="3" t="s">
        <v>52</v>
      </c>
      <c r="C152" s="3"/>
      <c r="D152" s="3" t="s">
        <v>53</v>
      </c>
      <c r="E152" s="3" t="s">
        <v>43</v>
      </c>
      <c r="F152" s="1" t="s">
        <v>35</v>
      </c>
      <c r="G152" s="3" t="s">
        <v>110</v>
      </c>
      <c r="H152" s="14" t="s">
        <v>351</v>
      </c>
      <c r="I152" s="15"/>
      <c r="J152" s="17" t="s">
        <v>211</v>
      </c>
      <c r="K152" s="1">
        <f>_xlfn.XLOOKUP(J152,'[1]Youth DB'!$G:$G,'[1]Youth DB'!$A:$A,"",0)</f>
        <v>970</v>
      </c>
      <c r="L152" s="17"/>
      <c r="M152" s="11">
        <f>SUM(O152,Q152,S152,U152,W152,Y152,AA152,AC152,AE152)</f>
        <v>0</v>
      </c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1:32">
      <c r="A153" s="1">
        <v>9586</v>
      </c>
      <c r="B153" s="26" t="s">
        <v>230</v>
      </c>
      <c r="C153" s="17"/>
      <c r="D153" s="17" t="s">
        <v>231</v>
      </c>
      <c r="E153" s="26" t="s">
        <v>43</v>
      </c>
      <c r="F153" s="1" t="s">
        <v>35</v>
      </c>
      <c r="G153" s="26" t="s">
        <v>352</v>
      </c>
      <c r="H153" s="27" t="s">
        <v>353</v>
      </c>
      <c r="I153" s="15"/>
      <c r="J153" s="26" t="s">
        <v>234</v>
      </c>
      <c r="K153" s="1">
        <f>_xlfn.XLOOKUP(J153,'[1]Youth DB'!$G:$G,'[1]Youth DB'!$A:$A,"",0)</f>
        <v>918</v>
      </c>
      <c r="L153" s="16">
        <v>45235</v>
      </c>
      <c r="M153" s="11">
        <f>SUM(O153,Q153,S153,U153,W153,Y153,AA153,AC153,AE153)</f>
        <v>11</v>
      </c>
      <c r="N153" s="12"/>
      <c r="O153" s="12"/>
      <c r="P153" s="12"/>
      <c r="Q153" s="12"/>
      <c r="R153" s="12"/>
      <c r="S153" s="12">
        <v>2</v>
      </c>
      <c r="T153" s="12">
        <v>1</v>
      </c>
      <c r="U153" s="12">
        <v>2</v>
      </c>
      <c r="V153" s="12">
        <v>1</v>
      </c>
      <c r="W153" s="12">
        <v>2</v>
      </c>
      <c r="X153" s="12">
        <v>2</v>
      </c>
      <c r="Y153" s="12">
        <v>5</v>
      </c>
      <c r="Z153" s="12">
        <v>2</v>
      </c>
      <c r="AA153" s="12"/>
      <c r="AB153" s="12"/>
      <c r="AC153" s="12"/>
      <c r="AD153" s="12"/>
      <c r="AE153" s="12"/>
      <c r="AF153" s="12"/>
    </row>
    <row r="154" spans="1:32">
      <c r="A154" s="1">
        <v>8945</v>
      </c>
      <c r="B154" s="3" t="s">
        <v>52</v>
      </c>
      <c r="C154" s="3"/>
      <c r="D154" s="3" t="s">
        <v>53</v>
      </c>
      <c r="E154" s="3" t="s">
        <v>57</v>
      </c>
      <c r="F154" s="1" t="s">
        <v>35</v>
      </c>
      <c r="G154" s="3" t="s">
        <v>354</v>
      </c>
      <c r="H154" s="14" t="s">
        <v>355</v>
      </c>
      <c r="I154" s="15"/>
      <c r="J154" s="17" t="s">
        <v>122</v>
      </c>
      <c r="K154" s="1">
        <f>_xlfn.XLOOKUP(J154,'[1]Youth DB'!$G:$G,'[1]Youth DB'!$A:$A,"",0)</f>
        <v>942</v>
      </c>
      <c r="L154" s="17"/>
      <c r="M154" s="11">
        <f>SUM(O154,Q154,S154,U154,W154,Y154,AA154,AC154,AE154)</f>
        <v>0</v>
      </c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1:32">
      <c r="A155" s="1">
        <v>8990</v>
      </c>
      <c r="B155" s="3" t="s">
        <v>52</v>
      </c>
      <c r="C155" s="3"/>
      <c r="D155" s="3" t="s">
        <v>53</v>
      </c>
      <c r="E155" s="3" t="s">
        <v>57</v>
      </c>
      <c r="F155" s="1" t="s">
        <v>35</v>
      </c>
      <c r="G155" s="3" t="s">
        <v>356</v>
      </c>
      <c r="H155" s="14" t="s">
        <v>357</v>
      </c>
      <c r="I155" s="15"/>
      <c r="J155" s="17" t="s">
        <v>122</v>
      </c>
      <c r="K155" s="1">
        <f>_xlfn.XLOOKUP(J155,'[1]Youth DB'!$G:$G,'[1]Youth DB'!$A:$A,"",0)</f>
        <v>942</v>
      </c>
      <c r="L155" s="17"/>
      <c r="M155" s="11">
        <f>SUM(O155,Q155,S155,U155,W155,Y155,AA155,AC155,AE155)</f>
        <v>0</v>
      </c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1:32">
      <c r="A156" s="1">
        <v>9019</v>
      </c>
      <c r="B156" s="3" t="s">
        <v>52</v>
      </c>
      <c r="C156" s="3"/>
      <c r="D156" s="3" t="s">
        <v>53</v>
      </c>
      <c r="E156" s="3" t="s">
        <v>43</v>
      </c>
      <c r="F156" s="1" t="s">
        <v>35</v>
      </c>
      <c r="G156" s="3" t="s">
        <v>358</v>
      </c>
      <c r="H156" s="14" t="s">
        <v>359</v>
      </c>
      <c r="I156" s="15"/>
      <c r="J156" s="17" t="s">
        <v>211</v>
      </c>
      <c r="K156" s="1">
        <f>_xlfn.XLOOKUP(J156,'[1]Youth DB'!$G:$G,'[1]Youth DB'!$A:$A,"",0)</f>
        <v>970</v>
      </c>
      <c r="L156" s="17"/>
      <c r="M156" s="11">
        <f>SUM(O156,Q156,S156,U156,W156,Y156,AA156,AC156,AE156)</f>
        <v>0</v>
      </c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1:32">
      <c r="A157" s="1">
        <v>11014</v>
      </c>
      <c r="B157" s="3" t="s">
        <v>52</v>
      </c>
      <c r="C157" s="3"/>
      <c r="D157" s="3" t="s">
        <v>53</v>
      </c>
      <c r="E157" s="3" t="s">
        <v>34</v>
      </c>
      <c r="F157" s="1" t="s">
        <v>35</v>
      </c>
      <c r="G157" s="3" t="s">
        <v>71</v>
      </c>
      <c r="H157" s="14" t="s">
        <v>360</v>
      </c>
      <c r="I157" s="15"/>
      <c r="J157" s="17" t="s">
        <v>211</v>
      </c>
      <c r="K157" s="1">
        <f>_xlfn.XLOOKUP(J157,'[1]Youth DB'!$G:$G,'[1]Youth DB'!$A:$A,"",0)</f>
        <v>970</v>
      </c>
      <c r="L157" s="17"/>
      <c r="M157" s="11">
        <f>SUM(O157,Q157,S157,U157,W157,Y157,AA157,AC157,AE157)</f>
        <v>0</v>
      </c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1:32">
      <c r="A158" s="1">
        <v>11021</v>
      </c>
      <c r="B158" s="3" t="s">
        <v>52</v>
      </c>
      <c r="C158" s="3"/>
      <c r="D158" s="3" t="s">
        <v>53</v>
      </c>
      <c r="E158" s="3" t="s">
        <v>34</v>
      </c>
      <c r="F158" s="1" t="s">
        <v>35</v>
      </c>
      <c r="G158" s="3" t="s">
        <v>361</v>
      </c>
      <c r="H158" s="14" t="s">
        <v>362</v>
      </c>
      <c r="I158" s="15"/>
      <c r="J158" s="17" t="s">
        <v>211</v>
      </c>
      <c r="K158" s="1">
        <f>_xlfn.XLOOKUP(J158,'[1]Youth DB'!$G:$G,'[1]Youth DB'!$A:$A,"",0)</f>
        <v>970</v>
      </c>
      <c r="L158" s="17"/>
      <c r="M158" s="11">
        <f>SUM(O158,Q158,S158,U158,W158,Y158,AA158,AC158,AE158)</f>
        <v>0</v>
      </c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1:32">
      <c r="A159" s="1">
        <v>11067</v>
      </c>
      <c r="B159" s="3" t="s">
        <v>52</v>
      </c>
      <c r="C159" s="3"/>
      <c r="D159" s="3" t="s">
        <v>53</v>
      </c>
      <c r="E159" s="3" t="s">
        <v>34</v>
      </c>
      <c r="F159" s="1" t="s">
        <v>35</v>
      </c>
      <c r="G159" s="3" t="s">
        <v>363</v>
      </c>
      <c r="H159" s="14" t="s">
        <v>364</v>
      </c>
      <c r="I159" s="15"/>
      <c r="J159" s="17" t="s">
        <v>211</v>
      </c>
      <c r="K159" s="1">
        <f>_xlfn.XLOOKUP(J159,'[1]Youth DB'!$G:$G,'[1]Youth DB'!$A:$A,"",0)</f>
        <v>970</v>
      </c>
      <c r="L159" s="17"/>
      <c r="M159" s="11">
        <f>SUM(O159,Q159,S159,U159,W159,Y159,AA159,AC159,AE159)</f>
        <v>0</v>
      </c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1:32">
      <c r="A160" s="1">
        <v>11092</v>
      </c>
      <c r="B160" s="3" t="s">
        <v>52</v>
      </c>
      <c r="C160" s="3"/>
      <c r="D160" s="3" t="s">
        <v>53</v>
      </c>
      <c r="E160" s="3" t="s">
        <v>34</v>
      </c>
      <c r="F160" s="1" t="s">
        <v>35</v>
      </c>
      <c r="G160" s="3" t="s">
        <v>365</v>
      </c>
      <c r="H160" s="14" t="s">
        <v>366</v>
      </c>
      <c r="I160" s="15"/>
      <c r="J160" s="17" t="s">
        <v>211</v>
      </c>
      <c r="K160" s="1">
        <f>_xlfn.XLOOKUP(J160,'[1]Youth DB'!$G:$G,'[1]Youth DB'!$A:$A,"",0)</f>
        <v>970</v>
      </c>
      <c r="L160" s="17"/>
      <c r="M160" s="11">
        <f>SUM(O160,Q160,S160,U160,W160,Y160,AA160,AC160,AE160)</f>
        <v>0</v>
      </c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1:32">
      <c r="A161" s="1">
        <v>8843</v>
      </c>
      <c r="B161" s="3" t="s">
        <v>52</v>
      </c>
      <c r="C161" s="3"/>
      <c r="D161" s="3" t="s">
        <v>53</v>
      </c>
      <c r="E161" s="3" t="s">
        <v>57</v>
      </c>
      <c r="F161" s="1" t="s">
        <v>35</v>
      </c>
      <c r="G161" s="3" t="s">
        <v>367</v>
      </c>
      <c r="H161" s="14" t="s">
        <v>368</v>
      </c>
      <c r="I161" s="15"/>
      <c r="J161" s="17" t="s">
        <v>243</v>
      </c>
      <c r="K161" s="1">
        <f>_xlfn.XLOOKUP(J161,'[1]Youth DB'!$G:$G,'[1]Youth DB'!$A:$A,"",0)</f>
        <v>946</v>
      </c>
      <c r="L161" s="17"/>
      <c r="M161" s="11">
        <f>SUM(O161,Q161,S161,U161,W161,Y161,AA161,AC161,AE161)</f>
        <v>0</v>
      </c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1:32">
      <c r="A162" s="1">
        <v>8863</v>
      </c>
      <c r="B162" s="3" t="s">
        <v>52</v>
      </c>
      <c r="C162" s="3"/>
      <c r="D162" s="3" t="s">
        <v>53</v>
      </c>
      <c r="E162" s="3" t="s">
        <v>57</v>
      </c>
      <c r="F162" s="1" t="s">
        <v>35</v>
      </c>
      <c r="G162" s="3" t="s">
        <v>369</v>
      </c>
      <c r="H162" s="14" t="s">
        <v>370</v>
      </c>
      <c r="I162" s="15"/>
      <c r="J162" s="17" t="s">
        <v>252</v>
      </c>
      <c r="K162" s="1">
        <f>_xlfn.XLOOKUP(J162,'[1]Youth DB'!$G:$G,'[1]Youth DB'!$A:$A,"",0)</f>
        <v>948</v>
      </c>
      <c r="L162" s="17"/>
      <c r="M162" s="11">
        <f>SUM(O162,Q162,S162,U162,W162,Y162,AA162,AC162,AE162)</f>
        <v>0</v>
      </c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1:32">
      <c r="A163" s="1">
        <v>8905</v>
      </c>
      <c r="B163" s="3" t="s">
        <v>52</v>
      </c>
      <c r="C163" s="3"/>
      <c r="D163" s="3" t="s">
        <v>53</v>
      </c>
      <c r="E163" s="3" t="s">
        <v>43</v>
      </c>
      <c r="F163" s="1" t="s">
        <v>35</v>
      </c>
      <c r="G163" s="3" t="s">
        <v>328</v>
      </c>
      <c r="H163" s="14" t="s">
        <v>371</v>
      </c>
      <c r="I163" s="15"/>
      <c r="J163" s="17" t="s">
        <v>243</v>
      </c>
      <c r="K163" s="1">
        <f>_xlfn.XLOOKUP(J163,'[1]Youth DB'!$G:$G,'[1]Youth DB'!$A:$A,"",0)</f>
        <v>946</v>
      </c>
      <c r="L163" s="17"/>
      <c r="M163" s="11">
        <f>SUM(O163,Q163,S163,U163,W163,Y163,AA163,AC163,AE163)</f>
        <v>0</v>
      </c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1:32">
      <c r="A164" s="1">
        <v>8913</v>
      </c>
      <c r="B164" s="3" t="s">
        <v>52</v>
      </c>
      <c r="C164" s="3"/>
      <c r="D164" s="3" t="s">
        <v>53</v>
      </c>
      <c r="E164" s="3" t="s">
        <v>43</v>
      </c>
      <c r="F164" s="1" t="s">
        <v>35</v>
      </c>
      <c r="G164" s="3" t="s">
        <v>372</v>
      </c>
      <c r="H164" s="14" t="s">
        <v>373</v>
      </c>
      <c r="I164" s="15"/>
      <c r="J164" s="17" t="s">
        <v>243</v>
      </c>
      <c r="K164" s="1">
        <f>_xlfn.XLOOKUP(J164,'[1]Youth DB'!$G:$G,'[1]Youth DB'!$A:$A,"",0)</f>
        <v>946</v>
      </c>
      <c r="L164" s="17"/>
      <c r="M164" s="11">
        <f>SUM(O164,Q164,S164,U164,W164,Y164,AA164,AC164,AE164)</f>
        <v>0</v>
      </c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1:32">
      <c r="A165" s="1">
        <v>8949</v>
      </c>
      <c r="B165" s="3" t="s">
        <v>52</v>
      </c>
      <c r="C165" s="3"/>
      <c r="D165" s="3" t="s">
        <v>53</v>
      </c>
      <c r="E165" s="3" t="s">
        <v>43</v>
      </c>
      <c r="F165" s="1" t="s">
        <v>35</v>
      </c>
      <c r="G165" s="3" t="s">
        <v>374</v>
      </c>
      <c r="H165" s="14" t="s">
        <v>375</v>
      </c>
      <c r="I165" s="15"/>
      <c r="J165" s="17" t="s">
        <v>252</v>
      </c>
      <c r="K165" s="1">
        <f>_xlfn.XLOOKUP(J165,'[1]Youth DB'!$G:$G,'[1]Youth DB'!$A:$A,"",0)</f>
        <v>948</v>
      </c>
      <c r="L165" s="17"/>
      <c r="M165" s="11">
        <f>SUM(O165,Q165,S165,U165,W165,Y165,AA165,AC165,AE165)</f>
        <v>0</v>
      </c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1:32">
      <c r="A166" s="1">
        <v>8966</v>
      </c>
      <c r="B166" s="3" t="s">
        <v>52</v>
      </c>
      <c r="C166" s="3"/>
      <c r="D166" s="3" t="s">
        <v>53</v>
      </c>
      <c r="E166" s="3" t="s">
        <v>57</v>
      </c>
      <c r="F166" s="1" t="s">
        <v>35</v>
      </c>
      <c r="G166" s="3" t="s">
        <v>376</v>
      </c>
      <c r="H166" s="14" t="s">
        <v>109</v>
      </c>
      <c r="I166" s="15"/>
      <c r="J166" s="17" t="s">
        <v>252</v>
      </c>
      <c r="K166" s="1">
        <f>_xlfn.XLOOKUP(J166,'[1]Youth DB'!$G:$G,'[1]Youth DB'!$A:$A,"",0)</f>
        <v>948</v>
      </c>
      <c r="L166" s="17"/>
      <c r="M166" s="11">
        <f>SUM(O166,Q166,S166,U166,W166,Y166,AA166,AC166,AE166)</f>
        <v>0</v>
      </c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1:32">
      <c r="A167" s="1">
        <v>8985</v>
      </c>
      <c r="B167" s="3" t="s">
        <v>52</v>
      </c>
      <c r="C167" s="3"/>
      <c r="D167" s="3" t="s">
        <v>53</v>
      </c>
      <c r="E167" s="3" t="s">
        <v>57</v>
      </c>
      <c r="F167" s="1" t="s">
        <v>35</v>
      </c>
      <c r="G167" s="3" t="s">
        <v>377</v>
      </c>
      <c r="H167" s="14" t="s">
        <v>378</v>
      </c>
      <c r="I167" s="15"/>
      <c r="J167" s="17" t="s">
        <v>252</v>
      </c>
      <c r="K167" s="1">
        <f>_xlfn.XLOOKUP(J167,'[1]Youth DB'!$G:$G,'[1]Youth DB'!$A:$A,"",0)</f>
        <v>948</v>
      </c>
      <c r="L167" s="17"/>
      <c r="M167" s="11">
        <f>SUM(O167,Q167,S167,U167,W167,Y167,AA167,AC167,AE167)</f>
        <v>0</v>
      </c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1:32">
      <c r="A168" s="1">
        <v>9021</v>
      </c>
      <c r="B168" s="3" t="s">
        <v>52</v>
      </c>
      <c r="C168" s="3"/>
      <c r="D168" s="3" t="s">
        <v>53</v>
      </c>
      <c r="E168" s="3" t="s">
        <v>43</v>
      </c>
      <c r="F168" s="1" t="s">
        <v>35</v>
      </c>
      <c r="G168" s="3" t="s">
        <v>379</v>
      </c>
      <c r="H168" s="14" t="s">
        <v>380</v>
      </c>
      <c r="I168" s="15"/>
      <c r="J168" s="17" t="s">
        <v>252</v>
      </c>
      <c r="K168" s="1">
        <f>_xlfn.XLOOKUP(J168,'[1]Youth DB'!$G:$G,'[1]Youth DB'!$A:$A,"",0)</f>
        <v>948</v>
      </c>
      <c r="L168" s="17"/>
      <c r="M168" s="11">
        <f>SUM(O168,Q168,S168,U168,W168,Y168,AA168,AC168,AE168)</f>
        <v>0</v>
      </c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1:32">
      <c r="A169" s="1">
        <v>11013</v>
      </c>
      <c r="B169" s="3" t="s">
        <v>52</v>
      </c>
      <c r="C169" s="3"/>
      <c r="D169" s="3" t="s">
        <v>53</v>
      </c>
      <c r="E169" s="3" t="s">
        <v>34</v>
      </c>
      <c r="F169" s="1" t="s">
        <v>35</v>
      </c>
      <c r="G169" s="3" t="s">
        <v>71</v>
      </c>
      <c r="H169" s="14" t="s">
        <v>381</v>
      </c>
      <c r="I169" s="15"/>
      <c r="J169" s="17" t="s">
        <v>243</v>
      </c>
      <c r="K169" s="1">
        <f>_xlfn.XLOOKUP(J169,'[1]Youth DB'!$G:$G,'[1]Youth DB'!$A:$A,"",0)</f>
        <v>946</v>
      </c>
      <c r="L169" s="17"/>
      <c r="M169" s="11">
        <f>SUM(O169,Q169,S169,U169,W169,Y169,AA169,AC169,AE169)</f>
        <v>0</v>
      </c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1:32">
      <c r="A170" s="1">
        <v>11024</v>
      </c>
      <c r="B170" s="3" t="s">
        <v>52</v>
      </c>
      <c r="C170" s="3"/>
      <c r="D170" s="3" t="s">
        <v>53</v>
      </c>
      <c r="E170" s="3" t="s">
        <v>34</v>
      </c>
      <c r="F170" s="1" t="s">
        <v>35</v>
      </c>
      <c r="G170" s="3" t="s">
        <v>382</v>
      </c>
      <c r="H170" s="14" t="s">
        <v>383</v>
      </c>
      <c r="I170" s="15"/>
      <c r="J170" s="17" t="s">
        <v>243</v>
      </c>
      <c r="K170" s="1">
        <f>_xlfn.XLOOKUP(J170,'[1]Youth DB'!$G:$G,'[1]Youth DB'!$A:$A,"",0)</f>
        <v>946</v>
      </c>
      <c r="L170" s="17"/>
      <c r="M170" s="11">
        <f>SUM(O170,Q170,S170,U170,W170,Y170,AA170,AC170,AE170)</f>
        <v>0</v>
      </c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1:32">
      <c r="A171" s="1">
        <v>11063</v>
      </c>
      <c r="B171" s="3" t="s">
        <v>52</v>
      </c>
      <c r="C171" s="3"/>
      <c r="D171" s="3" t="s">
        <v>53</v>
      </c>
      <c r="E171" s="3" t="s">
        <v>34</v>
      </c>
      <c r="F171" s="1" t="s">
        <v>35</v>
      </c>
      <c r="G171" s="3" t="s">
        <v>71</v>
      </c>
      <c r="H171" s="14" t="s">
        <v>384</v>
      </c>
      <c r="I171" s="15"/>
      <c r="J171" s="17" t="s">
        <v>252</v>
      </c>
      <c r="K171" s="1">
        <f>_xlfn.XLOOKUP(J171,'[1]Youth DB'!$G:$G,'[1]Youth DB'!$A:$A,"",0)</f>
        <v>948</v>
      </c>
      <c r="L171" s="17"/>
      <c r="M171" s="11">
        <f>SUM(O171,Q171,S171,U171,W171,Y171,AA171,AC171,AE171)</f>
        <v>0</v>
      </c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1:32">
      <c r="A172" s="1">
        <v>11087</v>
      </c>
      <c r="B172" s="3" t="s">
        <v>52</v>
      </c>
      <c r="C172" s="3"/>
      <c r="D172" s="3" t="s">
        <v>53</v>
      </c>
      <c r="E172" s="3" t="s">
        <v>34</v>
      </c>
      <c r="F172" s="1" t="s">
        <v>35</v>
      </c>
      <c r="G172" s="3" t="s">
        <v>385</v>
      </c>
      <c r="H172" s="14" t="s">
        <v>386</v>
      </c>
      <c r="I172" s="15"/>
      <c r="J172" s="17" t="s">
        <v>252</v>
      </c>
      <c r="K172" s="1">
        <f>_xlfn.XLOOKUP(J172,'[1]Youth DB'!$G:$G,'[1]Youth DB'!$A:$A,"",0)</f>
        <v>948</v>
      </c>
      <c r="L172" s="17"/>
      <c r="M172" s="11">
        <f>SUM(O172,Q172,S172,U172,W172,Y172,AA172,AC172,AE172)</f>
        <v>0</v>
      </c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1:32">
      <c r="A173" s="1">
        <v>9621</v>
      </c>
      <c r="B173" s="26" t="s">
        <v>230</v>
      </c>
      <c r="C173" s="17"/>
      <c r="D173" s="17" t="s">
        <v>231</v>
      </c>
      <c r="E173" s="26" t="s">
        <v>43</v>
      </c>
      <c r="F173" s="1" t="s">
        <v>35</v>
      </c>
      <c r="G173" s="28" t="s">
        <v>387</v>
      </c>
      <c r="H173" s="28" t="s">
        <v>388</v>
      </c>
      <c r="I173" s="15"/>
      <c r="J173" s="26" t="s">
        <v>234</v>
      </c>
      <c r="K173" s="1">
        <f>_xlfn.XLOOKUP(J173,'[1]Youth DB'!$G:$G,'[1]Youth DB'!$A:$A,"",0)</f>
        <v>918</v>
      </c>
      <c r="L173" s="16">
        <v>45235</v>
      </c>
      <c r="M173" s="11">
        <f>SUM(O173,Q173,S173,U173,W173,Y173,AA173,AC173,AE173)</f>
        <v>14</v>
      </c>
      <c r="N173" s="12"/>
      <c r="O173" s="12"/>
      <c r="P173" s="12"/>
      <c r="Q173" s="12"/>
      <c r="R173" s="12"/>
      <c r="S173" s="12">
        <v>2</v>
      </c>
      <c r="T173" s="12">
        <v>1</v>
      </c>
      <c r="U173" s="12">
        <v>2</v>
      </c>
      <c r="V173" s="12">
        <v>1</v>
      </c>
      <c r="W173" s="12">
        <v>2</v>
      </c>
      <c r="X173" s="12">
        <v>2</v>
      </c>
      <c r="Y173" s="12">
        <v>8</v>
      </c>
      <c r="Z173" s="12">
        <v>3</v>
      </c>
      <c r="AA173" s="12"/>
      <c r="AB173" s="12"/>
      <c r="AC173" s="12"/>
      <c r="AD173" s="12"/>
      <c r="AE173" s="12"/>
      <c r="AF173" s="12"/>
    </row>
    <row r="174" spans="1:32">
      <c r="A174" s="1">
        <v>8486</v>
      </c>
      <c r="B174" s="17" t="s">
        <v>389</v>
      </c>
      <c r="C174" s="17" t="s">
        <v>390</v>
      </c>
      <c r="D174" s="17" t="s">
        <v>171</v>
      </c>
      <c r="E174" s="17" t="s">
        <v>148</v>
      </c>
      <c r="F174" s="1" t="s">
        <v>35</v>
      </c>
      <c r="G174" s="17" t="s">
        <v>391</v>
      </c>
      <c r="H174" s="18" t="s">
        <v>392</v>
      </c>
      <c r="I174" s="15"/>
      <c r="J174" s="17" t="s">
        <v>393</v>
      </c>
      <c r="K174" s="1">
        <f>_xlfn.XLOOKUP(J174,'[1]Youth DB'!$G:$G,'[1]Youth DB'!$A:$A,"",0)</f>
        <v>671</v>
      </c>
      <c r="L174" s="19">
        <v>45033</v>
      </c>
      <c r="M174" s="11">
        <f>SUM(O174,Q174,S174,U174,W174,Y174,AA174,AC174,AE174)</f>
        <v>31</v>
      </c>
      <c r="N174" s="17" t="s">
        <v>394</v>
      </c>
      <c r="O174" s="17"/>
      <c r="P174" s="17"/>
      <c r="Q174" s="17">
        <v>6</v>
      </c>
      <c r="R174" s="15">
        <v>1</v>
      </c>
      <c r="S174" s="17">
        <v>1</v>
      </c>
      <c r="T174" s="17">
        <v>1</v>
      </c>
      <c r="U174" s="17"/>
      <c r="V174" s="12"/>
      <c r="W174" s="12">
        <v>5</v>
      </c>
      <c r="X174" s="12">
        <v>2</v>
      </c>
      <c r="Y174" s="12">
        <v>19</v>
      </c>
      <c r="Z174" s="12">
        <v>4</v>
      </c>
      <c r="AA174" s="12"/>
      <c r="AB174" s="12"/>
      <c r="AC174" s="12"/>
      <c r="AD174" s="12"/>
      <c r="AE174" s="12"/>
      <c r="AF174" s="12"/>
    </row>
    <row r="175" spans="1:32">
      <c r="A175" s="1">
        <v>8487</v>
      </c>
      <c r="B175" s="17" t="s">
        <v>389</v>
      </c>
      <c r="C175" s="17" t="s">
        <v>390</v>
      </c>
      <c r="D175" s="17" t="s">
        <v>171</v>
      </c>
      <c r="E175" s="17" t="s">
        <v>148</v>
      </c>
      <c r="F175" s="1" t="s">
        <v>35</v>
      </c>
      <c r="G175" s="17" t="s">
        <v>395</v>
      </c>
      <c r="H175" s="18" t="s">
        <v>396</v>
      </c>
      <c r="I175" s="15"/>
      <c r="J175" s="17" t="s">
        <v>393</v>
      </c>
      <c r="K175" s="1">
        <f>_xlfn.XLOOKUP(J175,'[1]Youth DB'!$G:$G,'[1]Youth DB'!$A:$A,"",0)</f>
        <v>671</v>
      </c>
      <c r="L175" s="19">
        <v>45033</v>
      </c>
      <c r="M175" s="11">
        <f>SUM(O175,Q175,S175,U175,W175,Y175,AA175,AC175,AE175)</f>
        <v>37</v>
      </c>
      <c r="N175" s="17"/>
      <c r="O175" s="17"/>
      <c r="P175" s="17"/>
      <c r="Q175" s="17">
        <v>5</v>
      </c>
      <c r="R175" s="15">
        <v>1</v>
      </c>
      <c r="S175" s="17">
        <v>4</v>
      </c>
      <c r="T175" s="17">
        <v>1</v>
      </c>
      <c r="U175" s="17"/>
      <c r="V175" s="12"/>
      <c r="W175" s="12">
        <v>7</v>
      </c>
      <c r="X175" s="12">
        <v>2</v>
      </c>
      <c r="Y175" s="12">
        <v>21</v>
      </c>
      <c r="Z175" s="12">
        <v>3</v>
      </c>
      <c r="AA175" s="12"/>
      <c r="AB175" s="12"/>
      <c r="AC175" s="12"/>
      <c r="AD175" s="12"/>
      <c r="AE175" s="12"/>
      <c r="AF175" s="12"/>
    </row>
    <row r="176" spans="1:32">
      <c r="A176" s="1">
        <v>4533</v>
      </c>
      <c r="B176" s="17" t="s">
        <v>389</v>
      </c>
      <c r="C176" s="17" t="s">
        <v>390</v>
      </c>
      <c r="D176" s="17" t="s">
        <v>171</v>
      </c>
      <c r="E176" s="17" t="s">
        <v>148</v>
      </c>
      <c r="F176" s="1" t="s">
        <v>35</v>
      </c>
      <c r="G176" s="17" t="s">
        <v>397</v>
      </c>
      <c r="H176" s="18" t="s">
        <v>398</v>
      </c>
      <c r="I176" s="15"/>
      <c r="J176" s="17" t="s">
        <v>393</v>
      </c>
      <c r="K176" s="1">
        <f>_xlfn.XLOOKUP(J176,'[1]Youth DB'!$G:$G,'[1]Youth DB'!$A:$A,"",0)</f>
        <v>671</v>
      </c>
      <c r="L176" s="19">
        <v>45033</v>
      </c>
      <c r="M176" s="11">
        <f>SUM(O176,Q176,S176,U176,W176,Y176,AA176,AC176,AE176)</f>
        <v>34</v>
      </c>
      <c r="N176" s="17"/>
      <c r="O176" s="17"/>
      <c r="P176" s="17"/>
      <c r="Q176" s="17">
        <v>5</v>
      </c>
      <c r="R176" s="15">
        <v>1</v>
      </c>
      <c r="S176" s="17">
        <v>3</v>
      </c>
      <c r="T176" s="17">
        <v>1</v>
      </c>
      <c r="U176" s="17"/>
      <c r="V176" s="12"/>
      <c r="W176" s="12">
        <v>6</v>
      </c>
      <c r="X176" s="12">
        <v>1</v>
      </c>
      <c r="Y176" s="12">
        <v>20</v>
      </c>
      <c r="Z176" s="12">
        <v>1</v>
      </c>
      <c r="AA176" s="12"/>
      <c r="AB176" s="12"/>
      <c r="AC176" s="12"/>
      <c r="AD176" s="12"/>
      <c r="AE176" s="12"/>
      <c r="AF176" s="12"/>
    </row>
    <row r="177" spans="1:32">
      <c r="A177" s="1">
        <v>8497</v>
      </c>
      <c r="B177" s="17" t="s">
        <v>389</v>
      </c>
      <c r="C177" s="17" t="s">
        <v>390</v>
      </c>
      <c r="D177" s="17" t="s">
        <v>171</v>
      </c>
      <c r="E177" s="17" t="s">
        <v>148</v>
      </c>
      <c r="F177" s="1" t="s">
        <v>35</v>
      </c>
      <c r="G177" s="17" t="s">
        <v>399</v>
      </c>
      <c r="H177" s="18" t="s">
        <v>400</v>
      </c>
      <c r="I177" s="15"/>
      <c r="J177" s="17" t="s">
        <v>393</v>
      </c>
      <c r="K177" s="1">
        <f>_xlfn.XLOOKUP(J177,'[1]Youth DB'!$G:$G,'[1]Youth DB'!$A:$A,"",0)</f>
        <v>671</v>
      </c>
      <c r="L177" s="19">
        <v>45033</v>
      </c>
      <c r="M177" s="11">
        <f>SUM(O177,Q177,S177,U177,W177,Y177,AA177,AC177,AE177)</f>
        <v>37</v>
      </c>
      <c r="N177" s="17"/>
      <c r="O177" s="17"/>
      <c r="P177" s="17"/>
      <c r="Q177" s="17">
        <v>7</v>
      </c>
      <c r="R177" s="15">
        <v>1</v>
      </c>
      <c r="S177" s="17">
        <v>7</v>
      </c>
      <c r="T177" s="17">
        <v>1</v>
      </c>
      <c r="U177" s="17"/>
      <c r="V177" s="12"/>
      <c r="W177" s="12">
        <v>8</v>
      </c>
      <c r="X177" s="12">
        <v>2</v>
      </c>
      <c r="Y177" s="12">
        <v>15</v>
      </c>
      <c r="Z177" s="12">
        <v>4</v>
      </c>
      <c r="AA177" s="12"/>
      <c r="AB177" s="12"/>
      <c r="AC177" s="12"/>
      <c r="AD177" s="12"/>
      <c r="AE177" s="12"/>
      <c r="AF177" s="12"/>
    </row>
    <row r="178" spans="1:32">
      <c r="A178" s="1">
        <v>8499</v>
      </c>
      <c r="B178" s="17" t="s">
        <v>389</v>
      </c>
      <c r="C178" s="17" t="s">
        <v>390</v>
      </c>
      <c r="D178" s="17" t="s">
        <v>171</v>
      </c>
      <c r="E178" s="17" t="s">
        <v>148</v>
      </c>
      <c r="F178" s="1" t="s">
        <v>35</v>
      </c>
      <c r="G178" s="17" t="s">
        <v>401</v>
      </c>
      <c r="H178" s="18" t="s">
        <v>402</v>
      </c>
      <c r="I178" s="15"/>
      <c r="J178" s="17" t="s">
        <v>393</v>
      </c>
      <c r="K178" s="1">
        <f>_xlfn.XLOOKUP(J178,'[1]Youth DB'!$G:$G,'[1]Youth DB'!$A:$A,"",0)</f>
        <v>671</v>
      </c>
      <c r="L178" s="19">
        <v>45033</v>
      </c>
      <c r="M178" s="11">
        <f>SUM(O178,Q178,S178,U178,W178,Y178,AA178,AC178,AE178)</f>
        <v>39</v>
      </c>
      <c r="N178" s="17"/>
      <c r="O178" s="17"/>
      <c r="P178" s="17"/>
      <c r="Q178" s="17">
        <v>5</v>
      </c>
      <c r="R178" s="15">
        <v>1</v>
      </c>
      <c r="S178" s="17">
        <v>6</v>
      </c>
      <c r="T178" s="17">
        <v>1</v>
      </c>
      <c r="U178" s="17"/>
      <c r="V178" s="12"/>
      <c r="W178" s="12">
        <v>9</v>
      </c>
      <c r="X178" s="12">
        <v>1</v>
      </c>
      <c r="Y178" s="12">
        <v>19</v>
      </c>
      <c r="Z178" s="12">
        <v>2</v>
      </c>
      <c r="AA178" s="12"/>
      <c r="AB178" s="12"/>
      <c r="AC178" s="12"/>
      <c r="AD178" s="12"/>
      <c r="AE178" s="12"/>
      <c r="AF178" s="12"/>
    </row>
    <row r="179" spans="1:32">
      <c r="A179" s="1">
        <v>8576</v>
      </c>
      <c r="B179" s="17" t="s">
        <v>389</v>
      </c>
      <c r="C179" s="17" t="s">
        <v>390</v>
      </c>
      <c r="D179" s="17" t="s">
        <v>171</v>
      </c>
      <c r="E179" s="17" t="s">
        <v>148</v>
      </c>
      <c r="F179" s="1" t="s">
        <v>35</v>
      </c>
      <c r="G179" s="17" t="s">
        <v>403</v>
      </c>
      <c r="H179" s="18" t="s">
        <v>404</v>
      </c>
      <c r="I179" s="15"/>
      <c r="J179" s="17" t="s">
        <v>405</v>
      </c>
      <c r="K179" s="1">
        <f>_xlfn.XLOOKUP(J179,'[1]Youth DB'!$G:$G,'[1]Youth DB'!$A:$A,"",0)</f>
        <v>446</v>
      </c>
      <c r="L179" s="19">
        <v>45033</v>
      </c>
      <c r="M179" s="11">
        <f>SUM(O179,Q179,S179,U179,W179,Y179,AA179,AC179,AE179)</f>
        <v>46</v>
      </c>
      <c r="N179" s="17"/>
      <c r="O179" s="17"/>
      <c r="P179" s="17"/>
      <c r="Q179" s="17">
        <v>7</v>
      </c>
      <c r="R179" s="15">
        <v>1</v>
      </c>
      <c r="S179" s="17">
        <v>11</v>
      </c>
      <c r="T179" s="17">
        <v>1</v>
      </c>
      <c r="U179" s="17"/>
      <c r="V179" s="12"/>
      <c r="W179" s="12">
        <v>11</v>
      </c>
      <c r="X179" s="12">
        <v>4</v>
      </c>
      <c r="Y179" s="12">
        <v>17</v>
      </c>
      <c r="Z179" s="12">
        <v>7</v>
      </c>
      <c r="AA179" s="12"/>
      <c r="AB179" s="12"/>
      <c r="AC179" s="12"/>
      <c r="AD179" s="12"/>
      <c r="AE179" s="12"/>
      <c r="AF179" s="12"/>
    </row>
    <row r="180" spans="1:32">
      <c r="A180" s="1">
        <v>8577</v>
      </c>
      <c r="B180" s="17" t="s">
        <v>389</v>
      </c>
      <c r="C180" s="17" t="s">
        <v>390</v>
      </c>
      <c r="D180" s="17" t="s">
        <v>171</v>
      </c>
      <c r="E180" s="17" t="s">
        <v>148</v>
      </c>
      <c r="F180" s="1" t="s">
        <v>35</v>
      </c>
      <c r="G180" s="17" t="s">
        <v>406</v>
      </c>
      <c r="H180" s="18" t="s">
        <v>407</v>
      </c>
      <c r="I180" s="15"/>
      <c r="J180" s="17" t="s">
        <v>405</v>
      </c>
      <c r="K180" s="1">
        <f>_xlfn.XLOOKUP(J180,'[1]Youth DB'!$G:$G,'[1]Youth DB'!$A:$A,"",0)</f>
        <v>446</v>
      </c>
      <c r="L180" s="19">
        <v>45033</v>
      </c>
      <c r="M180" s="11">
        <f>SUM(O180,Q180,S180,U180,W180,Y180,AA180,AC180,AE180)</f>
        <v>45</v>
      </c>
      <c r="N180" s="17"/>
      <c r="O180" s="17"/>
      <c r="P180" s="17"/>
      <c r="Q180" s="17">
        <v>5</v>
      </c>
      <c r="R180" s="15">
        <v>1</v>
      </c>
      <c r="S180" s="17">
        <v>15</v>
      </c>
      <c r="T180" s="17">
        <v>1</v>
      </c>
      <c r="U180" s="17"/>
      <c r="V180" s="12"/>
      <c r="W180" s="12">
        <v>10</v>
      </c>
      <c r="X180" s="12">
        <v>3</v>
      </c>
      <c r="Y180" s="12">
        <v>15</v>
      </c>
      <c r="Z180" s="12">
        <v>5</v>
      </c>
      <c r="AA180" s="12"/>
      <c r="AB180" s="12"/>
      <c r="AC180" s="12"/>
      <c r="AD180" s="12"/>
      <c r="AE180" s="12"/>
      <c r="AF180" s="12"/>
    </row>
    <row r="181" spans="1:32">
      <c r="A181" s="1">
        <v>8578</v>
      </c>
      <c r="B181" s="17" t="s">
        <v>389</v>
      </c>
      <c r="C181" s="17" t="s">
        <v>390</v>
      </c>
      <c r="D181" s="17" t="s">
        <v>171</v>
      </c>
      <c r="E181" s="17" t="s">
        <v>148</v>
      </c>
      <c r="F181" s="1" t="s">
        <v>35</v>
      </c>
      <c r="G181" s="17" t="s">
        <v>408</v>
      </c>
      <c r="H181" s="18" t="s">
        <v>283</v>
      </c>
      <c r="I181" s="15"/>
      <c r="J181" s="17" t="s">
        <v>405</v>
      </c>
      <c r="K181" s="1">
        <f>_xlfn.XLOOKUP(J181,'[1]Youth DB'!$G:$G,'[1]Youth DB'!$A:$A,"",0)</f>
        <v>446</v>
      </c>
      <c r="L181" s="19">
        <v>45033</v>
      </c>
      <c r="M181" s="11">
        <f>SUM(O181,Q181,S181,U181,W181,Y181,AA181,AC181,AE181)</f>
        <v>38</v>
      </c>
      <c r="N181" s="17"/>
      <c r="O181" s="17"/>
      <c r="P181" s="17"/>
      <c r="Q181" s="17">
        <v>5</v>
      </c>
      <c r="R181" s="15">
        <v>1</v>
      </c>
      <c r="S181" s="17">
        <v>12</v>
      </c>
      <c r="T181" s="17">
        <v>1</v>
      </c>
      <c r="U181" s="17"/>
      <c r="V181" s="12"/>
      <c r="W181" s="12">
        <v>4</v>
      </c>
      <c r="X181" s="12">
        <v>2</v>
      </c>
      <c r="Y181" s="12">
        <v>17</v>
      </c>
      <c r="Z181" s="12">
        <v>4</v>
      </c>
      <c r="AA181" s="12"/>
      <c r="AB181" s="12"/>
      <c r="AC181" s="12"/>
      <c r="AD181" s="12"/>
      <c r="AE181" s="12"/>
      <c r="AF181" s="12"/>
    </row>
    <row r="182" spans="1:32">
      <c r="A182" s="1">
        <v>8580</v>
      </c>
      <c r="B182" s="17" t="s">
        <v>389</v>
      </c>
      <c r="C182" s="17" t="s">
        <v>390</v>
      </c>
      <c r="D182" s="17" t="s">
        <v>171</v>
      </c>
      <c r="E182" s="17" t="s">
        <v>148</v>
      </c>
      <c r="F182" s="1" t="s">
        <v>35</v>
      </c>
      <c r="G182" s="17" t="s">
        <v>409</v>
      </c>
      <c r="H182" s="18" t="s">
        <v>159</v>
      </c>
      <c r="I182" s="15"/>
      <c r="J182" s="17" t="s">
        <v>405</v>
      </c>
      <c r="K182" s="1">
        <f>_xlfn.XLOOKUP(J182,'[1]Youth DB'!$G:$G,'[1]Youth DB'!$A:$A,"",0)</f>
        <v>446</v>
      </c>
      <c r="L182" s="19">
        <v>45033</v>
      </c>
      <c r="M182" s="11">
        <f>SUM(O182,Q182,S182,U182,W182,Y182,AA182,AC182,AE182)</f>
        <v>42</v>
      </c>
      <c r="N182" s="17"/>
      <c r="O182" s="17"/>
      <c r="P182" s="17"/>
      <c r="Q182" s="17">
        <v>6</v>
      </c>
      <c r="R182" s="15">
        <v>1</v>
      </c>
      <c r="S182" s="17">
        <v>14</v>
      </c>
      <c r="T182" s="17">
        <v>1</v>
      </c>
      <c r="U182" s="17"/>
      <c r="V182" s="12"/>
      <c r="W182" s="12">
        <v>8</v>
      </c>
      <c r="X182" s="12">
        <v>3</v>
      </c>
      <c r="Y182" s="12">
        <v>14</v>
      </c>
      <c r="Z182" s="12">
        <v>4</v>
      </c>
      <c r="AA182" s="12"/>
      <c r="AB182" s="12"/>
      <c r="AC182" s="12"/>
      <c r="AD182" s="12"/>
      <c r="AE182" s="12"/>
      <c r="AF182" s="12"/>
    </row>
    <row r="183" spans="1:32">
      <c r="A183" s="1">
        <v>4522</v>
      </c>
      <c r="B183" s="17" t="s">
        <v>389</v>
      </c>
      <c r="C183" s="17"/>
      <c r="D183" s="17" t="s">
        <v>171</v>
      </c>
      <c r="E183" s="17" t="s">
        <v>148</v>
      </c>
      <c r="F183" s="1" t="s">
        <v>410</v>
      </c>
      <c r="G183" s="17" t="s">
        <v>411</v>
      </c>
      <c r="H183" s="18" t="s">
        <v>412</v>
      </c>
      <c r="I183" s="15"/>
      <c r="J183" s="17" t="s">
        <v>405</v>
      </c>
      <c r="K183" s="1">
        <f>_xlfn.XLOOKUP(J183,'[1]Youth DB'!$G:$G,'[1]Youth DB'!$A:$A,"",0)</f>
        <v>446</v>
      </c>
      <c r="L183" s="19">
        <v>44950</v>
      </c>
      <c r="M183" s="11">
        <f>SUM(O183,Q183,S183,U183,W183,Y183,AA183,AC183,AE183)</f>
        <v>64</v>
      </c>
      <c r="N183" s="17"/>
      <c r="O183" s="17">
        <v>26</v>
      </c>
      <c r="P183" s="17">
        <v>1</v>
      </c>
      <c r="Q183" s="17">
        <v>5</v>
      </c>
      <c r="R183" s="15">
        <v>1</v>
      </c>
      <c r="S183" s="17">
        <v>12</v>
      </c>
      <c r="T183" s="17">
        <v>1</v>
      </c>
      <c r="U183" s="17"/>
      <c r="V183" s="12"/>
      <c r="W183" s="12">
        <v>6</v>
      </c>
      <c r="X183" s="12">
        <v>4</v>
      </c>
      <c r="Y183" s="12">
        <v>15</v>
      </c>
      <c r="Z183" s="12">
        <v>9</v>
      </c>
      <c r="AA183" s="12"/>
      <c r="AB183" s="12"/>
      <c r="AC183" s="12"/>
      <c r="AD183" s="12"/>
      <c r="AE183" s="12"/>
      <c r="AF183" s="12"/>
    </row>
    <row r="184" spans="1:32">
      <c r="A184" s="1">
        <v>4537</v>
      </c>
      <c r="B184" s="17" t="s">
        <v>389</v>
      </c>
      <c r="C184" s="17"/>
      <c r="D184" s="17" t="s">
        <v>171</v>
      </c>
      <c r="E184" s="17" t="s">
        <v>148</v>
      </c>
      <c r="F184" s="1" t="s">
        <v>35</v>
      </c>
      <c r="G184" s="17" t="s">
        <v>413</v>
      </c>
      <c r="H184" s="18" t="s">
        <v>414</v>
      </c>
      <c r="I184" s="15"/>
      <c r="J184" s="17" t="s">
        <v>405</v>
      </c>
      <c r="K184" s="1">
        <f>_xlfn.XLOOKUP(J184,'[1]Youth DB'!$G:$G,'[1]Youth DB'!$A:$A,"",0)</f>
        <v>446</v>
      </c>
      <c r="L184" s="19">
        <v>44950</v>
      </c>
      <c r="M184" s="11">
        <f>SUM(O184,Q184,S184,U184,W184,Y184,AA184,AC184,AE184)</f>
        <v>60</v>
      </c>
      <c r="N184" s="17"/>
      <c r="O184" s="17">
        <v>26</v>
      </c>
      <c r="P184" s="17">
        <v>1</v>
      </c>
      <c r="Q184" s="17">
        <v>5</v>
      </c>
      <c r="R184" s="15">
        <v>1</v>
      </c>
      <c r="S184" s="17">
        <v>9</v>
      </c>
      <c r="T184" s="17">
        <v>1</v>
      </c>
      <c r="U184" s="17"/>
      <c r="V184" s="12"/>
      <c r="W184" s="12">
        <v>7</v>
      </c>
      <c r="X184" s="12">
        <v>3</v>
      </c>
      <c r="Y184" s="12">
        <v>13</v>
      </c>
      <c r="Z184" s="12">
        <v>6</v>
      </c>
      <c r="AA184" s="12"/>
      <c r="AB184" s="12"/>
      <c r="AC184" s="12"/>
      <c r="AD184" s="12"/>
      <c r="AE184" s="12"/>
      <c r="AF184" s="12"/>
    </row>
    <row r="185" spans="1:32">
      <c r="A185" s="1">
        <v>2241</v>
      </c>
      <c r="B185" s="17" t="s">
        <v>389</v>
      </c>
      <c r="C185" s="17"/>
      <c r="D185" s="17" t="s">
        <v>171</v>
      </c>
      <c r="E185" s="17" t="s">
        <v>148</v>
      </c>
      <c r="F185" s="1" t="s">
        <v>35</v>
      </c>
      <c r="G185" s="17" t="s">
        <v>415</v>
      </c>
      <c r="H185" s="18" t="s">
        <v>416</v>
      </c>
      <c r="I185" s="15"/>
      <c r="J185" s="17" t="s">
        <v>393</v>
      </c>
      <c r="K185" s="1">
        <f>_xlfn.XLOOKUP(J185,'[1]Youth DB'!$G:$G,'[1]Youth DB'!$A:$A,"",0)</f>
        <v>671</v>
      </c>
      <c r="L185" s="17" t="s">
        <v>417</v>
      </c>
      <c r="M185" s="11">
        <f>SUM(O185,Q185,S185,U185,W185,Y185,AA185,AC185,AE185)</f>
        <v>74</v>
      </c>
      <c r="N185" s="17"/>
      <c r="O185" s="17">
        <v>31</v>
      </c>
      <c r="P185" s="17">
        <v>1</v>
      </c>
      <c r="Q185" s="17">
        <v>5</v>
      </c>
      <c r="R185" s="15">
        <v>1</v>
      </c>
      <c r="S185" s="17">
        <v>12</v>
      </c>
      <c r="T185" s="17">
        <v>1</v>
      </c>
      <c r="U185" s="17"/>
      <c r="V185" s="12"/>
      <c r="W185" s="12">
        <v>8</v>
      </c>
      <c r="X185" s="12">
        <v>3</v>
      </c>
      <c r="Y185" s="12">
        <v>18</v>
      </c>
      <c r="Z185" s="12">
        <v>10</v>
      </c>
      <c r="AA185" s="12"/>
      <c r="AB185" s="12"/>
      <c r="AC185" s="12"/>
      <c r="AD185" s="12"/>
      <c r="AE185" s="12"/>
      <c r="AF185" s="12"/>
    </row>
    <row r="186" spans="1:32">
      <c r="A186" s="1">
        <v>8579</v>
      </c>
      <c r="B186" s="17" t="s">
        <v>389</v>
      </c>
      <c r="C186" s="17"/>
      <c r="D186" s="17" t="s">
        <v>171</v>
      </c>
      <c r="E186" s="17" t="s">
        <v>148</v>
      </c>
      <c r="F186" s="1" t="s">
        <v>35</v>
      </c>
      <c r="G186" s="17" t="s">
        <v>418</v>
      </c>
      <c r="H186" s="18" t="s">
        <v>419</v>
      </c>
      <c r="I186" s="15"/>
      <c r="J186" s="17" t="s">
        <v>405</v>
      </c>
      <c r="K186" s="1">
        <f>_xlfn.XLOOKUP(J186,'[1]Youth DB'!$G:$G,'[1]Youth DB'!$A:$A,"",0)</f>
        <v>446</v>
      </c>
      <c r="L186" s="19">
        <v>44951</v>
      </c>
      <c r="M186" s="11">
        <f>SUM(O186,Q186,S186,U186,W186,Y186,AA186,AC186,AE186)</f>
        <v>73</v>
      </c>
      <c r="N186" s="17"/>
      <c r="O186" s="17">
        <v>33</v>
      </c>
      <c r="P186" s="17">
        <v>1</v>
      </c>
      <c r="Q186" s="17">
        <v>7</v>
      </c>
      <c r="R186" s="15">
        <v>1</v>
      </c>
      <c r="S186" s="17">
        <v>11</v>
      </c>
      <c r="T186" s="17">
        <v>1</v>
      </c>
      <c r="U186" s="17"/>
      <c r="V186" s="12"/>
      <c r="W186" s="12">
        <v>7</v>
      </c>
      <c r="X186" s="12">
        <v>4</v>
      </c>
      <c r="Y186" s="12">
        <v>15</v>
      </c>
      <c r="Z186" s="12">
        <v>7</v>
      </c>
      <c r="AA186" s="12"/>
      <c r="AB186" s="12"/>
      <c r="AC186" s="12"/>
      <c r="AD186" s="12"/>
      <c r="AE186" s="12"/>
      <c r="AF186" s="12"/>
    </row>
    <row r="187" spans="1:32">
      <c r="A187" s="1">
        <v>4531</v>
      </c>
      <c r="B187" s="17" t="s">
        <v>389</v>
      </c>
      <c r="C187" s="17"/>
      <c r="D187" s="17" t="s">
        <v>171</v>
      </c>
      <c r="E187" s="17" t="s">
        <v>148</v>
      </c>
      <c r="F187" s="1" t="s">
        <v>35</v>
      </c>
      <c r="G187" s="17" t="s">
        <v>420</v>
      </c>
      <c r="H187" s="18" t="s">
        <v>421</v>
      </c>
      <c r="I187" s="15"/>
      <c r="J187" s="17" t="s">
        <v>405</v>
      </c>
      <c r="K187" s="1">
        <f>_xlfn.XLOOKUP(J187,'[1]Youth DB'!$G:$G,'[1]Youth DB'!$A:$A,"",0)</f>
        <v>446</v>
      </c>
      <c r="L187" s="16">
        <v>44950</v>
      </c>
      <c r="M187" s="11">
        <f>SUM(O187,Q187,S187,U187,W187,Y187,AA187,AC187,AE187)</f>
        <v>87</v>
      </c>
      <c r="N187" s="17"/>
      <c r="O187" s="17">
        <v>37</v>
      </c>
      <c r="P187" s="17">
        <v>1</v>
      </c>
      <c r="Q187" s="17">
        <v>7</v>
      </c>
      <c r="R187" s="15">
        <v>1</v>
      </c>
      <c r="S187" s="17">
        <v>14</v>
      </c>
      <c r="T187" s="17">
        <v>1</v>
      </c>
      <c r="U187" s="17"/>
      <c r="V187" s="12"/>
      <c r="W187" s="12">
        <v>11</v>
      </c>
      <c r="X187" s="12">
        <v>5</v>
      </c>
      <c r="Y187" s="12">
        <v>18</v>
      </c>
      <c r="Z187" s="12">
        <v>9</v>
      </c>
      <c r="AA187" s="12"/>
      <c r="AB187" s="12"/>
      <c r="AC187" s="12"/>
      <c r="AD187" s="12"/>
      <c r="AE187" s="12"/>
      <c r="AF187" s="12"/>
    </row>
    <row r="188" spans="1:32">
      <c r="A188" s="1">
        <v>8495</v>
      </c>
      <c r="B188" s="17" t="s">
        <v>389</v>
      </c>
      <c r="C188" s="17"/>
      <c r="D188" s="17" t="s">
        <v>171</v>
      </c>
      <c r="E188" s="17" t="s">
        <v>148</v>
      </c>
      <c r="F188" s="1" t="s">
        <v>35</v>
      </c>
      <c r="G188" s="17" t="s">
        <v>422</v>
      </c>
      <c r="H188" s="18" t="s">
        <v>423</v>
      </c>
      <c r="I188" s="15"/>
      <c r="J188" s="17" t="s">
        <v>393</v>
      </c>
      <c r="K188" s="1">
        <f>_xlfn.XLOOKUP(J188,'[1]Youth DB'!$G:$G,'[1]Youth DB'!$A:$A,"",0)</f>
        <v>671</v>
      </c>
      <c r="L188" s="19">
        <v>44950</v>
      </c>
      <c r="M188" s="11">
        <f>SUM(O188,Q188,S188,U188,W188,Y188,AA188,AC188,AE188)</f>
        <v>82</v>
      </c>
      <c r="N188" s="17"/>
      <c r="O188" s="17">
        <v>38</v>
      </c>
      <c r="P188" s="17">
        <v>1</v>
      </c>
      <c r="Q188" s="17">
        <v>5</v>
      </c>
      <c r="R188" s="15">
        <v>1</v>
      </c>
      <c r="S188" s="17">
        <v>11</v>
      </c>
      <c r="T188" s="17">
        <v>1</v>
      </c>
      <c r="U188" s="17"/>
      <c r="V188" s="12"/>
      <c r="W188" s="12">
        <v>8</v>
      </c>
      <c r="X188" s="12">
        <v>3</v>
      </c>
      <c r="Y188" s="12">
        <v>20</v>
      </c>
      <c r="Z188" s="12">
        <v>10</v>
      </c>
      <c r="AA188" s="12"/>
      <c r="AB188" s="12"/>
      <c r="AC188" s="12"/>
      <c r="AD188" s="12"/>
      <c r="AE188" s="12"/>
      <c r="AF188" s="12"/>
    </row>
    <row r="189" spans="1:32">
      <c r="A189" s="1">
        <v>8498</v>
      </c>
      <c r="B189" s="17" t="s">
        <v>389</v>
      </c>
      <c r="C189" s="17"/>
      <c r="D189" s="17" t="s">
        <v>171</v>
      </c>
      <c r="E189" s="17" t="s">
        <v>148</v>
      </c>
      <c r="F189" s="1" t="s">
        <v>35</v>
      </c>
      <c r="G189" s="17" t="s">
        <v>424</v>
      </c>
      <c r="H189" s="18" t="s">
        <v>425</v>
      </c>
      <c r="I189" s="15"/>
      <c r="J189" s="17" t="s">
        <v>393</v>
      </c>
      <c r="K189" s="1">
        <f>_xlfn.XLOOKUP(J189,'[1]Youth DB'!$G:$G,'[1]Youth DB'!$A:$A,"",0)</f>
        <v>671</v>
      </c>
      <c r="L189" s="19">
        <v>44951</v>
      </c>
      <c r="M189" s="11">
        <f>SUM(O189,Q189,S189,U189,W189,Y189,AA189,AC189,AE189)</f>
        <v>79</v>
      </c>
      <c r="N189" s="17"/>
      <c r="O189" s="17">
        <v>38</v>
      </c>
      <c r="P189" s="17">
        <v>1</v>
      </c>
      <c r="Q189" s="17">
        <v>6</v>
      </c>
      <c r="R189" s="15">
        <v>1</v>
      </c>
      <c r="S189" s="17">
        <v>9</v>
      </c>
      <c r="T189" s="17">
        <v>1</v>
      </c>
      <c r="U189" s="17"/>
      <c r="V189" s="12"/>
      <c r="W189" s="12">
        <v>7</v>
      </c>
      <c r="X189" s="12">
        <v>5</v>
      </c>
      <c r="Y189" s="12">
        <v>19</v>
      </c>
      <c r="Z189" s="12">
        <v>13</v>
      </c>
      <c r="AA189" s="12"/>
      <c r="AB189" s="12"/>
      <c r="AC189" s="12"/>
      <c r="AD189" s="12"/>
      <c r="AE189" s="12"/>
      <c r="AF189" s="12"/>
    </row>
    <row r="190" spans="1:32">
      <c r="A190" s="1">
        <v>9796</v>
      </c>
      <c r="B190" s="3" t="s">
        <v>389</v>
      </c>
      <c r="C190" s="3" t="s">
        <v>426</v>
      </c>
      <c r="D190" s="3" t="s">
        <v>171</v>
      </c>
      <c r="E190" s="3" t="s">
        <v>148</v>
      </c>
      <c r="F190" s="1" t="s">
        <v>35</v>
      </c>
      <c r="G190" s="3" t="s">
        <v>427</v>
      </c>
      <c r="H190" s="14" t="s">
        <v>428</v>
      </c>
      <c r="I190" s="15"/>
      <c r="J190" s="17" t="s">
        <v>393</v>
      </c>
      <c r="K190" s="1">
        <f>_xlfn.XLOOKUP(J190,'[1]Youth DB'!$G:$G,'[1]Youth DB'!$A:$A,"",0)</f>
        <v>671</v>
      </c>
      <c r="L190" s="16"/>
      <c r="M190" s="11">
        <f>SUM(O190,Q190,S190,U190,W190,Y190,AA190,AC190,AE190)</f>
        <v>39</v>
      </c>
      <c r="N190" s="12"/>
      <c r="O190" s="12"/>
      <c r="P190" s="12"/>
      <c r="Q190" s="12"/>
      <c r="R190" s="12"/>
      <c r="S190" s="12"/>
      <c r="T190" s="12"/>
      <c r="U190" s="12">
        <v>12</v>
      </c>
      <c r="V190" s="12">
        <v>3</v>
      </c>
      <c r="W190" s="12">
        <v>9</v>
      </c>
      <c r="X190" s="12">
        <v>4</v>
      </c>
      <c r="Y190" s="12">
        <v>18</v>
      </c>
      <c r="Z190" s="12">
        <v>12</v>
      </c>
      <c r="AA190" s="12"/>
      <c r="AB190" s="12"/>
      <c r="AC190" s="12"/>
      <c r="AD190" s="12"/>
      <c r="AE190" s="12"/>
      <c r="AF190" s="12"/>
    </row>
    <row r="191" spans="1:32">
      <c r="A191" s="1">
        <v>11196</v>
      </c>
      <c r="B191" s="3" t="s">
        <v>389</v>
      </c>
      <c r="C191" s="3" t="s">
        <v>426</v>
      </c>
      <c r="D191" s="3" t="s">
        <v>171</v>
      </c>
      <c r="E191" s="3" t="s">
        <v>148</v>
      </c>
      <c r="F191" s="1" t="s">
        <v>35</v>
      </c>
      <c r="G191" s="3" t="s">
        <v>429</v>
      </c>
      <c r="H191" s="14" t="s">
        <v>430</v>
      </c>
      <c r="I191" s="15"/>
      <c r="J191" s="17" t="s">
        <v>405</v>
      </c>
      <c r="K191" s="1">
        <f>_xlfn.XLOOKUP(J191,'[1]Youth DB'!$G:$G,'[1]Youth DB'!$A:$A,"",0)</f>
        <v>446</v>
      </c>
      <c r="L191" s="16"/>
      <c r="M191" s="11">
        <f>SUM(O191,Q191,S191,U191,W191,Y191,AA191,AC191,AE191)</f>
        <v>24</v>
      </c>
      <c r="N191" s="12"/>
      <c r="O191" s="12"/>
      <c r="P191" s="12"/>
      <c r="Q191" s="12"/>
      <c r="R191" s="12"/>
      <c r="S191" s="12"/>
      <c r="T191" s="12"/>
      <c r="U191" s="12">
        <v>5</v>
      </c>
      <c r="V191" s="12">
        <v>1</v>
      </c>
      <c r="W191" s="12">
        <v>5</v>
      </c>
      <c r="X191" s="12">
        <v>2</v>
      </c>
      <c r="Y191" s="12">
        <v>14</v>
      </c>
      <c r="Z191" s="12">
        <v>5</v>
      </c>
      <c r="AA191" s="12"/>
      <c r="AB191" s="12"/>
      <c r="AC191" s="12"/>
      <c r="AD191" s="12"/>
      <c r="AE191" s="12"/>
      <c r="AF191" s="12"/>
    </row>
    <row r="192" spans="1:32">
      <c r="A192" s="1">
        <v>10014</v>
      </c>
      <c r="B192" s="3" t="s">
        <v>431</v>
      </c>
      <c r="C192" s="3"/>
      <c r="D192" s="3" t="s">
        <v>432</v>
      </c>
      <c r="E192" s="3" t="s">
        <v>57</v>
      </c>
      <c r="F192" s="1" t="s">
        <v>35</v>
      </c>
      <c r="G192" s="3" t="s">
        <v>433</v>
      </c>
      <c r="H192" s="14" t="s">
        <v>274</v>
      </c>
      <c r="I192" s="15" t="s">
        <v>78</v>
      </c>
      <c r="J192" s="17" t="s">
        <v>434</v>
      </c>
      <c r="K192" s="1">
        <f>_xlfn.XLOOKUP(J192,'[1]Youth DB'!$G:$G,'[1]Youth DB'!$A:$A,"",0)</f>
        <v>502</v>
      </c>
      <c r="L192" s="16"/>
      <c r="M192" s="11">
        <f>SUM(O192,Q192,S192,U192,W192,Y192,AA192,AC192,AE192)</f>
        <v>0</v>
      </c>
      <c r="N192" s="12"/>
      <c r="O192" s="12">
        <v>0</v>
      </c>
      <c r="P192" s="12"/>
      <c r="Q192" s="12">
        <v>0</v>
      </c>
      <c r="R192" s="12"/>
      <c r="S192" s="12"/>
      <c r="T192" s="12"/>
      <c r="U192" s="12"/>
      <c r="V192" s="12">
        <v>1</v>
      </c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1:32">
      <c r="A193" s="1">
        <v>8973</v>
      </c>
      <c r="B193" s="17" t="s">
        <v>435</v>
      </c>
      <c r="C193" s="17"/>
      <c r="D193" s="17" t="s">
        <v>436</v>
      </c>
      <c r="E193" s="17" t="s">
        <v>57</v>
      </c>
      <c r="F193" s="1" t="s">
        <v>35</v>
      </c>
      <c r="G193" s="17" t="s">
        <v>437</v>
      </c>
      <c r="H193" s="18" t="s">
        <v>438</v>
      </c>
      <c r="I193" s="15" t="s">
        <v>78</v>
      </c>
      <c r="J193" s="17" t="s">
        <v>393</v>
      </c>
      <c r="K193" s="1">
        <f>_xlfn.XLOOKUP(J193,'[1]Youth DB'!$G:$G,'[1]Youth DB'!$A:$A,"",0)</f>
        <v>671</v>
      </c>
      <c r="L193" s="17"/>
      <c r="M193" s="11">
        <f>SUM(O193,Q193,S193,U193,W193,Y193,AA193,AC193,AE193)</f>
        <v>0</v>
      </c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1:32">
      <c r="A194" s="1">
        <v>9624</v>
      </c>
      <c r="B194" s="26" t="s">
        <v>230</v>
      </c>
      <c r="C194" s="17"/>
      <c r="D194" s="17" t="s">
        <v>231</v>
      </c>
      <c r="E194" s="26" t="s">
        <v>43</v>
      </c>
      <c r="F194" s="1" t="s">
        <v>35</v>
      </c>
      <c r="G194" s="26" t="s">
        <v>439</v>
      </c>
      <c r="H194" s="27" t="s">
        <v>270</v>
      </c>
      <c r="I194" s="15"/>
      <c r="J194" s="26" t="s">
        <v>234</v>
      </c>
      <c r="K194" s="1">
        <f>_xlfn.XLOOKUP(J194,'[1]Youth DB'!$G:$G,'[1]Youth DB'!$A:$A,"",0)</f>
        <v>918</v>
      </c>
      <c r="L194" s="16">
        <v>45235</v>
      </c>
      <c r="M194" s="11">
        <f>SUM(O194,Q194,S194,U194,W194,Y194,AA194,AC194,AE194)</f>
        <v>16</v>
      </c>
      <c r="N194" s="12"/>
      <c r="O194" s="12"/>
      <c r="P194" s="12"/>
      <c r="Q194" s="12"/>
      <c r="R194" s="12"/>
      <c r="S194" s="12">
        <v>3</v>
      </c>
      <c r="T194" s="12">
        <v>1</v>
      </c>
      <c r="U194" s="12">
        <v>2</v>
      </c>
      <c r="V194" s="12">
        <v>2</v>
      </c>
      <c r="W194" s="12">
        <v>3</v>
      </c>
      <c r="X194" s="12">
        <v>3</v>
      </c>
      <c r="Y194" s="12">
        <v>8</v>
      </c>
      <c r="Z194" s="12">
        <v>4</v>
      </c>
      <c r="AA194" s="12"/>
      <c r="AB194" s="12"/>
      <c r="AC194" s="12"/>
      <c r="AD194" s="12"/>
      <c r="AE194" s="12"/>
      <c r="AF194" s="12"/>
    </row>
    <row r="195" spans="1:32">
      <c r="A195" s="1">
        <v>7474</v>
      </c>
      <c r="B195" s="17" t="s">
        <v>435</v>
      </c>
      <c r="C195" s="17"/>
      <c r="D195" s="17" t="s">
        <v>436</v>
      </c>
      <c r="E195" s="17" t="s">
        <v>43</v>
      </c>
      <c r="F195" s="1" t="s">
        <v>35</v>
      </c>
      <c r="G195" s="17" t="s">
        <v>440</v>
      </c>
      <c r="H195" s="18" t="s">
        <v>364</v>
      </c>
      <c r="I195" s="15" t="s">
        <v>75</v>
      </c>
      <c r="J195" s="17" t="s">
        <v>393</v>
      </c>
      <c r="K195" s="1">
        <f>_xlfn.XLOOKUP(J195,'[1]Youth DB'!$G:$G,'[1]Youth DB'!$A:$A,"",0)</f>
        <v>671</v>
      </c>
      <c r="L195" s="16"/>
      <c r="M195" s="11">
        <f>SUM(O195,Q195,S195,U195,W195,Y195,AA195,AC195,AE195)</f>
        <v>0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1:32">
      <c r="A196" s="1">
        <v>7476</v>
      </c>
      <c r="B196" s="17" t="s">
        <v>435</v>
      </c>
      <c r="C196" s="17"/>
      <c r="D196" s="17" t="s">
        <v>436</v>
      </c>
      <c r="E196" s="17" t="s">
        <v>43</v>
      </c>
      <c r="F196" s="1" t="s">
        <v>35</v>
      </c>
      <c r="G196" s="17" t="s">
        <v>441</v>
      </c>
      <c r="H196" s="18" t="s">
        <v>292</v>
      </c>
      <c r="I196" s="15" t="s">
        <v>78</v>
      </c>
      <c r="J196" s="17" t="s">
        <v>393</v>
      </c>
      <c r="K196" s="1">
        <f>_xlfn.XLOOKUP(J196,'[1]Youth DB'!$G:$G,'[1]Youth DB'!$A:$A,"",0)</f>
        <v>671</v>
      </c>
      <c r="L196" s="16"/>
      <c r="M196" s="11">
        <f>SUM(O196,Q196,S196,U196,W196,Y196,AA196,AC196,AE196)</f>
        <v>0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1:32">
      <c r="A197" s="1">
        <v>9399</v>
      </c>
      <c r="B197" s="17" t="s">
        <v>462</v>
      </c>
      <c r="C197" s="17" t="s">
        <v>472</v>
      </c>
      <c r="D197" s="17" t="s">
        <v>33</v>
      </c>
      <c r="E197" s="17" t="s">
        <v>57</v>
      </c>
      <c r="F197" s="1" t="s">
        <v>44</v>
      </c>
      <c r="G197" s="17" t="s">
        <v>473</v>
      </c>
      <c r="H197" s="18" t="s">
        <v>474</v>
      </c>
      <c r="I197" s="15" t="s">
        <v>75</v>
      </c>
      <c r="J197" s="17"/>
      <c r="K197" s="1"/>
      <c r="L197" s="29"/>
      <c r="M197" s="11">
        <f>SUM(O197,Q197,S197,U197,W197,Y197,AA197,AC197,AE197)</f>
        <v>0</v>
      </c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1:32">
      <c r="A198" s="1">
        <v>9511</v>
      </c>
      <c r="B198" s="17" t="s">
        <v>462</v>
      </c>
      <c r="C198" s="17" t="s">
        <v>472</v>
      </c>
      <c r="D198" s="17" t="s">
        <v>33</v>
      </c>
      <c r="E198" s="17" t="s">
        <v>43</v>
      </c>
      <c r="F198" s="1" t="s">
        <v>44</v>
      </c>
      <c r="G198" s="17" t="s">
        <v>476</v>
      </c>
      <c r="H198" s="18" t="s">
        <v>477</v>
      </c>
      <c r="I198" s="15" t="s">
        <v>75</v>
      </c>
      <c r="J198" s="17"/>
      <c r="K198" s="1"/>
      <c r="L198" s="29"/>
      <c r="M198" s="11">
        <f>SUM(O198,Q198,S198,U198,W198,Y198,AA198,AC198,AE198)</f>
        <v>0</v>
      </c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1:32">
      <c r="A199" s="1">
        <v>9135</v>
      </c>
      <c r="B199" s="17" t="s">
        <v>505</v>
      </c>
      <c r="C199" s="17" t="s">
        <v>609</v>
      </c>
      <c r="D199" s="17" t="s">
        <v>231</v>
      </c>
      <c r="E199" s="17" t="s">
        <v>57</v>
      </c>
      <c r="F199" s="1" t="s">
        <v>44</v>
      </c>
      <c r="G199" s="17" t="s">
        <v>610</v>
      </c>
      <c r="H199" s="18" t="s">
        <v>611</v>
      </c>
      <c r="I199" s="15" t="s">
        <v>75</v>
      </c>
      <c r="J199" s="17"/>
      <c r="K199" s="1"/>
      <c r="L199" s="16"/>
      <c r="M199" s="11">
        <f>SUM(O199,Q199,S199,U199,W199,Y199,AA199,AC199,AE199)</f>
        <v>0</v>
      </c>
      <c r="N199" s="12" t="s">
        <v>40</v>
      </c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1:32">
      <c r="A200" s="1">
        <v>8224</v>
      </c>
      <c r="B200" s="3" t="s">
        <v>451</v>
      </c>
      <c r="C200" s="3"/>
      <c r="D200" s="3" t="s">
        <v>452</v>
      </c>
      <c r="E200" s="3" t="s">
        <v>148</v>
      </c>
      <c r="F200" s="1" t="s">
        <v>35</v>
      </c>
      <c r="G200" s="17" t="s">
        <v>453</v>
      </c>
      <c r="H200" s="18" t="s">
        <v>454</v>
      </c>
      <c r="I200" s="15"/>
      <c r="J200" s="17" t="s">
        <v>455</v>
      </c>
      <c r="K200" s="1">
        <f>_xlfn.XLOOKUP(J200,'[1]Youth DB'!$G:$G,'[1]Youth DB'!$A:$A,"",0)</f>
        <v>566</v>
      </c>
      <c r="L200" s="29">
        <v>44950</v>
      </c>
      <c r="M200" s="11">
        <f>SUM(O200,Q200,S200,U200,W200,Y200,AA200,AC200,AE200)</f>
        <v>37</v>
      </c>
      <c r="N200" s="12" t="s">
        <v>40</v>
      </c>
      <c r="O200" s="12">
        <v>12</v>
      </c>
      <c r="P200" s="12">
        <v>2</v>
      </c>
      <c r="Q200" s="12">
        <v>4</v>
      </c>
      <c r="R200" s="12">
        <v>1</v>
      </c>
      <c r="S200" s="12">
        <v>18</v>
      </c>
      <c r="T200" s="12">
        <v>1</v>
      </c>
      <c r="U200" s="12">
        <v>3</v>
      </c>
      <c r="V200" s="12">
        <v>2</v>
      </c>
      <c r="W200" s="12">
        <v>0</v>
      </c>
      <c r="X200" s="12">
        <v>3</v>
      </c>
      <c r="Y200" s="12"/>
      <c r="Z200" s="12"/>
      <c r="AA200" s="12"/>
      <c r="AB200" s="12"/>
      <c r="AC200" s="12"/>
      <c r="AD200" s="12"/>
      <c r="AE200" s="12"/>
      <c r="AF200" s="12"/>
    </row>
    <row r="201" spans="1:32">
      <c r="A201" s="1">
        <v>8225</v>
      </c>
      <c r="B201" s="3" t="s">
        <v>451</v>
      </c>
      <c r="C201" s="3"/>
      <c r="D201" s="3" t="s">
        <v>452</v>
      </c>
      <c r="E201" s="3" t="s">
        <v>148</v>
      </c>
      <c r="F201" s="1" t="s">
        <v>35</v>
      </c>
      <c r="G201" s="17" t="s">
        <v>456</v>
      </c>
      <c r="H201" s="18" t="s">
        <v>457</v>
      </c>
      <c r="I201" s="15"/>
      <c r="J201" s="17" t="s">
        <v>455</v>
      </c>
      <c r="K201" s="1">
        <f>_xlfn.XLOOKUP(J201,'[1]Youth DB'!$G:$G,'[1]Youth DB'!$A:$A,"",0)</f>
        <v>566</v>
      </c>
      <c r="L201" s="29">
        <v>44950</v>
      </c>
      <c r="M201" s="11">
        <f>SUM(O201,Q201,S201,U201,W201,Y201,AA201,AC201,AE201)</f>
        <v>50</v>
      </c>
      <c r="N201" s="12" t="s">
        <v>40</v>
      </c>
      <c r="O201" s="12">
        <v>16</v>
      </c>
      <c r="P201" s="12">
        <v>3</v>
      </c>
      <c r="Q201" s="12">
        <v>6</v>
      </c>
      <c r="R201" s="12">
        <v>1</v>
      </c>
      <c r="S201" s="12">
        <v>17</v>
      </c>
      <c r="T201" s="12">
        <v>1</v>
      </c>
      <c r="U201" s="12">
        <v>3</v>
      </c>
      <c r="V201" s="12">
        <v>2</v>
      </c>
      <c r="W201" s="12">
        <v>8</v>
      </c>
      <c r="X201" s="12">
        <v>2</v>
      </c>
      <c r="Y201" s="12"/>
      <c r="Z201" s="12"/>
      <c r="AA201" s="12"/>
      <c r="AB201" s="12"/>
      <c r="AC201" s="12"/>
      <c r="AD201" s="12"/>
      <c r="AE201" s="12"/>
      <c r="AF201" s="12"/>
    </row>
    <row r="202" spans="1:32">
      <c r="A202" s="1">
        <v>6512</v>
      </c>
      <c r="B202" s="17" t="s">
        <v>458</v>
      </c>
      <c r="C202" s="17"/>
      <c r="D202" s="17" t="s">
        <v>53</v>
      </c>
      <c r="E202" s="17" t="s">
        <v>57</v>
      </c>
      <c r="F202" s="1" t="s">
        <v>35</v>
      </c>
      <c r="G202" s="17" t="s">
        <v>459</v>
      </c>
      <c r="H202" s="18" t="s">
        <v>460</v>
      </c>
      <c r="I202" s="15" t="s">
        <v>75</v>
      </c>
      <c r="J202" s="17" t="s">
        <v>461</v>
      </c>
      <c r="K202" s="1">
        <f>_xlfn.XLOOKUP(J202,'[1]Youth DB'!$G:$G,'[1]Youth DB'!$A:$A,"",0)</f>
        <v>513</v>
      </c>
      <c r="L202" s="16"/>
      <c r="M202" s="11">
        <f>SUM(O202,Q202,S202,U202,W202,Y202,AA202,AC202,AE202)</f>
        <v>19</v>
      </c>
      <c r="N202" s="12"/>
      <c r="O202" s="12"/>
      <c r="P202" s="12"/>
      <c r="Q202" s="12"/>
      <c r="R202" s="12"/>
      <c r="S202" s="12">
        <v>19</v>
      </c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>
      <c r="A203" s="1">
        <v>9131</v>
      </c>
      <c r="B203" s="17" t="s">
        <v>462</v>
      </c>
      <c r="C203" s="17" t="s">
        <v>463</v>
      </c>
      <c r="D203" s="17" t="s">
        <v>33</v>
      </c>
      <c r="E203" s="17" t="s">
        <v>57</v>
      </c>
      <c r="F203" s="1" t="s">
        <v>35</v>
      </c>
      <c r="G203" s="17" t="s">
        <v>464</v>
      </c>
      <c r="H203" s="18" t="s">
        <v>465</v>
      </c>
      <c r="I203" s="15" t="s">
        <v>78</v>
      </c>
      <c r="J203" s="17" t="s">
        <v>466</v>
      </c>
      <c r="K203" s="1">
        <f>_xlfn.XLOOKUP(J203,'[1]Youth DB'!$G:$G,'[1]Youth DB'!$A:$A,"",0)</f>
        <v>754</v>
      </c>
      <c r="L203" s="29"/>
      <c r="M203" s="11">
        <f>SUM(O203,Q203,S203,U203,W203,Y203,AA203,AC203,AE203)</f>
        <v>0</v>
      </c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>
      <c r="A204" s="1">
        <v>6987</v>
      </c>
      <c r="B204" s="17" t="s">
        <v>458</v>
      </c>
      <c r="C204" s="17"/>
      <c r="D204" s="17" t="s">
        <v>53</v>
      </c>
      <c r="E204" s="17" t="s">
        <v>43</v>
      </c>
      <c r="F204" s="1" t="s">
        <v>35</v>
      </c>
      <c r="G204" s="17" t="s">
        <v>467</v>
      </c>
      <c r="H204" s="18" t="s">
        <v>63</v>
      </c>
      <c r="I204" s="15" t="s">
        <v>75</v>
      </c>
      <c r="J204" s="17" t="s">
        <v>461</v>
      </c>
      <c r="K204" s="1">
        <f>_xlfn.XLOOKUP(J204,'[1]Youth DB'!$G:$G,'[1]Youth DB'!$A:$A,"",0)</f>
        <v>513</v>
      </c>
      <c r="L204" s="16"/>
      <c r="M204" s="11">
        <f>SUM(O204,Q204,S204,U204,W204,Y204,AA204,AC204,AE204)</f>
        <v>19</v>
      </c>
      <c r="N204" s="12"/>
      <c r="O204" s="12"/>
      <c r="P204" s="12"/>
      <c r="Q204" s="12"/>
      <c r="R204" s="12"/>
      <c r="S204" s="12">
        <v>19</v>
      </c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>
      <c r="A205" s="1">
        <v>6519</v>
      </c>
      <c r="B205" s="17" t="s">
        <v>458</v>
      </c>
      <c r="C205" s="17"/>
      <c r="D205" s="17" t="s">
        <v>53</v>
      </c>
      <c r="E205" s="17" t="s">
        <v>57</v>
      </c>
      <c r="F205" s="1" t="s">
        <v>35</v>
      </c>
      <c r="G205" s="17" t="s">
        <v>468</v>
      </c>
      <c r="H205" s="18" t="s">
        <v>469</v>
      </c>
      <c r="I205" s="15" t="s">
        <v>78</v>
      </c>
      <c r="J205" s="17" t="s">
        <v>461</v>
      </c>
      <c r="K205" s="1">
        <f>_xlfn.XLOOKUP(J205,'[1]Youth DB'!$G:$G,'[1]Youth DB'!$A:$A,"",0)</f>
        <v>513</v>
      </c>
      <c r="L205" s="16"/>
      <c r="M205" s="11">
        <f>SUM(O205,Q205,S205,U205,W205,Y205,AA205,AC205,AE205)</f>
        <v>19</v>
      </c>
      <c r="N205" s="12"/>
      <c r="O205" s="12"/>
      <c r="P205" s="12"/>
      <c r="Q205" s="12"/>
      <c r="R205" s="12"/>
      <c r="S205" s="12">
        <v>19</v>
      </c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1:32">
      <c r="A206" s="1">
        <v>8950</v>
      </c>
      <c r="B206" s="17" t="s">
        <v>458</v>
      </c>
      <c r="C206" s="17"/>
      <c r="D206" s="17" t="s">
        <v>53</v>
      </c>
      <c r="E206" s="17" t="s">
        <v>34</v>
      </c>
      <c r="F206" s="1" t="s">
        <v>35</v>
      </c>
      <c r="G206" s="17" t="s">
        <v>470</v>
      </c>
      <c r="H206" s="18" t="s">
        <v>471</v>
      </c>
      <c r="I206" s="15" t="s">
        <v>75</v>
      </c>
      <c r="J206" s="17" t="s">
        <v>461</v>
      </c>
      <c r="K206" s="1">
        <f>_xlfn.XLOOKUP(J206,'[1]Youth DB'!$G:$G,'[1]Youth DB'!$A:$A,"",0)</f>
        <v>513</v>
      </c>
      <c r="L206" s="16"/>
      <c r="M206" s="11">
        <f>SUM(O206,Q206,S206,U206,W206,Y206,AA206,AC206,AE206)</f>
        <v>19</v>
      </c>
      <c r="N206" s="12"/>
      <c r="O206" s="12"/>
      <c r="P206" s="12"/>
      <c r="Q206" s="12"/>
      <c r="R206" s="12"/>
      <c r="S206" s="12">
        <v>19</v>
      </c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1:32">
      <c r="A207" s="1">
        <v>9147</v>
      </c>
      <c r="B207" s="17" t="s">
        <v>505</v>
      </c>
      <c r="C207" s="17" t="s">
        <v>609</v>
      </c>
      <c r="D207" s="17" t="s">
        <v>231</v>
      </c>
      <c r="E207" s="17" t="s">
        <v>57</v>
      </c>
      <c r="F207" s="1" t="s">
        <v>44</v>
      </c>
      <c r="G207" s="17" t="s">
        <v>612</v>
      </c>
      <c r="H207" s="18" t="s">
        <v>613</v>
      </c>
      <c r="I207" s="15" t="s">
        <v>75</v>
      </c>
      <c r="J207" s="17"/>
      <c r="K207" s="1"/>
      <c r="L207" s="16"/>
      <c r="M207" s="11">
        <f>SUM(O207,Q207,S207,U207,W207,Y207,AA207,AC207,AE207)</f>
        <v>0</v>
      </c>
      <c r="N207" s="12" t="s">
        <v>40</v>
      </c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1:32">
      <c r="A208" s="1">
        <v>9152</v>
      </c>
      <c r="B208" s="17" t="s">
        <v>505</v>
      </c>
      <c r="C208" s="17" t="s">
        <v>609</v>
      </c>
      <c r="D208" s="17" t="s">
        <v>231</v>
      </c>
      <c r="E208" s="17" t="s">
        <v>57</v>
      </c>
      <c r="F208" s="1" t="s">
        <v>44</v>
      </c>
      <c r="G208" s="17" t="s">
        <v>603</v>
      </c>
      <c r="H208" s="18" t="s">
        <v>419</v>
      </c>
      <c r="I208" s="15" t="s">
        <v>75</v>
      </c>
      <c r="J208" s="17"/>
      <c r="K208" s="1"/>
      <c r="L208" s="16"/>
      <c r="M208" s="11">
        <f>SUM(O208,Q208,S208,U208,W208,Y208,AA208,AC208,AE208)</f>
        <v>0</v>
      </c>
      <c r="N208" s="12" t="s">
        <v>40</v>
      </c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1:32">
      <c r="A209" s="1">
        <v>9636</v>
      </c>
      <c r="B209" s="17" t="s">
        <v>462</v>
      </c>
      <c r="C209" s="17" t="s">
        <v>463</v>
      </c>
      <c r="D209" s="17" t="s">
        <v>33</v>
      </c>
      <c r="E209" s="17" t="s">
        <v>57</v>
      </c>
      <c r="F209" s="1" t="s">
        <v>35</v>
      </c>
      <c r="G209" s="17" t="s">
        <v>478</v>
      </c>
      <c r="H209" s="18" t="s">
        <v>129</v>
      </c>
      <c r="I209" s="15" t="s">
        <v>75</v>
      </c>
      <c r="J209" s="17" t="s">
        <v>475</v>
      </c>
      <c r="K209" s="1">
        <f>_xlfn.XLOOKUP(J209,'[1]Youth DB'!$G:$G,'[1]Youth DB'!$A:$A,"",0)</f>
        <v>958</v>
      </c>
      <c r="L209" s="29">
        <v>45146</v>
      </c>
      <c r="M209" s="11">
        <f>SUM(O209,Q209,S209,U209,W209,Y209,AA209,AC209,AE209)</f>
        <v>0</v>
      </c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1:32">
      <c r="A210" s="1">
        <v>6520</v>
      </c>
      <c r="B210" s="17" t="s">
        <v>458</v>
      </c>
      <c r="C210" s="17"/>
      <c r="D210" s="17" t="s">
        <v>53</v>
      </c>
      <c r="E210" s="17" t="s">
        <v>57</v>
      </c>
      <c r="F210" s="1" t="s">
        <v>35</v>
      </c>
      <c r="G210" s="17" t="s">
        <v>479</v>
      </c>
      <c r="H210" s="18" t="s">
        <v>480</v>
      </c>
      <c r="I210" s="15" t="s">
        <v>75</v>
      </c>
      <c r="J210" s="17" t="s">
        <v>461</v>
      </c>
      <c r="K210" s="1">
        <f>_xlfn.XLOOKUP(J210,'[1]Youth DB'!$G:$G,'[1]Youth DB'!$A:$A,"",0)</f>
        <v>513</v>
      </c>
      <c r="L210" s="16"/>
      <c r="M210" s="11">
        <f>SUM(O210,Q210,S210,U210,W210,Y210,AA210,AC210,AE210)</f>
        <v>19</v>
      </c>
      <c r="N210" s="12"/>
      <c r="O210" s="12"/>
      <c r="P210" s="12"/>
      <c r="Q210" s="12"/>
      <c r="R210" s="12"/>
      <c r="S210" s="12">
        <v>19</v>
      </c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1:32">
      <c r="A211" s="1">
        <v>8817</v>
      </c>
      <c r="B211" s="17" t="s">
        <v>447</v>
      </c>
      <c r="C211" s="17"/>
      <c r="D211" s="17" t="s">
        <v>231</v>
      </c>
      <c r="E211" s="17" t="s">
        <v>43</v>
      </c>
      <c r="F211" s="1" t="s">
        <v>35</v>
      </c>
      <c r="G211" s="17" t="s">
        <v>145</v>
      </c>
      <c r="H211" s="18" t="s">
        <v>481</v>
      </c>
      <c r="I211" s="15" t="s">
        <v>75</v>
      </c>
      <c r="J211" s="17" t="s">
        <v>450</v>
      </c>
      <c r="K211" s="1">
        <f>_xlfn.XLOOKUP(J211,'[1]Youth DB'!$G:$G,'[1]Youth DB'!$A:$A,"",0)</f>
        <v>904</v>
      </c>
      <c r="L211" s="17" t="s">
        <v>482</v>
      </c>
      <c r="M211" s="11">
        <f>SUM(O211,Q211,S211,U211,W211,Y211,AA211,AC211,AE211)</f>
        <v>16</v>
      </c>
      <c r="N211" s="12" t="s">
        <v>206</v>
      </c>
      <c r="O211" s="12"/>
      <c r="P211" s="12"/>
      <c r="Q211" s="12"/>
      <c r="R211" s="12"/>
      <c r="S211" s="12">
        <v>4</v>
      </c>
      <c r="T211" s="12">
        <v>2</v>
      </c>
      <c r="U211" s="12">
        <v>2</v>
      </c>
      <c r="V211" s="12">
        <v>2</v>
      </c>
      <c r="W211" s="12">
        <v>3</v>
      </c>
      <c r="X211" s="12">
        <v>4</v>
      </c>
      <c r="Y211" s="12">
        <v>7</v>
      </c>
      <c r="Z211" s="12">
        <v>6</v>
      </c>
      <c r="AA211" s="12"/>
      <c r="AB211" s="12"/>
      <c r="AC211" s="12"/>
      <c r="AD211" s="12"/>
      <c r="AE211" s="12"/>
      <c r="AF211" s="12"/>
    </row>
    <row r="212" spans="1:32">
      <c r="A212" s="1">
        <v>8894</v>
      </c>
      <c r="B212" s="17" t="s">
        <v>447</v>
      </c>
      <c r="C212" s="17"/>
      <c r="D212" s="17" t="s">
        <v>231</v>
      </c>
      <c r="E212" s="17" t="s">
        <v>43</v>
      </c>
      <c r="F212" s="1" t="s">
        <v>483</v>
      </c>
      <c r="G212" s="17" t="s">
        <v>484</v>
      </c>
      <c r="H212" s="18" t="s">
        <v>485</v>
      </c>
      <c r="I212" s="15" t="s">
        <v>75</v>
      </c>
      <c r="J212" s="17" t="s">
        <v>450</v>
      </c>
      <c r="K212" s="1">
        <f>_xlfn.XLOOKUP(J212,'[1]Youth DB'!$G:$G,'[1]Youth DB'!$A:$A,"",0)</f>
        <v>904</v>
      </c>
      <c r="L212" s="17" t="s">
        <v>486</v>
      </c>
      <c r="M212" s="11">
        <f>SUM(O212,Q212,S212,U212,W212,Y212,AA212,AC212,AE212)</f>
        <v>21</v>
      </c>
      <c r="N212" s="12" t="s">
        <v>206</v>
      </c>
      <c r="O212" s="12"/>
      <c r="P212" s="12"/>
      <c r="Q212" s="12"/>
      <c r="R212" s="12"/>
      <c r="S212" s="12">
        <v>3</v>
      </c>
      <c r="T212" s="12">
        <v>1</v>
      </c>
      <c r="U212" s="12">
        <v>3</v>
      </c>
      <c r="V212" s="12">
        <v>3</v>
      </c>
      <c r="W212" s="12">
        <v>4</v>
      </c>
      <c r="X212" s="12">
        <v>4</v>
      </c>
      <c r="Y212" s="12">
        <v>11</v>
      </c>
      <c r="Z212" s="12">
        <v>6</v>
      </c>
      <c r="AA212" s="12"/>
      <c r="AB212" s="12"/>
      <c r="AC212" s="12"/>
      <c r="AD212" s="12"/>
      <c r="AE212" s="12"/>
      <c r="AF212" s="12"/>
    </row>
    <row r="213" spans="1:32">
      <c r="A213" s="1">
        <v>6926</v>
      </c>
      <c r="B213" s="17" t="s">
        <v>458</v>
      </c>
      <c r="C213" s="17"/>
      <c r="D213" s="17" t="s">
        <v>53</v>
      </c>
      <c r="E213" s="17" t="s">
        <v>57</v>
      </c>
      <c r="F213" s="1" t="s">
        <v>35</v>
      </c>
      <c r="G213" s="17" t="s">
        <v>487</v>
      </c>
      <c r="H213" s="18" t="s">
        <v>236</v>
      </c>
      <c r="I213" s="15" t="s">
        <v>78</v>
      </c>
      <c r="J213" s="17" t="s">
        <v>461</v>
      </c>
      <c r="K213" s="1">
        <f>_xlfn.XLOOKUP(J213,'[1]Youth DB'!$G:$G,'[1]Youth DB'!$A:$A,"",0)</f>
        <v>513</v>
      </c>
      <c r="L213" s="16"/>
      <c r="M213" s="11">
        <f>SUM(O213,Q213,S213,U213,W213,Y213,AA213,AC213,AE213)</f>
        <v>19</v>
      </c>
      <c r="N213" s="12"/>
      <c r="O213" s="12"/>
      <c r="P213" s="12"/>
      <c r="Q213" s="12"/>
      <c r="R213" s="12"/>
      <c r="S213" s="12">
        <v>19</v>
      </c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1:32">
      <c r="A214" s="1">
        <v>9002</v>
      </c>
      <c r="B214" s="17" t="s">
        <v>458</v>
      </c>
      <c r="C214" s="17"/>
      <c r="D214" s="17" t="s">
        <v>53</v>
      </c>
      <c r="E214" s="17" t="s">
        <v>34</v>
      </c>
      <c r="F214" s="1" t="s">
        <v>35</v>
      </c>
      <c r="G214" s="17" t="s">
        <v>488</v>
      </c>
      <c r="H214" s="18" t="s">
        <v>489</v>
      </c>
      <c r="I214" s="15" t="s">
        <v>75</v>
      </c>
      <c r="J214" s="17" t="s">
        <v>461</v>
      </c>
      <c r="K214" s="1">
        <f>_xlfn.XLOOKUP(J214,'[1]Youth DB'!$G:$G,'[1]Youth DB'!$A:$A,"",0)</f>
        <v>513</v>
      </c>
      <c r="L214" s="16"/>
      <c r="M214" s="11">
        <f>SUM(O214,Q214,S214,U214,W214,Y214,AA214,AC214,AE214)</f>
        <v>19</v>
      </c>
      <c r="N214" s="12"/>
      <c r="O214" s="12"/>
      <c r="P214" s="12"/>
      <c r="Q214" s="12"/>
      <c r="R214" s="12"/>
      <c r="S214" s="12">
        <v>19</v>
      </c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1:32">
      <c r="A215" s="1">
        <v>8888</v>
      </c>
      <c r="B215" s="17" t="s">
        <v>458</v>
      </c>
      <c r="C215" s="17"/>
      <c r="D215" s="17" t="s">
        <v>53</v>
      </c>
      <c r="E215" s="17" t="s">
        <v>34</v>
      </c>
      <c r="F215" s="1" t="s">
        <v>35</v>
      </c>
      <c r="G215" s="17" t="s">
        <v>134</v>
      </c>
      <c r="H215" s="18" t="s">
        <v>490</v>
      </c>
      <c r="I215" s="15" t="s">
        <v>75</v>
      </c>
      <c r="J215" s="17" t="s">
        <v>461</v>
      </c>
      <c r="K215" s="1">
        <f>_xlfn.XLOOKUP(J215,'[1]Youth DB'!$G:$G,'[1]Youth DB'!$A:$A,"",0)</f>
        <v>513</v>
      </c>
      <c r="L215" s="16"/>
      <c r="M215" s="11">
        <f>SUM(O215,Q215,S215,U215,W215,Y215,AA215,AC215,AE215)</f>
        <v>20</v>
      </c>
      <c r="N215" s="12"/>
      <c r="O215" s="12"/>
      <c r="P215" s="12"/>
      <c r="Q215" s="12"/>
      <c r="R215" s="12"/>
      <c r="S215" s="12">
        <v>20</v>
      </c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1:32">
      <c r="A216" s="1">
        <v>9130</v>
      </c>
      <c r="B216" s="17" t="s">
        <v>447</v>
      </c>
      <c r="C216" s="17"/>
      <c r="D216" s="17" t="s">
        <v>231</v>
      </c>
      <c r="E216" s="17" t="s">
        <v>57</v>
      </c>
      <c r="F216" s="1" t="s">
        <v>35</v>
      </c>
      <c r="G216" s="17" t="s">
        <v>491</v>
      </c>
      <c r="H216" s="18" t="s">
        <v>154</v>
      </c>
      <c r="I216" s="15" t="s">
        <v>78</v>
      </c>
      <c r="J216" s="17" t="s">
        <v>450</v>
      </c>
      <c r="K216" s="1">
        <f>_xlfn.XLOOKUP(J216,'[1]Youth DB'!$G:$G,'[1]Youth DB'!$A:$A,"",0)</f>
        <v>904</v>
      </c>
      <c r="L216" s="17" t="s">
        <v>492</v>
      </c>
      <c r="M216" s="11">
        <f>SUM(O216,Q216,S216,U216,W216,Y216,AA216,AC216,AE216)</f>
        <v>10</v>
      </c>
      <c r="N216" s="12" t="s">
        <v>206</v>
      </c>
      <c r="O216" s="12"/>
      <c r="P216" s="12"/>
      <c r="Q216" s="12"/>
      <c r="R216" s="12"/>
      <c r="S216" s="12">
        <v>2</v>
      </c>
      <c r="T216" s="12">
        <v>1</v>
      </c>
      <c r="U216" s="12">
        <v>4</v>
      </c>
      <c r="V216" s="12">
        <v>2</v>
      </c>
      <c r="W216" s="12">
        <v>2</v>
      </c>
      <c r="X216" s="12">
        <v>3</v>
      </c>
      <c r="Y216" s="12">
        <v>2</v>
      </c>
      <c r="Z216" s="12">
        <v>4</v>
      </c>
      <c r="AA216" s="12"/>
      <c r="AB216" s="12"/>
      <c r="AC216" s="12"/>
      <c r="AD216" s="12"/>
      <c r="AE216" s="12"/>
      <c r="AF216" s="12"/>
    </row>
    <row r="217" spans="1:32">
      <c r="A217" s="1">
        <v>9166</v>
      </c>
      <c r="B217" s="17" t="s">
        <v>447</v>
      </c>
      <c r="C217" s="17"/>
      <c r="D217" s="17" t="s">
        <v>231</v>
      </c>
      <c r="E217" s="17" t="s">
        <v>43</v>
      </c>
      <c r="F217" s="1" t="s">
        <v>35</v>
      </c>
      <c r="G217" s="17" t="s">
        <v>493</v>
      </c>
      <c r="H217" s="18" t="s">
        <v>494</v>
      </c>
      <c r="I217" s="15" t="s">
        <v>75</v>
      </c>
      <c r="J217" s="17" t="s">
        <v>450</v>
      </c>
      <c r="K217" s="1">
        <f>_xlfn.XLOOKUP(J217,'[1]Youth DB'!$G:$G,'[1]Youth DB'!$A:$A,"",0)</f>
        <v>904</v>
      </c>
      <c r="L217" s="17" t="s">
        <v>482</v>
      </c>
      <c r="M217" s="11">
        <f>SUM(O217,Q217,S217,U217,W217,Y217,AA217,AC217,AE217)</f>
        <v>18</v>
      </c>
      <c r="N217" s="12" t="s">
        <v>206</v>
      </c>
      <c r="O217" s="12"/>
      <c r="P217" s="12"/>
      <c r="Q217" s="12"/>
      <c r="R217" s="12"/>
      <c r="S217" s="12">
        <v>4</v>
      </c>
      <c r="T217" s="12">
        <v>2</v>
      </c>
      <c r="U217" s="12">
        <v>2</v>
      </c>
      <c r="V217" s="12">
        <v>2</v>
      </c>
      <c r="W217" s="12">
        <v>4</v>
      </c>
      <c r="X217" s="12">
        <v>4</v>
      </c>
      <c r="Y217" s="12">
        <v>8</v>
      </c>
      <c r="Z217" s="12">
        <v>6</v>
      </c>
      <c r="AA217" s="12"/>
      <c r="AB217" s="12"/>
      <c r="AC217" s="12"/>
      <c r="AD217" s="12"/>
      <c r="AE217" s="12"/>
      <c r="AF217" s="12"/>
    </row>
    <row r="218" spans="1:32">
      <c r="A218" s="1">
        <v>9366</v>
      </c>
      <c r="B218" s="17" t="s">
        <v>447</v>
      </c>
      <c r="C218" s="17"/>
      <c r="D218" s="17" t="s">
        <v>231</v>
      </c>
      <c r="E218" s="17" t="s">
        <v>43</v>
      </c>
      <c r="F218" s="1" t="s">
        <v>35</v>
      </c>
      <c r="G218" s="17" t="s">
        <v>495</v>
      </c>
      <c r="H218" s="18" t="s">
        <v>496</v>
      </c>
      <c r="I218" s="15" t="s">
        <v>78</v>
      </c>
      <c r="J218" s="17" t="s">
        <v>450</v>
      </c>
      <c r="K218" s="1">
        <f>_xlfn.XLOOKUP(J218,'[1]Youth DB'!$G:$G,'[1]Youth DB'!$A:$A,"",0)</f>
        <v>904</v>
      </c>
      <c r="L218" s="17" t="s">
        <v>486</v>
      </c>
      <c r="M218" s="11">
        <f>SUM(O218,Q218,S218,U218,W218,Y218,AA218,AC218,AE218)</f>
        <v>16</v>
      </c>
      <c r="N218" s="12" t="s">
        <v>206</v>
      </c>
      <c r="O218" s="12"/>
      <c r="P218" s="12"/>
      <c r="Q218" s="12"/>
      <c r="R218" s="12"/>
      <c r="S218" s="12">
        <v>3</v>
      </c>
      <c r="T218" s="12">
        <v>1</v>
      </c>
      <c r="U218" s="12">
        <v>3</v>
      </c>
      <c r="V218" s="12">
        <v>3</v>
      </c>
      <c r="W218" s="12">
        <v>3</v>
      </c>
      <c r="X218" s="12">
        <v>4</v>
      </c>
      <c r="Y218" s="12">
        <v>7</v>
      </c>
      <c r="Z218" s="12">
        <v>6</v>
      </c>
      <c r="AA218" s="12"/>
      <c r="AB218" s="12"/>
      <c r="AC218" s="12"/>
      <c r="AD218" s="12"/>
      <c r="AE218" s="12"/>
      <c r="AF218" s="12"/>
    </row>
    <row r="219" spans="1:32">
      <c r="A219" s="1">
        <v>6988</v>
      </c>
      <c r="B219" s="17" t="s">
        <v>458</v>
      </c>
      <c r="C219" s="17"/>
      <c r="D219" s="17" t="s">
        <v>53</v>
      </c>
      <c r="E219" s="17" t="s">
        <v>57</v>
      </c>
      <c r="F219" s="1" t="s">
        <v>35</v>
      </c>
      <c r="G219" s="17" t="s">
        <v>467</v>
      </c>
      <c r="H219" s="18" t="s">
        <v>497</v>
      </c>
      <c r="I219" s="15"/>
      <c r="J219" s="17" t="s">
        <v>461</v>
      </c>
      <c r="K219" s="1">
        <f>_xlfn.XLOOKUP(J219,'[1]Youth DB'!$G:$G,'[1]Youth DB'!$A:$A,"",0)</f>
        <v>513</v>
      </c>
      <c r="L219" s="16"/>
      <c r="M219" s="11">
        <f>SUM(O219,Q219,S219,U219,W219,Y219,AA219,AC219,AE219)</f>
        <v>20</v>
      </c>
      <c r="N219" s="12"/>
      <c r="O219" s="12"/>
      <c r="P219" s="12"/>
      <c r="Q219" s="12"/>
      <c r="R219" s="12"/>
      <c r="S219" s="12">
        <v>20</v>
      </c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1:32">
      <c r="A220" s="1">
        <v>8948</v>
      </c>
      <c r="B220" s="17" t="s">
        <v>458</v>
      </c>
      <c r="C220" s="17"/>
      <c r="D220" s="17" t="s">
        <v>53</v>
      </c>
      <c r="E220" s="17" t="s">
        <v>34</v>
      </c>
      <c r="F220" s="1" t="s">
        <v>35</v>
      </c>
      <c r="G220" s="17" t="s">
        <v>498</v>
      </c>
      <c r="H220" s="18" t="s">
        <v>129</v>
      </c>
      <c r="I220" s="15" t="s">
        <v>75</v>
      </c>
      <c r="J220" s="17" t="s">
        <v>461</v>
      </c>
      <c r="K220" s="1">
        <f>_xlfn.XLOOKUP(J220,'[1]Youth DB'!$G:$G,'[1]Youth DB'!$A:$A,"",0)</f>
        <v>513</v>
      </c>
      <c r="L220" s="16"/>
      <c r="M220" s="11">
        <f>SUM(O220,Q220,S220,U220,W220,Y220,AA220,AC220,AE220)</f>
        <v>20</v>
      </c>
      <c r="N220" s="12"/>
      <c r="O220" s="12"/>
      <c r="P220" s="12"/>
      <c r="Q220" s="12"/>
      <c r="R220" s="12"/>
      <c r="S220" s="12">
        <v>20</v>
      </c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1:32">
      <c r="A221" s="1">
        <v>9397</v>
      </c>
      <c r="B221" s="17" t="s">
        <v>447</v>
      </c>
      <c r="C221" s="17"/>
      <c r="D221" s="17" t="s">
        <v>231</v>
      </c>
      <c r="E221" s="17" t="s">
        <v>43</v>
      </c>
      <c r="F221" s="1" t="s">
        <v>35</v>
      </c>
      <c r="G221" s="17" t="s">
        <v>499</v>
      </c>
      <c r="H221" s="18" t="s">
        <v>500</v>
      </c>
      <c r="I221" s="15" t="s">
        <v>75</v>
      </c>
      <c r="J221" s="17" t="s">
        <v>450</v>
      </c>
      <c r="K221" s="1">
        <f>_xlfn.XLOOKUP(J221,'[1]Youth DB'!$G:$G,'[1]Youth DB'!$A:$A,"",0)</f>
        <v>904</v>
      </c>
      <c r="L221" s="17" t="s">
        <v>492</v>
      </c>
      <c r="M221" s="11">
        <f>SUM(O221,Q221,S221,U221,W221,Y221,AA221,AC221,AE221)</f>
        <v>15</v>
      </c>
      <c r="N221" s="12" t="s">
        <v>206</v>
      </c>
      <c r="O221" s="12"/>
      <c r="P221" s="12"/>
      <c r="Q221" s="12"/>
      <c r="R221" s="12"/>
      <c r="S221" s="12">
        <v>4</v>
      </c>
      <c r="T221" s="12">
        <v>2</v>
      </c>
      <c r="U221" s="12">
        <v>2</v>
      </c>
      <c r="V221" s="12">
        <v>2</v>
      </c>
      <c r="W221" s="12">
        <v>3</v>
      </c>
      <c r="X221" s="12">
        <v>5</v>
      </c>
      <c r="Y221" s="12">
        <v>6</v>
      </c>
      <c r="Z221" s="12">
        <v>6</v>
      </c>
      <c r="AA221" s="12"/>
      <c r="AB221" s="12"/>
      <c r="AC221" s="12"/>
      <c r="AD221" s="12"/>
      <c r="AE221" s="12"/>
      <c r="AF221" s="12"/>
    </row>
    <row r="222" spans="1:32">
      <c r="A222" s="1">
        <v>4349</v>
      </c>
      <c r="B222" s="26" t="s">
        <v>501</v>
      </c>
      <c r="C222" s="17"/>
      <c r="D222" s="17" t="s">
        <v>42</v>
      </c>
      <c r="E222" s="26" t="s">
        <v>57</v>
      </c>
      <c r="F222" s="1" t="s">
        <v>35</v>
      </c>
      <c r="G222" s="26" t="s">
        <v>502</v>
      </c>
      <c r="H222" s="27" t="s">
        <v>503</v>
      </c>
      <c r="I222" s="15"/>
      <c r="J222" s="17" t="s">
        <v>504</v>
      </c>
      <c r="K222" s="1">
        <f>_xlfn.XLOOKUP(J222,'[1]Youth DB'!$G:$G,'[1]Youth DB'!$A:$A,"",0)</f>
        <v>688</v>
      </c>
      <c r="L222" s="16"/>
      <c r="M222" s="11">
        <f>SUM(O222,Q222,S222,U222,W222,Y222,AA222,AC222,AE222)</f>
        <v>3</v>
      </c>
      <c r="N222" s="12"/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3</v>
      </c>
      <c r="U222" s="12">
        <v>0</v>
      </c>
      <c r="V222" s="12">
        <v>7</v>
      </c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1:32">
      <c r="A223" s="1">
        <v>9555</v>
      </c>
      <c r="B223" s="17" t="s">
        <v>505</v>
      </c>
      <c r="C223" s="17"/>
      <c r="D223" s="17" t="s">
        <v>231</v>
      </c>
      <c r="E223" s="17" t="s">
        <v>57</v>
      </c>
      <c r="F223" s="1" t="s">
        <v>35</v>
      </c>
      <c r="G223" s="17" t="s">
        <v>506</v>
      </c>
      <c r="H223" s="18" t="s">
        <v>507</v>
      </c>
      <c r="I223" s="15" t="s">
        <v>78</v>
      </c>
      <c r="J223" s="17" t="s">
        <v>508</v>
      </c>
      <c r="K223" s="1">
        <f>_xlfn.XLOOKUP(J223,'[1]Youth DB'!$G:$G,'[1]Youth DB'!$A:$A,"",0)</f>
        <v>908</v>
      </c>
      <c r="L223" s="17" t="s">
        <v>509</v>
      </c>
      <c r="M223" s="11">
        <f>SUM(O223,Q223,S223,U223,W223,Y223,AA223,AC223,AE223)</f>
        <v>2</v>
      </c>
      <c r="N223" s="12" t="s">
        <v>40</v>
      </c>
      <c r="O223" s="12"/>
      <c r="P223" s="12"/>
      <c r="Q223" s="12"/>
      <c r="R223" s="12"/>
      <c r="S223" s="12">
        <v>2</v>
      </c>
      <c r="T223" s="12">
        <v>1</v>
      </c>
      <c r="U223" s="12">
        <v>0</v>
      </c>
      <c r="V223" s="12">
        <v>1</v>
      </c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1:32">
      <c r="A224" s="1">
        <v>4344</v>
      </c>
      <c r="B224" s="26" t="s">
        <v>501</v>
      </c>
      <c r="C224" s="17"/>
      <c r="D224" s="17" t="s">
        <v>42</v>
      </c>
      <c r="E224" s="26" t="s">
        <v>57</v>
      </c>
      <c r="F224" s="1" t="s">
        <v>35</v>
      </c>
      <c r="G224" s="26" t="s">
        <v>510</v>
      </c>
      <c r="H224" s="27" t="s">
        <v>511</v>
      </c>
      <c r="I224" s="15"/>
      <c r="J224" s="17" t="s">
        <v>504</v>
      </c>
      <c r="K224" s="1">
        <f>_xlfn.XLOOKUP(J224,'[1]Youth DB'!$G:$G,'[1]Youth DB'!$A:$A,"",0)</f>
        <v>688</v>
      </c>
      <c r="L224" s="16"/>
      <c r="M224" s="11">
        <f>SUM(O224,Q224,S224,U224,W224,Y224,AA224,AC224,AE224)</f>
        <v>4</v>
      </c>
      <c r="N224" s="12"/>
      <c r="O224" s="12">
        <v>1</v>
      </c>
      <c r="P224" s="12">
        <v>1</v>
      </c>
      <c r="Q224" s="12">
        <v>1</v>
      </c>
      <c r="R224" s="12">
        <v>1</v>
      </c>
      <c r="S224" s="12">
        <v>2</v>
      </c>
      <c r="T224" s="12">
        <v>1</v>
      </c>
      <c r="U224" s="12">
        <v>0</v>
      </c>
      <c r="V224" s="12">
        <v>9</v>
      </c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1:32">
      <c r="A225" s="1">
        <v>1798</v>
      </c>
      <c r="B225" s="26" t="s">
        <v>501</v>
      </c>
      <c r="C225" s="17"/>
      <c r="D225" s="17" t="s">
        <v>42</v>
      </c>
      <c r="E225" s="26" t="s">
        <v>57</v>
      </c>
      <c r="F225" s="1" t="s">
        <v>35</v>
      </c>
      <c r="G225" s="26" t="s">
        <v>512</v>
      </c>
      <c r="H225" s="27" t="s">
        <v>513</v>
      </c>
      <c r="I225" s="15"/>
      <c r="J225" s="17" t="s">
        <v>504</v>
      </c>
      <c r="K225" s="1">
        <f>_xlfn.XLOOKUP(J225,'[1]Youth DB'!$G:$G,'[1]Youth DB'!$A:$A,"",0)</f>
        <v>688</v>
      </c>
      <c r="L225" s="16"/>
      <c r="M225" s="11">
        <f>SUM(O225,Q225,S225,U225,W225,Y225,AA225,AC225,AE225)</f>
        <v>6</v>
      </c>
      <c r="N225" s="12"/>
      <c r="O225" s="12">
        <v>2</v>
      </c>
      <c r="P225" s="12">
        <v>1</v>
      </c>
      <c r="Q225" s="12">
        <v>1</v>
      </c>
      <c r="R225" s="12">
        <v>1</v>
      </c>
      <c r="S225" s="12">
        <v>2</v>
      </c>
      <c r="T225" s="12">
        <v>1</v>
      </c>
      <c r="U225" s="12">
        <v>1</v>
      </c>
      <c r="V225" s="12">
        <v>9</v>
      </c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1:32">
      <c r="A226" s="1">
        <v>6967</v>
      </c>
      <c r="B226" s="26" t="s">
        <v>501</v>
      </c>
      <c r="C226" s="17"/>
      <c r="D226" s="17" t="s">
        <v>42</v>
      </c>
      <c r="E226" s="26" t="s">
        <v>57</v>
      </c>
      <c r="F226" s="1" t="s">
        <v>35</v>
      </c>
      <c r="G226" s="26" t="s">
        <v>514</v>
      </c>
      <c r="H226" s="27" t="s">
        <v>515</v>
      </c>
      <c r="I226" s="15"/>
      <c r="J226" s="17" t="s">
        <v>504</v>
      </c>
      <c r="K226" s="1">
        <f>_xlfn.XLOOKUP(J226,'[1]Youth DB'!$G:$G,'[1]Youth DB'!$A:$A,"",0)</f>
        <v>688</v>
      </c>
      <c r="L226" s="16"/>
      <c r="M226" s="11">
        <f>SUM(O226,Q226,S226,U226,W226,Y226,AA226,AC226,AE226)</f>
        <v>6</v>
      </c>
      <c r="N226" s="12"/>
      <c r="O226" s="12">
        <v>1</v>
      </c>
      <c r="P226" s="12">
        <v>1</v>
      </c>
      <c r="Q226" s="12">
        <v>1</v>
      </c>
      <c r="R226" s="12">
        <v>1</v>
      </c>
      <c r="S226" s="12">
        <v>3</v>
      </c>
      <c r="T226" s="12">
        <v>1</v>
      </c>
      <c r="U226" s="12">
        <v>1</v>
      </c>
      <c r="V226" s="12">
        <v>9</v>
      </c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1:32">
      <c r="A227" s="1">
        <v>9569</v>
      </c>
      <c r="B227" s="17" t="s">
        <v>505</v>
      </c>
      <c r="C227" s="17"/>
      <c r="D227" s="17" t="s">
        <v>231</v>
      </c>
      <c r="E227" s="17" t="s">
        <v>57</v>
      </c>
      <c r="F227" s="1" t="s">
        <v>35</v>
      </c>
      <c r="G227" s="17" t="s">
        <v>516</v>
      </c>
      <c r="H227" s="18" t="s">
        <v>517</v>
      </c>
      <c r="I227" s="15" t="s">
        <v>78</v>
      </c>
      <c r="J227" s="17" t="s">
        <v>508</v>
      </c>
      <c r="K227" s="1">
        <f>_xlfn.XLOOKUP(J227,'[1]Youth DB'!$G:$G,'[1]Youth DB'!$A:$A,"",0)</f>
        <v>908</v>
      </c>
      <c r="L227" s="17" t="s">
        <v>509</v>
      </c>
      <c r="M227" s="11">
        <f>SUM(O227,Q227,S227,U227,W227,Y227,AA227,AC227,AE227)</f>
        <v>8</v>
      </c>
      <c r="N227" s="12" t="s">
        <v>40</v>
      </c>
      <c r="O227" s="12"/>
      <c r="P227" s="12"/>
      <c r="Q227" s="12"/>
      <c r="R227" s="12"/>
      <c r="S227" s="12">
        <v>4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  <c r="Y227" s="12">
        <v>2</v>
      </c>
      <c r="Z227" s="12">
        <v>1</v>
      </c>
      <c r="AA227" s="12"/>
      <c r="AB227" s="12"/>
      <c r="AC227" s="12"/>
      <c r="AD227" s="12"/>
      <c r="AE227" s="12"/>
      <c r="AF227" s="12"/>
    </row>
    <row r="228" spans="1:32" ht="24">
      <c r="A228" s="1">
        <v>9709</v>
      </c>
      <c r="B228" s="17" t="s">
        <v>451</v>
      </c>
      <c r="C228" s="3" t="s">
        <v>518</v>
      </c>
      <c r="D228" s="3" t="s">
        <v>452</v>
      </c>
      <c r="E228" s="17" t="s">
        <v>148</v>
      </c>
      <c r="F228" s="1" t="s">
        <v>35</v>
      </c>
      <c r="G228" s="17" t="s">
        <v>519</v>
      </c>
      <c r="H228" s="18" t="s">
        <v>520</v>
      </c>
      <c r="I228" s="15"/>
      <c r="J228" s="17" t="s">
        <v>455</v>
      </c>
      <c r="K228" s="1">
        <f>_xlfn.XLOOKUP(J228,'[1]Youth DB'!$G:$G,'[1]Youth DB'!$A:$A,"",0)</f>
        <v>566</v>
      </c>
      <c r="L228" s="16"/>
      <c r="M228" s="11">
        <f>SUM(O228,Q228,S228,U228,W228,Y228,AA228,AC228,AE228)</f>
        <v>18</v>
      </c>
      <c r="N228" s="12" t="s">
        <v>40</v>
      </c>
      <c r="O228" s="25">
        <v>0</v>
      </c>
      <c r="P228" s="12"/>
      <c r="Q228" s="12">
        <v>6</v>
      </c>
      <c r="R228" s="12">
        <v>1</v>
      </c>
      <c r="S228" s="12">
        <v>5</v>
      </c>
      <c r="T228" s="12">
        <v>1</v>
      </c>
      <c r="U228" s="12">
        <v>3</v>
      </c>
      <c r="V228" s="12">
        <v>2</v>
      </c>
      <c r="W228" s="12">
        <v>4</v>
      </c>
      <c r="X228" s="12">
        <v>1</v>
      </c>
      <c r="Y228" s="12"/>
      <c r="Z228" s="12"/>
      <c r="AA228" s="12"/>
      <c r="AB228" s="12"/>
      <c r="AC228" s="12"/>
      <c r="AD228" s="12"/>
      <c r="AE228" s="12"/>
      <c r="AF228" s="12"/>
    </row>
    <row r="229" spans="1:32">
      <c r="A229" s="1">
        <v>1727</v>
      </c>
      <c r="B229" s="26" t="s">
        <v>501</v>
      </c>
      <c r="C229" s="17"/>
      <c r="D229" s="17" t="s">
        <v>42</v>
      </c>
      <c r="E229" s="26" t="s">
        <v>57</v>
      </c>
      <c r="F229" s="1" t="s">
        <v>35</v>
      </c>
      <c r="G229" s="26" t="s">
        <v>521</v>
      </c>
      <c r="H229" s="27" t="s">
        <v>522</v>
      </c>
      <c r="I229" s="15"/>
      <c r="J229" s="17" t="s">
        <v>504</v>
      </c>
      <c r="K229" s="1">
        <f>_xlfn.XLOOKUP(J229,'[1]Youth DB'!$G:$G,'[1]Youth DB'!$A:$A,"",0)</f>
        <v>688</v>
      </c>
      <c r="L229" s="16"/>
      <c r="M229" s="11">
        <f>SUM(O229,Q229,S229,U229,W229,Y229,AA229,AC229,AE229)</f>
        <v>7</v>
      </c>
      <c r="N229" s="12"/>
      <c r="O229" s="12">
        <v>3</v>
      </c>
      <c r="P229" s="12">
        <v>1</v>
      </c>
      <c r="Q229" s="12">
        <v>1</v>
      </c>
      <c r="R229" s="12">
        <v>1</v>
      </c>
      <c r="S229" s="12">
        <v>3</v>
      </c>
      <c r="T229" s="12">
        <v>1</v>
      </c>
      <c r="U229" s="12">
        <v>0</v>
      </c>
      <c r="V229" s="12">
        <v>7</v>
      </c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1:32">
      <c r="A230" s="1">
        <v>9602</v>
      </c>
      <c r="B230" s="17" t="s">
        <v>505</v>
      </c>
      <c r="C230" s="17"/>
      <c r="D230" s="17" t="s">
        <v>231</v>
      </c>
      <c r="E230" s="17" t="s">
        <v>57</v>
      </c>
      <c r="F230" s="1" t="s">
        <v>35</v>
      </c>
      <c r="G230" s="17" t="s">
        <v>523</v>
      </c>
      <c r="H230" s="18" t="s">
        <v>524</v>
      </c>
      <c r="I230" s="15" t="s">
        <v>78</v>
      </c>
      <c r="J230" s="17" t="s">
        <v>508</v>
      </c>
      <c r="K230" s="1">
        <f>_xlfn.XLOOKUP(J230,'[1]Youth DB'!$G:$G,'[1]Youth DB'!$A:$A,"",0)</f>
        <v>908</v>
      </c>
      <c r="L230" s="17" t="s">
        <v>482</v>
      </c>
      <c r="M230" s="11">
        <f>SUM(O230,Q230,S230,U230,W230,Y230,AA230,AC230,AE230)</f>
        <v>10</v>
      </c>
      <c r="N230" s="12" t="s">
        <v>40</v>
      </c>
      <c r="O230" s="12"/>
      <c r="P230" s="12"/>
      <c r="Q230" s="12"/>
      <c r="R230" s="12"/>
      <c r="S230" s="12">
        <v>4</v>
      </c>
      <c r="T230" s="12">
        <v>1</v>
      </c>
      <c r="U230" s="12">
        <v>1</v>
      </c>
      <c r="V230" s="12">
        <v>1</v>
      </c>
      <c r="W230" s="12">
        <v>1</v>
      </c>
      <c r="X230" s="12">
        <v>1</v>
      </c>
      <c r="Y230" s="12">
        <v>4</v>
      </c>
      <c r="Z230" s="12">
        <v>3</v>
      </c>
      <c r="AA230" s="12"/>
      <c r="AB230" s="12"/>
      <c r="AC230" s="12"/>
      <c r="AD230" s="12"/>
      <c r="AE230" s="12"/>
      <c r="AF230" s="12"/>
    </row>
    <row r="231" spans="1:32">
      <c r="A231" s="1">
        <v>9689</v>
      </c>
      <c r="B231" s="17" t="s">
        <v>505</v>
      </c>
      <c r="C231" s="17"/>
      <c r="D231" s="17" t="s">
        <v>231</v>
      </c>
      <c r="E231" s="17" t="s">
        <v>57</v>
      </c>
      <c r="F231" s="1" t="s">
        <v>35</v>
      </c>
      <c r="G231" s="17" t="s">
        <v>525</v>
      </c>
      <c r="H231" s="18" t="s">
        <v>526</v>
      </c>
      <c r="I231" s="15" t="s">
        <v>75</v>
      </c>
      <c r="J231" s="17" t="s">
        <v>508</v>
      </c>
      <c r="K231" s="1">
        <f>_xlfn.XLOOKUP(J231,'[1]Youth DB'!$G:$G,'[1]Youth DB'!$A:$A,"",0)</f>
        <v>908</v>
      </c>
      <c r="L231" s="17" t="s">
        <v>486</v>
      </c>
      <c r="M231" s="11">
        <f>SUM(O231,Q231,S231,U231,W231,Y231,AA231,AC231,AE231)</f>
        <v>11</v>
      </c>
      <c r="N231" s="12" t="s">
        <v>40</v>
      </c>
      <c r="O231" s="12"/>
      <c r="P231" s="12"/>
      <c r="Q231" s="12"/>
      <c r="R231" s="12"/>
      <c r="S231" s="12">
        <v>4</v>
      </c>
      <c r="T231" s="12">
        <v>1</v>
      </c>
      <c r="U231" s="12">
        <v>1</v>
      </c>
      <c r="V231" s="12">
        <v>2</v>
      </c>
      <c r="W231" s="12">
        <v>2</v>
      </c>
      <c r="X231" s="12">
        <v>1</v>
      </c>
      <c r="Y231" s="12">
        <v>4</v>
      </c>
      <c r="Z231" s="12">
        <v>3</v>
      </c>
      <c r="AA231" s="12"/>
      <c r="AB231" s="12"/>
      <c r="AC231" s="12"/>
      <c r="AD231" s="12"/>
      <c r="AE231" s="12"/>
      <c r="AF231" s="12"/>
    </row>
    <row r="232" spans="1:32">
      <c r="A232" s="1">
        <v>1763</v>
      </c>
      <c r="B232" s="26" t="s">
        <v>501</v>
      </c>
      <c r="C232" s="17"/>
      <c r="D232" s="17" t="s">
        <v>42</v>
      </c>
      <c r="E232" s="26" t="s">
        <v>57</v>
      </c>
      <c r="F232" s="1" t="s">
        <v>35</v>
      </c>
      <c r="G232" s="26" t="s">
        <v>527</v>
      </c>
      <c r="H232" s="27" t="s">
        <v>528</v>
      </c>
      <c r="I232" s="15"/>
      <c r="J232" s="17" t="s">
        <v>504</v>
      </c>
      <c r="K232" s="1">
        <f>_xlfn.XLOOKUP(J232,'[1]Youth DB'!$G:$G,'[1]Youth DB'!$A:$A,"",0)</f>
        <v>688</v>
      </c>
      <c r="L232" s="16"/>
      <c r="M232" s="11">
        <f>SUM(O232,Q232,S232,U232,W232,Y232,AA232,AC232,AE232)</f>
        <v>7</v>
      </c>
      <c r="N232" s="12"/>
      <c r="O232" s="12">
        <v>2</v>
      </c>
      <c r="P232" s="12">
        <v>1</v>
      </c>
      <c r="Q232" s="12">
        <v>2</v>
      </c>
      <c r="R232" s="12">
        <v>1</v>
      </c>
      <c r="S232" s="12">
        <v>3</v>
      </c>
      <c r="T232" s="12">
        <v>1</v>
      </c>
      <c r="U232" s="12">
        <v>0</v>
      </c>
      <c r="V232" s="12">
        <v>7</v>
      </c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1:32">
      <c r="A233" s="1">
        <v>4346</v>
      </c>
      <c r="B233" s="26" t="s">
        <v>501</v>
      </c>
      <c r="C233" s="17"/>
      <c r="D233" s="17" t="s">
        <v>42</v>
      </c>
      <c r="E233" s="26" t="s">
        <v>57</v>
      </c>
      <c r="F233" s="1" t="s">
        <v>35</v>
      </c>
      <c r="G233" s="26" t="s">
        <v>529</v>
      </c>
      <c r="H233" s="27" t="s">
        <v>530</v>
      </c>
      <c r="I233" s="15"/>
      <c r="J233" s="17" t="s">
        <v>504</v>
      </c>
      <c r="K233" s="1">
        <f>_xlfn.XLOOKUP(J233,'[1]Youth DB'!$G:$G,'[1]Youth DB'!$A:$A,"",0)</f>
        <v>688</v>
      </c>
      <c r="L233" s="16"/>
      <c r="M233" s="11">
        <f>SUM(O233,Q233,S233,U233,W233,Y233,AA233,AC233,AE233)</f>
        <v>7</v>
      </c>
      <c r="N233" s="12"/>
      <c r="O233" s="12">
        <v>3</v>
      </c>
      <c r="P233" s="12">
        <v>1</v>
      </c>
      <c r="Q233" s="12">
        <v>1</v>
      </c>
      <c r="R233" s="12">
        <v>1</v>
      </c>
      <c r="S233" s="12">
        <v>3</v>
      </c>
      <c r="T233" s="12">
        <v>1</v>
      </c>
      <c r="U233" s="12">
        <v>0</v>
      </c>
      <c r="V233" s="12">
        <v>9</v>
      </c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1:32">
      <c r="A234" s="1">
        <v>9437</v>
      </c>
      <c r="B234" s="17" t="s">
        <v>447</v>
      </c>
      <c r="C234" s="17"/>
      <c r="D234" s="17" t="s">
        <v>231</v>
      </c>
      <c r="E234" s="17" t="s">
        <v>57</v>
      </c>
      <c r="F234" s="1" t="s">
        <v>35</v>
      </c>
      <c r="G234" s="17" t="s">
        <v>531</v>
      </c>
      <c r="H234" s="18" t="s">
        <v>292</v>
      </c>
      <c r="I234" s="15" t="s">
        <v>75</v>
      </c>
      <c r="J234" s="17" t="s">
        <v>450</v>
      </c>
      <c r="K234" s="1">
        <f>_xlfn.XLOOKUP(J234,'[1]Youth DB'!$G:$G,'[1]Youth DB'!$A:$A,"",0)</f>
        <v>904</v>
      </c>
      <c r="L234" s="17" t="s">
        <v>492</v>
      </c>
      <c r="M234" s="11">
        <f>SUM(O234,Q234,S234,U234,W234,Y234,AA234,AC234,AE234)</f>
        <v>10</v>
      </c>
      <c r="N234" s="12" t="s">
        <v>206</v>
      </c>
      <c r="O234" s="12"/>
      <c r="P234" s="12"/>
      <c r="Q234" s="12"/>
      <c r="R234" s="12"/>
      <c r="S234" s="12">
        <v>2</v>
      </c>
      <c r="T234" s="12">
        <v>1</v>
      </c>
      <c r="U234" s="12">
        <v>4</v>
      </c>
      <c r="V234" s="12">
        <v>2</v>
      </c>
      <c r="W234" s="12">
        <v>2</v>
      </c>
      <c r="X234" s="12">
        <v>3</v>
      </c>
      <c r="Y234" s="12">
        <v>2</v>
      </c>
      <c r="Z234" s="12">
        <v>4</v>
      </c>
      <c r="AA234" s="12"/>
      <c r="AB234" s="12"/>
      <c r="AC234" s="12"/>
      <c r="AD234" s="12"/>
      <c r="AE234" s="12"/>
      <c r="AF234" s="12"/>
    </row>
    <row r="235" spans="1:32">
      <c r="A235" s="1">
        <v>9600</v>
      </c>
      <c r="B235" s="17" t="s">
        <v>447</v>
      </c>
      <c r="C235" s="17"/>
      <c r="D235" s="17" t="s">
        <v>231</v>
      </c>
      <c r="E235" s="17" t="s">
        <v>43</v>
      </c>
      <c r="F235" s="1" t="s">
        <v>35</v>
      </c>
      <c r="G235" s="17" t="s">
        <v>532</v>
      </c>
      <c r="H235" s="18" t="s">
        <v>533</v>
      </c>
      <c r="I235" s="15" t="s">
        <v>78</v>
      </c>
      <c r="J235" s="17" t="s">
        <v>450</v>
      </c>
      <c r="K235" s="1">
        <f>_xlfn.XLOOKUP(J235,'[1]Youth DB'!$G:$G,'[1]Youth DB'!$A:$A,"",0)</f>
        <v>904</v>
      </c>
      <c r="L235" s="17" t="s">
        <v>492</v>
      </c>
      <c r="M235" s="11">
        <f>SUM(O235,Q235,S235,U235,W235,Y235,AA235,AC235,AE235)</f>
        <v>17</v>
      </c>
      <c r="N235" s="12" t="s">
        <v>206</v>
      </c>
      <c r="O235" s="12"/>
      <c r="P235" s="12"/>
      <c r="Q235" s="12"/>
      <c r="R235" s="12"/>
      <c r="S235" s="12">
        <v>4</v>
      </c>
      <c r="T235" s="12">
        <v>2</v>
      </c>
      <c r="U235" s="12">
        <v>2</v>
      </c>
      <c r="V235" s="12">
        <v>2</v>
      </c>
      <c r="W235" s="12">
        <v>4</v>
      </c>
      <c r="X235" s="12">
        <v>4</v>
      </c>
      <c r="Y235" s="12">
        <v>7</v>
      </c>
      <c r="Z235" s="12">
        <v>6</v>
      </c>
      <c r="AA235" s="12"/>
      <c r="AB235" s="12"/>
      <c r="AC235" s="12"/>
      <c r="AD235" s="12"/>
      <c r="AE235" s="12"/>
      <c r="AF235" s="12"/>
    </row>
    <row r="236" spans="1:32" ht="24">
      <c r="A236" s="1">
        <v>8231</v>
      </c>
      <c r="B236" s="3" t="s">
        <v>451</v>
      </c>
      <c r="C236" s="3" t="s">
        <v>518</v>
      </c>
      <c r="D236" s="3" t="s">
        <v>452</v>
      </c>
      <c r="E236" s="3" t="s">
        <v>148</v>
      </c>
      <c r="F236" s="1" t="s">
        <v>35</v>
      </c>
      <c r="G236" s="17" t="s">
        <v>534</v>
      </c>
      <c r="H236" s="18" t="s">
        <v>535</v>
      </c>
      <c r="I236" s="15"/>
      <c r="J236" s="17" t="s">
        <v>455</v>
      </c>
      <c r="K236" s="1">
        <f>_xlfn.XLOOKUP(J236,'[1]Youth DB'!$G:$G,'[1]Youth DB'!$A:$A,"",0)</f>
        <v>566</v>
      </c>
      <c r="L236" s="29"/>
      <c r="M236" s="11">
        <f>SUM(O236,Q236,S236,U236,W236,Y236,AA236,AC236,AE236)</f>
        <v>32</v>
      </c>
      <c r="N236" s="12" t="s">
        <v>40</v>
      </c>
      <c r="O236" s="25">
        <v>0</v>
      </c>
      <c r="P236" s="12"/>
      <c r="Q236" s="12">
        <v>5</v>
      </c>
      <c r="R236" s="12">
        <v>1</v>
      </c>
      <c r="S236" s="12">
        <v>14</v>
      </c>
      <c r="T236" s="12">
        <v>1</v>
      </c>
      <c r="U236" s="12">
        <v>3</v>
      </c>
      <c r="V236" s="12">
        <v>2</v>
      </c>
      <c r="W236" s="12">
        <v>10</v>
      </c>
      <c r="X236" s="12">
        <v>2</v>
      </c>
      <c r="Y236" s="12"/>
      <c r="Z236" s="12"/>
      <c r="AA236" s="12"/>
      <c r="AB236" s="12"/>
      <c r="AC236" s="12"/>
      <c r="AD236" s="12"/>
      <c r="AE236" s="12"/>
      <c r="AF236" s="12"/>
    </row>
    <row r="237" spans="1:32">
      <c r="A237" s="1">
        <v>8862</v>
      </c>
      <c r="B237" s="17" t="s">
        <v>447</v>
      </c>
      <c r="C237" s="17"/>
      <c r="D237" s="17" t="s">
        <v>231</v>
      </c>
      <c r="E237" s="17" t="s">
        <v>57</v>
      </c>
      <c r="F237" s="1" t="s">
        <v>35</v>
      </c>
      <c r="G237" s="17" t="s">
        <v>536</v>
      </c>
      <c r="H237" s="18" t="s">
        <v>537</v>
      </c>
      <c r="I237" s="15" t="s">
        <v>75</v>
      </c>
      <c r="J237" s="17" t="s">
        <v>450</v>
      </c>
      <c r="K237" s="1">
        <f>_xlfn.XLOOKUP(J237,'[1]Youth DB'!$G:$G,'[1]Youth DB'!$A:$A,"",0)</f>
        <v>904</v>
      </c>
      <c r="L237" s="17" t="s">
        <v>492</v>
      </c>
      <c r="M237" s="11">
        <f>SUM(O237,Q237,S237,U237,W237,Y237,AA237,AC237,AE237)</f>
        <v>12</v>
      </c>
      <c r="N237" s="12" t="s">
        <v>206</v>
      </c>
      <c r="O237" s="12"/>
      <c r="P237" s="12"/>
      <c r="Q237" s="12"/>
      <c r="R237" s="12"/>
      <c r="S237" s="12">
        <v>3</v>
      </c>
      <c r="T237" s="12">
        <v>1</v>
      </c>
      <c r="U237" s="12">
        <v>4</v>
      </c>
      <c r="V237" s="12">
        <v>3</v>
      </c>
      <c r="W237" s="12">
        <v>4</v>
      </c>
      <c r="X237" s="12">
        <v>4</v>
      </c>
      <c r="Y237" s="12">
        <v>1</v>
      </c>
      <c r="Z237" s="12">
        <v>5</v>
      </c>
      <c r="AA237" s="12"/>
      <c r="AB237" s="12"/>
      <c r="AC237" s="12"/>
      <c r="AD237" s="12"/>
      <c r="AE237" s="12"/>
      <c r="AF237" s="12"/>
    </row>
    <row r="238" spans="1:32">
      <c r="A238" s="1">
        <v>9010</v>
      </c>
      <c r="B238" s="17" t="s">
        <v>447</v>
      </c>
      <c r="C238" s="17"/>
      <c r="D238" s="17" t="s">
        <v>231</v>
      </c>
      <c r="E238" s="17" t="s">
        <v>57</v>
      </c>
      <c r="F238" s="1" t="s">
        <v>35</v>
      </c>
      <c r="G238" s="17" t="s">
        <v>538</v>
      </c>
      <c r="H238" s="18" t="s">
        <v>539</v>
      </c>
      <c r="I238" s="15" t="s">
        <v>75</v>
      </c>
      <c r="J238" s="17" t="s">
        <v>450</v>
      </c>
      <c r="K238" s="1">
        <f>_xlfn.XLOOKUP(J238,'[1]Youth DB'!$G:$G,'[1]Youth DB'!$A:$A,"",0)</f>
        <v>904</v>
      </c>
      <c r="L238" s="17" t="s">
        <v>482</v>
      </c>
      <c r="M238" s="11">
        <f>SUM(O238,Q238,S238,U238,W238,Y238,AA238,AC238,AE238)</f>
        <v>14</v>
      </c>
      <c r="N238" s="12" t="s">
        <v>206</v>
      </c>
      <c r="O238" s="12"/>
      <c r="P238" s="12"/>
      <c r="Q238" s="12"/>
      <c r="R238" s="12"/>
      <c r="S238" s="12">
        <v>3</v>
      </c>
      <c r="T238" s="12">
        <v>2</v>
      </c>
      <c r="U238" s="12">
        <v>4</v>
      </c>
      <c r="V238" s="12">
        <v>2</v>
      </c>
      <c r="W238" s="12">
        <v>3</v>
      </c>
      <c r="X238" s="12">
        <v>4</v>
      </c>
      <c r="Y238" s="12">
        <v>4</v>
      </c>
      <c r="Z238" s="12">
        <v>6</v>
      </c>
      <c r="AA238" s="12"/>
      <c r="AB238" s="12"/>
      <c r="AC238" s="12"/>
      <c r="AD238" s="12"/>
      <c r="AE238" s="12"/>
      <c r="AF238" s="12"/>
    </row>
    <row r="239" spans="1:32">
      <c r="A239" s="1">
        <v>9109</v>
      </c>
      <c r="B239" s="17" t="s">
        <v>447</v>
      </c>
      <c r="C239" s="17"/>
      <c r="D239" s="17" t="s">
        <v>231</v>
      </c>
      <c r="E239" s="17" t="s">
        <v>57</v>
      </c>
      <c r="F239" s="1" t="s">
        <v>35</v>
      </c>
      <c r="G239" s="17" t="s">
        <v>540</v>
      </c>
      <c r="H239" s="18" t="s">
        <v>541</v>
      </c>
      <c r="I239" s="15" t="s">
        <v>75</v>
      </c>
      <c r="J239" s="17" t="s">
        <v>450</v>
      </c>
      <c r="K239" s="1">
        <f>_xlfn.XLOOKUP(J239,'[1]Youth DB'!$G:$G,'[1]Youth DB'!$A:$A,"",0)</f>
        <v>904</v>
      </c>
      <c r="L239" s="17" t="s">
        <v>482</v>
      </c>
      <c r="M239" s="11">
        <f>SUM(O239,Q239,S239,U239,W239,Y239,AA239,AC239,AE239)</f>
        <v>13</v>
      </c>
      <c r="N239" s="12" t="s">
        <v>206</v>
      </c>
      <c r="O239" s="12" t="s">
        <v>394</v>
      </c>
      <c r="P239" s="12"/>
      <c r="Q239" s="12"/>
      <c r="R239" s="12"/>
      <c r="S239" s="12">
        <v>3</v>
      </c>
      <c r="T239" s="12">
        <v>2</v>
      </c>
      <c r="U239" s="12">
        <v>4</v>
      </c>
      <c r="V239" s="12">
        <v>2</v>
      </c>
      <c r="W239" s="12">
        <v>2</v>
      </c>
      <c r="X239" s="12">
        <v>3</v>
      </c>
      <c r="Y239" s="12">
        <v>4</v>
      </c>
      <c r="Z239" s="12">
        <v>5</v>
      </c>
      <c r="AA239" s="12"/>
      <c r="AB239" s="12"/>
      <c r="AC239" s="12"/>
      <c r="AD239" s="12"/>
      <c r="AE239" s="12"/>
      <c r="AF239" s="12"/>
    </row>
    <row r="240" spans="1:32">
      <c r="A240" s="1">
        <v>9592</v>
      </c>
      <c r="B240" s="17" t="s">
        <v>447</v>
      </c>
      <c r="C240" s="17"/>
      <c r="D240" s="17" t="s">
        <v>231</v>
      </c>
      <c r="E240" s="17" t="s">
        <v>57</v>
      </c>
      <c r="F240" s="1" t="s">
        <v>35</v>
      </c>
      <c r="G240" s="17" t="s">
        <v>542</v>
      </c>
      <c r="H240" s="18" t="s">
        <v>543</v>
      </c>
      <c r="I240" s="15" t="s">
        <v>78</v>
      </c>
      <c r="J240" s="17" t="s">
        <v>450</v>
      </c>
      <c r="K240" s="1">
        <f>_xlfn.XLOOKUP(J240,'[1]Youth DB'!$G:$G,'[1]Youth DB'!$A:$A,"",0)</f>
        <v>904</v>
      </c>
      <c r="L240" s="17" t="s">
        <v>492</v>
      </c>
      <c r="M240" s="11">
        <f>SUM(O240,Q240,S240,U240,W240,Y240,AA240,AC240,AE240)</f>
        <v>12</v>
      </c>
      <c r="N240" s="12" t="s">
        <v>206</v>
      </c>
      <c r="O240" s="12"/>
      <c r="P240" s="12"/>
      <c r="Q240" s="12"/>
      <c r="R240" s="12"/>
      <c r="S240" s="12">
        <v>3</v>
      </c>
      <c r="T240" s="12">
        <v>1</v>
      </c>
      <c r="U240" s="12">
        <v>4</v>
      </c>
      <c r="V240" s="12">
        <v>3</v>
      </c>
      <c r="W240" s="12">
        <v>4</v>
      </c>
      <c r="X240" s="12">
        <v>4</v>
      </c>
      <c r="Y240" s="12">
        <v>1</v>
      </c>
      <c r="Z240" s="12">
        <v>5</v>
      </c>
      <c r="AA240" s="12"/>
      <c r="AB240" s="12"/>
      <c r="AC240" s="12"/>
      <c r="AD240" s="12"/>
      <c r="AE240" s="12"/>
      <c r="AF240" s="12"/>
    </row>
    <row r="241" spans="1:32">
      <c r="A241" s="1">
        <v>9662</v>
      </c>
      <c r="B241" s="17" t="s">
        <v>447</v>
      </c>
      <c r="C241" s="17"/>
      <c r="D241" s="17" t="s">
        <v>231</v>
      </c>
      <c r="E241" s="17" t="s">
        <v>57</v>
      </c>
      <c r="F241" s="1" t="s">
        <v>35</v>
      </c>
      <c r="G241" s="17" t="s">
        <v>544</v>
      </c>
      <c r="H241" s="18" t="s">
        <v>545</v>
      </c>
      <c r="I241" s="15" t="s">
        <v>75</v>
      </c>
      <c r="J241" s="17" t="s">
        <v>546</v>
      </c>
      <c r="K241" s="1">
        <f>_xlfn.XLOOKUP(J241,'[1]Youth DB'!$G:$G,'[1]Youth DB'!$A:$A,"",0)</f>
        <v>905</v>
      </c>
      <c r="L241" s="17" t="s">
        <v>492</v>
      </c>
      <c r="M241" s="11">
        <f>SUM(O241,Q241,S241,U241,W241,Y241,AA241,AC241,AE241)</f>
        <v>9</v>
      </c>
      <c r="N241" s="12" t="s">
        <v>206</v>
      </c>
      <c r="O241" s="12"/>
      <c r="P241" s="12"/>
      <c r="Q241" s="12"/>
      <c r="R241" s="12"/>
      <c r="S241" s="12">
        <v>1</v>
      </c>
      <c r="T241" s="12">
        <v>1</v>
      </c>
      <c r="U241" s="12">
        <v>3</v>
      </c>
      <c r="V241" s="12">
        <v>1</v>
      </c>
      <c r="W241" s="12">
        <v>1</v>
      </c>
      <c r="X241" s="12">
        <v>1</v>
      </c>
      <c r="Y241" s="12">
        <v>4</v>
      </c>
      <c r="Z241" s="12">
        <v>4</v>
      </c>
      <c r="AA241" s="12"/>
      <c r="AB241" s="12"/>
      <c r="AC241" s="12"/>
      <c r="AD241" s="12"/>
      <c r="AE241" s="12"/>
      <c r="AF241" s="12"/>
    </row>
    <row r="242" spans="1:32">
      <c r="A242" s="1">
        <v>9664</v>
      </c>
      <c r="B242" s="17" t="s">
        <v>447</v>
      </c>
      <c r="C242" s="17"/>
      <c r="D242" s="17" t="s">
        <v>231</v>
      </c>
      <c r="E242" s="17" t="s">
        <v>57</v>
      </c>
      <c r="F242" s="1" t="s">
        <v>35</v>
      </c>
      <c r="G242" s="17" t="s">
        <v>547</v>
      </c>
      <c r="H242" s="18" t="s">
        <v>548</v>
      </c>
      <c r="I242" s="15" t="s">
        <v>75</v>
      </c>
      <c r="J242" s="17" t="s">
        <v>546</v>
      </c>
      <c r="K242" s="1">
        <f>_xlfn.XLOOKUP(J242,'[1]Youth DB'!$G:$G,'[1]Youth DB'!$A:$A,"",0)</f>
        <v>905</v>
      </c>
      <c r="L242" s="17" t="s">
        <v>492</v>
      </c>
      <c r="M242" s="11">
        <f>SUM(O242,Q242,S242,U242,W242,Y242,AA242,AC242,AE242)</f>
        <v>10</v>
      </c>
      <c r="N242" s="12" t="s">
        <v>206</v>
      </c>
      <c r="O242" s="12"/>
      <c r="P242" s="12"/>
      <c r="Q242" s="12"/>
      <c r="R242" s="12"/>
      <c r="S242" s="12">
        <v>1</v>
      </c>
      <c r="T242" s="12">
        <v>1</v>
      </c>
      <c r="U242" s="12">
        <v>3</v>
      </c>
      <c r="V242" s="12">
        <v>1</v>
      </c>
      <c r="W242" s="12">
        <v>2</v>
      </c>
      <c r="X242" s="12">
        <v>1</v>
      </c>
      <c r="Y242" s="12">
        <v>4</v>
      </c>
      <c r="Z242" s="12">
        <v>4</v>
      </c>
      <c r="AA242" s="12"/>
      <c r="AB242" s="12"/>
      <c r="AC242" s="12"/>
      <c r="AD242" s="12"/>
      <c r="AE242" s="12"/>
      <c r="AF242" s="12"/>
    </row>
    <row r="243" spans="1:32" ht="24">
      <c r="A243" s="1">
        <v>8235</v>
      </c>
      <c r="B243" s="3" t="s">
        <v>451</v>
      </c>
      <c r="C243" s="3" t="s">
        <v>518</v>
      </c>
      <c r="D243" s="3" t="s">
        <v>452</v>
      </c>
      <c r="E243" s="3" t="s">
        <v>148</v>
      </c>
      <c r="F243" s="1" t="s">
        <v>549</v>
      </c>
      <c r="G243" s="17" t="s">
        <v>550</v>
      </c>
      <c r="H243" s="18" t="s">
        <v>375</v>
      </c>
      <c r="I243" s="15"/>
      <c r="J243" s="17" t="s">
        <v>455</v>
      </c>
      <c r="K243" s="1">
        <f>_xlfn.XLOOKUP(J243,'[1]Youth DB'!$G:$G,'[1]Youth DB'!$A:$A,"",0)</f>
        <v>566</v>
      </c>
      <c r="L243" s="29"/>
      <c r="M243" s="11">
        <f>SUM(O243,Q243,S243,U243,W243,Y243,AA243,AC243,AE243)</f>
        <v>12</v>
      </c>
      <c r="N243" s="12" t="s">
        <v>40</v>
      </c>
      <c r="O243" s="25">
        <v>0</v>
      </c>
      <c r="P243" s="12"/>
      <c r="Q243" s="12">
        <v>5</v>
      </c>
      <c r="R243" s="12">
        <v>1</v>
      </c>
      <c r="S243" s="12">
        <v>7</v>
      </c>
      <c r="T243" s="12">
        <v>1</v>
      </c>
      <c r="U243" s="12">
        <v>0</v>
      </c>
      <c r="V243" s="12">
        <v>1</v>
      </c>
      <c r="W243" s="12">
        <v>0</v>
      </c>
      <c r="X243" s="12">
        <v>1</v>
      </c>
      <c r="Y243" s="12"/>
      <c r="Z243" s="12"/>
      <c r="AA243" s="12"/>
      <c r="AB243" s="12"/>
      <c r="AC243" s="12"/>
      <c r="AD243" s="12"/>
      <c r="AE243" s="12"/>
      <c r="AF243" s="12"/>
    </row>
    <row r="244" spans="1:32">
      <c r="A244" s="1">
        <v>6960</v>
      </c>
      <c r="B244" s="26" t="s">
        <v>501</v>
      </c>
      <c r="C244" s="17"/>
      <c r="D244" s="17" t="s">
        <v>42</v>
      </c>
      <c r="E244" s="26" t="s">
        <v>57</v>
      </c>
      <c r="F244" s="1" t="s">
        <v>35</v>
      </c>
      <c r="G244" s="26" t="s">
        <v>112</v>
      </c>
      <c r="H244" s="27" t="s">
        <v>551</v>
      </c>
      <c r="I244" s="15"/>
      <c r="J244" s="17" t="s">
        <v>504</v>
      </c>
      <c r="K244" s="1">
        <f>_xlfn.XLOOKUP(J244,'[1]Youth DB'!$G:$G,'[1]Youth DB'!$A:$A,"",0)</f>
        <v>688</v>
      </c>
      <c r="L244" s="16"/>
      <c r="M244" s="11">
        <f>SUM(O244,Q244,S244,U244,W244,Y244,AA244,AC244,AE244)</f>
        <v>7</v>
      </c>
      <c r="N244" s="12"/>
      <c r="O244" s="12">
        <v>2</v>
      </c>
      <c r="P244" s="12">
        <v>1</v>
      </c>
      <c r="Q244" s="12">
        <v>1</v>
      </c>
      <c r="R244" s="12">
        <v>1</v>
      </c>
      <c r="S244" s="12">
        <v>4</v>
      </c>
      <c r="T244" s="12">
        <v>1</v>
      </c>
      <c r="U244" s="12">
        <v>0</v>
      </c>
      <c r="V244" s="12">
        <v>7</v>
      </c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1:32">
      <c r="A245" s="1">
        <v>9197</v>
      </c>
      <c r="B245" s="17" t="s">
        <v>447</v>
      </c>
      <c r="C245" s="17"/>
      <c r="D245" s="17" t="s">
        <v>231</v>
      </c>
      <c r="E245" s="17" t="s">
        <v>43</v>
      </c>
      <c r="F245" s="1" t="s">
        <v>35</v>
      </c>
      <c r="G245" s="17" t="s">
        <v>552</v>
      </c>
      <c r="H245" s="18" t="s">
        <v>553</v>
      </c>
      <c r="I245" s="15" t="s">
        <v>75</v>
      </c>
      <c r="J245" s="17" t="s">
        <v>546</v>
      </c>
      <c r="K245" s="1">
        <f>_xlfn.XLOOKUP(J245,'[1]Youth DB'!$G:$G,'[1]Youth DB'!$A:$A,"",0)</f>
        <v>905</v>
      </c>
      <c r="L245" s="17" t="s">
        <v>492</v>
      </c>
      <c r="M245" s="11">
        <f>SUM(O245,Q245,S245,U245,W245,Y245,AA245,AC245,AE245)</f>
        <v>18</v>
      </c>
      <c r="N245" s="12" t="s">
        <v>206</v>
      </c>
      <c r="O245" s="12"/>
      <c r="P245" s="12"/>
      <c r="Q245" s="12"/>
      <c r="R245" s="12"/>
      <c r="S245" s="12">
        <v>3</v>
      </c>
      <c r="T245" s="12">
        <v>1</v>
      </c>
      <c r="U245" s="12">
        <v>2</v>
      </c>
      <c r="V245" s="12">
        <v>1</v>
      </c>
      <c r="W245" s="12">
        <v>1</v>
      </c>
      <c r="X245" s="12">
        <v>1</v>
      </c>
      <c r="Y245" s="12">
        <v>12</v>
      </c>
      <c r="Z245" s="12">
        <v>3</v>
      </c>
      <c r="AA245" s="12"/>
      <c r="AB245" s="12"/>
      <c r="AC245" s="12"/>
      <c r="AD245" s="12"/>
      <c r="AE245" s="12"/>
      <c r="AF245" s="12"/>
    </row>
    <row r="246" spans="1:32">
      <c r="A246" s="1">
        <v>9284</v>
      </c>
      <c r="B246" s="17" t="s">
        <v>447</v>
      </c>
      <c r="C246" s="17"/>
      <c r="D246" s="17" t="s">
        <v>231</v>
      </c>
      <c r="E246" s="17" t="s">
        <v>43</v>
      </c>
      <c r="F246" s="1" t="s">
        <v>35</v>
      </c>
      <c r="G246" s="17" t="s">
        <v>554</v>
      </c>
      <c r="H246" s="18" t="s">
        <v>555</v>
      </c>
      <c r="I246" s="15" t="s">
        <v>75</v>
      </c>
      <c r="J246" s="17" t="s">
        <v>546</v>
      </c>
      <c r="K246" s="1">
        <f>_xlfn.XLOOKUP(J246,'[1]Youth DB'!$G:$G,'[1]Youth DB'!$A:$A,"",0)</f>
        <v>905</v>
      </c>
      <c r="L246" s="17" t="s">
        <v>492</v>
      </c>
      <c r="M246" s="11">
        <f>SUM(O246,Q246,S246,U246,W246,Y246,AA246,AC246,AE246)</f>
        <v>10</v>
      </c>
      <c r="N246" s="12" t="s">
        <v>206</v>
      </c>
      <c r="O246" s="12"/>
      <c r="P246" s="12"/>
      <c r="Q246" s="12"/>
      <c r="R246" s="12"/>
      <c r="S246" s="12">
        <v>3</v>
      </c>
      <c r="T246" s="12">
        <v>1</v>
      </c>
      <c r="U246" s="12">
        <v>2</v>
      </c>
      <c r="V246" s="12">
        <v>1</v>
      </c>
      <c r="W246" s="12"/>
      <c r="X246" s="12"/>
      <c r="Y246" s="12">
        <v>5</v>
      </c>
      <c r="Z246" s="12">
        <v>3</v>
      </c>
      <c r="AA246" s="12"/>
      <c r="AB246" s="12"/>
      <c r="AC246" s="12"/>
      <c r="AD246" s="12"/>
      <c r="AE246" s="12"/>
      <c r="AF246" s="12"/>
    </row>
    <row r="247" spans="1:32">
      <c r="A247" s="1">
        <v>7972</v>
      </c>
      <c r="B247" s="26" t="s">
        <v>501</v>
      </c>
      <c r="C247" s="17"/>
      <c r="D247" s="17" t="s">
        <v>42</v>
      </c>
      <c r="E247" s="26" t="s">
        <v>43</v>
      </c>
      <c r="F247" s="1" t="s">
        <v>35</v>
      </c>
      <c r="G247" s="26" t="s">
        <v>556</v>
      </c>
      <c r="H247" s="27" t="s">
        <v>557</v>
      </c>
      <c r="I247" s="15"/>
      <c r="J247" s="17" t="s">
        <v>504</v>
      </c>
      <c r="K247" s="1">
        <f>_xlfn.XLOOKUP(J247,'[1]Youth DB'!$G:$G,'[1]Youth DB'!$A:$A,"",0)</f>
        <v>688</v>
      </c>
      <c r="L247" s="16"/>
      <c r="M247" s="11">
        <f>SUM(O247,Q247,S247,U247,W247,Y247,AA247,AC247,AE247)</f>
        <v>10</v>
      </c>
      <c r="N247" s="12"/>
      <c r="O247" s="12">
        <v>3</v>
      </c>
      <c r="P247" s="12">
        <v>1</v>
      </c>
      <c r="Q247" s="12">
        <v>2</v>
      </c>
      <c r="R247" s="12">
        <v>1</v>
      </c>
      <c r="S247" s="12">
        <v>4</v>
      </c>
      <c r="T247" s="12">
        <v>1</v>
      </c>
      <c r="U247" s="12">
        <v>1</v>
      </c>
      <c r="V247" s="12">
        <v>1</v>
      </c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1:32">
      <c r="A248" s="1">
        <v>8845</v>
      </c>
      <c r="B248" s="17" t="s">
        <v>447</v>
      </c>
      <c r="C248" s="17"/>
      <c r="D248" s="17" t="s">
        <v>231</v>
      </c>
      <c r="E248" s="17" t="s">
        <v>43</v>
      </c>
      <c r="F248" s="1" t="s">
        <v>35</v>
      </c>
      <c r="G248" s="17" t="s">
        <v>558</v>
      </c>
      <c r="H248" s="18" t="s">
        <v>559</v>
      </c>
      <c r="I248" s="15" t="s">
        <v>78</v>
      </c>
      <c r="J248" s="17" t="s">
        <v>546</v>
      </c>
      <c r="K248" s="1">
        <f>_xlfn.XLOOKUP(J248,'[1]Youth DB'!$G:$G,'[1]Youth DB'!$A:$A,"",0)</f>
        <v>905</v>
      </c>
      <c r="L248" s="17" t="s">
        <v>482</v>
      </c>
      <c r="M248" s="11">
        <f>SUM(O248,Q248,S248,U248,W248,Y248,AA248,AC248,AE248)</f>
        <v>28</v>
      </c>
      <c r="N248" s="12" t="s">
        <v>206</v>
      </c>
      <c r="O248" s="12"/>
      <c r="P248" s="12"/>
      <c r="Q248" s="12"/>
      <c r="R248" s="12"/>
      <c r="S248" s="12">
        <v>3</v>
      </c>
      <c r="T248" s="12">
        <v>1</v>
      </c>
      <c r="U248" s="12">
        <v>3</v>
      </c>
      <c r="V248" s="12">
        <v>4</v>
      </c>
      <c r="W248" s="12">
        <v>8</v>
      </c>
      <c r="X248" s="12">
        <v>5</v>
      </c>
      <c r="Y248" s="12">
        <v>14</v>
      </c>
      <c r="Z248" s="12">
        <v>9</v>
      </c>
      <c r="AA248" s="12"/>
      <c r="AB248" s="12"/>
      <c r="AC248" s="12"/>
      <c r="AD248" s="12"/>
      <c r="AE248" s="12"/>
      <c r="AF248" s="12"/>
    </row>
    <row r="249" spans="1:32">
      <c r="A249" s="1">
        <v>9003</v>
      </c>
      <c r="B249" s="17" t="s">
        <v>447</v>
      </c>
      <c r="C249" s="17"/>
      <c r="D249" s="17" t="s">
        <v>231</v>
      </c>
      <c r="E249" s="17" t="s">
        <v>57</v>
      </c>
      <c r="F249" s="1" t="s">
        <v>35</v>
      </c>
      <c r="G249" s="17" t="s">
        <v>560</v>
      </c>
      <c r="H249" s="18" t="s">
        <v>561</v>
      </c>
      <c r="I249" s="15" t="s">
        <v>78</v>
      </c>
      <c r="J249" s="17" t="s">
        <v>546</v>
      </c>
      <c r="K249" s="1">
        <f>_xlfn.XLOOKUP(J249,'[1]Youth DB'!$G:$G,'[1]Youth DB'!$A:$A,"",0)</f>
        <v>905</v>
      </c>
      <c r="L249" s="17" t="s">
        <v>482</v>
      </c>
      <c r="M249" s="11">
        <f>SUM(O249,Q249,S249,U249,W249,Y249,AA249,AC249,AE249)</f>
        <v>11</v>
      </c>
      <c r="N249" s="12" t="s">
        <v>206</v>
      </c>
      <c r="O249" s="30"/>
      <c r="P249" s="12"/>
      <c r="Q249" s="31"/>
      <c r="R249" s="12"/>
      <c r="S249" s="12">
        <v>3</v>
      </c>
      <c r="T249" s="12">
        <v>1</v>
      </c>
      <c r="U249" s="32">
        <v>3</v>
      </c>
      <c r="V249" s="12">
        <v>2</v>
      </c>
      <c r="W249" s="12">
        <v>1</v>
      </c>
      <c r="X249" s="12">
        <v>3</v>
      </c>
      <c r="Y249" s="12">
        <v>4</v>
      </c>
      <c r="Z249" s="12">
        <v>4</v>
      </c>
      <c r="AA249" s="12"/>
      <c r="AB249" s="12"/>
      <c r="AC249" s="12"/>
      <c r="AD249" s="12"/>
      <c r="AE249" s="12"/>
      <c r="AF249" s="12"/>
    </row>
    <row r="250" spans="1:32">
      <c r="A250" s="1">
        <v>9141</v>
      </c>
      <c r="B250" s="17" t="s">
        <v>447</v>
      </c>
      <c r="C250" s="17"/>
      <c r="D250" s="17" t="s">
        <v>231</v>
      </c>
      <c r="E250" s="17" t="s">
        <v>57</v>
      </c>
      <c r="F250" s="1" t="s">
        <v>35</v>
      </c>
      <c r="G250" s="17" t="s">
        <v>562</v>
      </c>
      <c r="H250" s="18" t="s">
        <v>563</v>
      </c>
      <c r="I250" s="15" t="s">
        <v>75</v>
      </c>
      <c r="J250" s="17" t="s">
        <v>546</v>
      </c>
      <c r="K250" s="1">
        <f>_xlfn.XLOOKUP(J250,'[1]Youth DB'!$G:$G,'[1]Youth DB'!$A:$A,"",0)</f>
        <v>905</v>
      </c>
      <c r="L250" s="17" t="s">
        <v>482</v>
      </c>
      <c r="M250" s="11">
        <f>SUM(O250,Q250,S250,U250,W250,Y250,AA250,AC250,AE250)</f>
        <v>11</v>
      </c>
      <c r="N250" s="12" t="s">
        <v>206</v>
      </c>
      <c r="O250" s="30"/>
      <c r="P250" s="12"/>
      <c r="Q250" s="31"/>
      <c r="R250" s="12"/>
      <c r="S250" s="12">
        <v>3</v>
      </c>
      <c r="T250" s="12">
        <v>1</v>
      </c>
      <c r="U250" s="32">
        <v>3</v>
      </c>
      <c r="V250" s="12">
        <v>2</v>
      </c>
      <c r="W250" s="12">
        <v>1</v>
      </c>
      <c r="X250" s="12">
        <v>3</v>
      </c>
      <c r="Y250" s="12">
        <v>4</v>
      </c>
      <c r="Z250" s="12">
        <v>4</v>
      </c>
      <c r="AA250" s="12"/>
      <c r="AB250" s="12"/>
      <c r="AC250" s="12"/>
      <c r="AD250" s="12"/>
      <c r="AE250" s="12"/>
      <c r="AF250" s="12"/>
    </row>
    <row r="251" spans="1:32">
      <c r="A251" s="1">
        <v>6959</v>
      </c>
      <c r="B251" s="26" t="s">
        <v>501</v>
      </c>
      <c r="C251" s="17"/>
      <c r="D251" s="17" t="s">
        <v>42</v>
      </c>
      <c r="E251" s="26" t="s">
        <v>57</v>
      </c>
      <c r="F251" s="1" t="s">
        <v>35</v>
      </c>
      <c r="G251" s="26" t="s">
        <v>564</v>
      </c>
      <c r="H251" s="27" t="s">
        <v>565</v>
      </c>
      <c r="I251" s="15"/>
      <c r="J251" s="17" t="s">
        <v>504</v>
      </c>
      <c r="K251" s="1">
        <f>_xlfn.XLOOKUP(J251,'[1]Youth DB'!$G:$G,'[1]Youth DB'!$A:$A,"",0)</f>
        <v>688</v>
      </c>
      <c r="L251" s="16"/>
      <c r="M251" s="11">
        <f>SUM(O251,Q251,S251,U251,W251,Y251,AA251,AC251,AE251)</f>
        <v>11</v>
      </c>
      <c r="N251" s="12"/>
      <c r="O251" s="30">
        <v>5</v>
      </c>
      <c r="P251" s="12">
        <v>1</v>
      </c>
      <c r="Q251" s="31">
        <v>1</v>
      </c>
      <c r="R251" s="12">
        <v>1</v>
      </c>
      <c r="S251" s="12">
        <v>4</v>
      </c>
      <c r="T251" s="12">
        <v>1</v>
      </c>
      <c r="U251" s="32">
        <v>1</v>
      </c>
      <c r="V251" s="12">
        <v>9</v>
      </c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1:32">
      <c r="A252" s="1">
        <v>9158</v>
      </c>
      <c r="B252" s="17" t="s">
        <v>447</v>
      </c>
      <c r="C252" s="17"/>
      <c r="D252" s="17" t="s">
        <v>231</v>
      </c>
      <c r="E252" s="17" t="s">
        <v>57</v>
      </c>
      <c r="F252" s="1" t="s">
        <v>35</v>
      </c>
      <c r="G252" s="17" t="s">
        <v>566</v>
      </c>
      <c r="H252" s="18" t="s">
        <v>567</v>
      </c>
      <c r="I252" s="15"/>
      <c r="J252" s="17" t="s">
        <v>546</v>
      </c>
      <c r="K252" s="1">
        <f>_xlfn.XLOOKUP(J252,'[1]Youth DB'!$G:$G,'[1]Youth DB'!$A:$A,"",0)</f>
        <v>905</v>
      </c>
      <c r="L252" s="17" t="s">
        <v>486</v>
      </c>
      <c r="M252" s="11">
        <f>SUM(O252,Q252,S252,U252,W252,Y252,AA252,AC252,AE252)</f>
        <v>13</v>
      </c>
      <c r="N252" s="12" t="s">
        <v>206</v>
      </c>
      <c r="O252" s="30"/>
      <c r="P252" s="12"/>
      <c r="Q252" s="31"/>
      <c r="R252" s="12"/>
      <c r="S252" s="12">
        <v>2</v>
      </c>
      <c r="T252" s="12">
        <v>1</v>
      </c>
      <c r="U252" s="32">
        <v>4</v>
      </c>
      <c r="V252" s="12">
        <v>2</v>
      </c>
      <c r="W252" s="12">
        <v>3</v>
      </c>
      <c r="X252" s="12">
        <v>3</v>
      </c>
      <c r="Y252" s="12">
        <v>4</v>
      </c>
      <c r="Z252" s="12">
        <v>4</v>
      </c>
      <c r="AA252" s="12"/>
      <c r="AB252" s="12"/>
      <c r="AC252" s="12"/>
      <c r="AD252" s="12"/>
      <c r="AE252" s="12"/>
      <c r="AF252" s="12"/>
    </row>
    <row r="253" spans="1:32">
      <c r="A253" s="1">
        <v>6966</v>
      </c>
      <c r="B253" s="26" t="s">
        <v>501</v>
      </c>
      <c r="C253" s="17"/>
      <c r="D253" s="17" t="s">
        <v>42</v>
      </c>
      <c r="E253" s="26" t="s">
        <v>57</v>
      </c>
      <c r="F253" s="1" t="s">
        <v>35</v>
      </c>
      <c r="G253" s="26" t="s">
        <v>568</v>
      </c>
      <c r="H253" s="27" t="s">
        <v>569</v>
      </c>
      <c r="I253" s="15"/>
      <c r="J253" s="17" t="s">
        <v>504</v>
      </c>
      <c r="K253" s="1">
        <f>_xlfn.XLOOKUP(J253,'[1]Youth DB'!$G:$G,'[1]Youth DB'!$A:$A,"",0)</f>
        <v>688</v>
      </c>
      <c r="L253" s="16"/>
      <c r="M253" s="11">
        <f>SUM(O253,Q253,S253,U253,W253,Y253,AA253,AC253,AE253)</f>
        <v>11</v>
      </c>
      <c r="N253" s="12"/>
      <c r="O253" s="30">
        <v>4</v>
      </c>
      <c r="P253" s="12">
        <v>1</v>
      </c>
      <c r="Q253" s="31">
        <v>1</v>
      </c>
      <c r="R253" s="12">
        <v>1</v>
      </c>
      <c r="S253" s="12">
        <v>5</v>
      </c>
      <c r="T253" s="12">
        <v>1</v>
      </c>
      <c r="U253" s="32">
        <v>1</v>
      </c>
      <c r="V253" s="12">
        <v>9</v>
      </c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1:32">
      <c r="A254" s="1">
        <v>9652</v>
      </c>
      <c r="B254" s="17" t="s">
        <v>447</v>
      </c>
      <c r="C254" s="17"/>
      <c r="D254" s="17" t="s">
        <v>231</v>
      </c>
      <c r="E254" s="17" t="s">
        <v>57</v>
      </c>
      <c r="F254" s="1" t="s">
        <v>35</v>
      </c>
      <c r="G254" s="17" t="s">
        <v>570</v>
      </c>
      <c r="H254" s="18" t="s">
        <v>571</v>
      </c>
      <c r="I254" s="15" t="s">
        <v>78</v>
      </c>
      <c r="J254" s="17" t="s">
        <v>546</v>
      </c>
      <c r="K254" s="1">
        <f>_xlfn.XLOOKUP(J254,'[1]Youth DB'!$G:$G,'[1]Youth DB'!$A:$A,"",0)</f>
        <v>905</v>
      </c>
      <c r="L254" s="17" t="s">
        <v>486</v>
      </c>
      <c r="M254" s="11">
        <f>SUM(O254,Q254,S254,U254,W254,Y254,AA254,AC254,AE254)</f>
        <v>13</v>
      </c>
      <c r="N254" s="12" t="s">
        <v>206</v>
      </c>
      <c r="O254" s="30"/>
      <c r="P254" s="12"/>
      <c r="Q254" s="31"/>
      <c r="R254" s="12"/>
      <c r="S254" s="12">
        <v>2</v>
      </c>
      <c r="T254" s="12">
        <v>1</v>
      </c>
      <c r="U254" s="32">
        <v>4</v>
      </c>
      <c r="V254" s="12">
        <v>2</v>
      </c>
      <c r="W254" s="12">
        <v>3</v>
      </c>
      <c r="X254" s="12">
        <v>3</v>
      </c>
      <c r="Y254" s="12">
        <v>4</v>
      </c>
      <c r="Z254" s="12">
        <v>4</v>
      </c>
      <c r="AA254" s="12"/>
      <c r="AB254" s="12"/>
      <c r="AC254" s="12"/>
      <c r="AD254" s="12"/>
      <c r="AE254" s="12"/>
      <c r="AF254" s="12"/>
    </row>
    <row r="255" spans="1:32">
      <c r="A255" s="1">
        <v>9037</v>
      </c>
      <c r="B255" s="17" t="s">
        <v>447</v>
      </c>
      <c r="C255" s="17"/>
      <c r="D255" s="17" t="s">
        <v>231</v>
      </c>
      <c r="E255" s="17" t="s">
        <v>43</v>
      </c>
      <c r="F255" s="1" t="s">
        <v>35</v>
      </c>
      <c r="G255" s="17" t="s">
        <v>572</v>
      </c>
      <c r="H255" s="18" t="s">
        <v>205</v>
      </c>
      <c r="I255" s="15" t="s">
        <v>75</v>
      </c>
      <c r="J255" s="17" t="s">
        <v>546</v>
      </c>
      <c r="K255" s="1">
        <f>_xlfn.XLOOKUP(J255,'[1]Youth DB'!$G:$G,'[1]Youth DB'!$A:$A,"",0)</f>
        <v>905</v>
      </c>
      <c r="L255" s="17" t="s">
        <v>482</v>
      </c>
      <c r="M255" s="11">
        <f>SUM(O255,Q255,S255,U255,W255,Y255,AA255,AC255,AE255)</f>
        <v>26</v>
      </c>
      <c r="N255" s="12" t="s">
        <v>206</v>
      </c>
      <c r="O255" s="30"/>
      <c r="P255" s="12"/>
      <c r="Q255" s="31"/>
      <c r="R255" s="12"/>
      <c r="S255" s="12">
        <v>3</v>
      </c>
      <c r="T255" s="12">
        <v>1</v>
      </c>
      <c r="U255" s="32">
        <v>4</v>
      </c>
      <c r="V255" s="12">
        <v>2</v>
      </c>
      <c r="W255" s="12">
        <v>5</v>
      </c>
      <c r="X255" s="12">
        <v>3</v>
      </c>
      <c r="Y255" s="12">
        <v>14</v>
      </c>
      <c r="Z255" s="12">
        <v>5</v>
      </c>
      <c r="AA255" s="12"/>
      <c r="AB255" s="12"/>
      <c r="AC255" s="12"/>
      <c r="AD255" s="12"/>
      <c r="AE255" s="12"/>
      <c r="AF255" s="12"/>
    </row>
    <row r="256" spans="1:32">
      <c r="A256" s="1">
        <v>9646</v>
      </c>
      <c r="B256" s="17" t="s">
        <v>447</v>
      </c>
      <c r="C256" s="17"/>
      <c r="D256" s="17" t="s">
        <v>231</v>
      </c>
      <c r="E256" s="17" t="s">
        <v>43</v>
      </c>
      <c r="F256" s="1" t="s">
        <v>35</v>
      </c>
      <c r="G256" s="17" t="s">
        <v>573</v>
      </c>
      <c r="H256" s="18" t="s">
        <v>574</v>
      </c>
      <c r="I256" s="15" t="s">
        <v>78</v>
      </c>
      <c r="J256" s="17" t="s">
        <v>546</v>
      </c>
      <c r="K256" s="1">
        <f>_xlfn.XLOOKUP(J256,'[1]Youth DB'!$G:$G,'[1]Youth DB'!$A:$A,"",0)</f>
        <v>905</v>
      </c>
      <c r="L256" s="17" t="s">
        <v>509</v>
      </c>
      <c r="M256" s="11">
        <f>SUM(O256,Q256,S256,U256,W256,Y256,AA256,AC256,AE256)</f>
        <v>23</v>
      </c>
      <c r="N256" s="12" t="s">
        <v>206</v>
      </c>
      <c r="O256" s="30"/>
      <c r="P256" s="12"/>
      <c r="Q256" s="31"/>
      <c r="R256" s="12"/>
      <c r="S256" s="12">
        <v>4</v>
      </c>
      <c r="T256" s="12">
        <v>2</v>
      </c>
      <c r="U256" s="32">
        <v>3</v>
      </c>
      <c r="V256" s="12">
        <v>2</v>
      </c>
      <c r="W256" s="12">
        <v>3</v>
      </c>
      <c r="X256" s="12">
        <v>3</v>
      </c>
      <c r="Y256" s="12">
        <v>13</v>
      </c>
      <c r="Z256" s="12">
        <v>5</v>
      </c>
      <c r="AA256" s="12"/>
      <c r="AB256" s="12"/>
      <c r="AC256" s="12"/>
      <c r="AD256" s="12"/>
      <c r="AE256" s="12"/>
      <c r="AF256" s="12"/>
    </row>
    <row r="257" spans="1:32">
      <c r="A257" s="1">
        <v>8243</v>
      </c>
      <c r="B257" s="3" t="s">
        <v>451</v>
      </c>
      <c r="C257" s="3"/>
      <c r="D257" s="3" t="s">
        <v>452</v>
      </c>
      <c r="E257" s="3" t="s">
        <v>148</v>
      </c>
      <c r="F257" s="1" t="s">
        <v>35</v>
      </c>
      <c r="G257" s="17" t="s">
        <v>575</v>
      </c>
      <c r="H257" s="18" t="s">
        <v>576</v>
      </c>
      <c r="I257" s="15"/>
      <c r="J257" s="17" t="s">
        <v>455</v>
      </c>
      <c r="K257" s="1">
        <f>_xlfn.XLOOKUP(J257,'[1]Youth DB'!$G:$G,'[1]Youth DB'!$A:$A,"",0)</f>
        <v>566</v>
      </c>
      <c r="L257" s="29">
        <v>44950</v>
      </c>
      <c r="M257" s="11">
        <f>SUM(O257,Q257,S257,U257,W257,Y257,AA257,AC257,AE257)</f>
        <v>38</v>
      </c>
      <c r="N257" s="12" t="s">
        <v>40</v>
      </c>
      <c r="O257" s="30">
        <v>6</v>
      </c>
      <c r="P257" s="12">
        <v>2</v>
      </c>
      <c r="Q257" s="31">
        <v>4</v>
      </c>
      <c r="R257" s="12">
        <v>1</v>
      </c>
      <c r="S257" s="12">
        <v>16</v>
      </c>
      <c r="T257" s="12">
        <v>1</v>
      </c>
      <c r="U257" s="32">
        <v>3</v>
      </c>
      <c r="V257" s="12">
        <v>2</v>
      </c>
      <c r="W257" s="12">
        <v>9</v>
      </c>
      <c r="X257" s="12">
        <v>2</v>
      </c>
      <c r="Y257" s="12"/>
      <c r="Z257" s="12"/>
      <c r="AA257" s="12"/>
      <c r="AB257" s="12"/>
      <c r="AC257" s="12"/>
      <c r="AD257" s="12"/>
      <c r="AE257" s="12"/>
      <c r="AF257" s="12"/>
    </row>
    <row r="258" spans="1:32">
      <c r="A258" s="1">
        <v>9560</v>
      </c>
      <c r="B258" s="17" t="s">
        <v>447</v>
      </c>
      <c r="C258" s="17"/>
      <c r="D258" s="17" t="s">
        <v>231</v>
      </c>
      <c r="E258" s="17" t="s">
        <v>43</v>
      </c>
      <c r="F258" s="1" t="s">
        <v>35</v>
      </c>
      <c r="G258" s="17" t="s">
        <v>577</v>
      </c>
      <c r="H258" s="18" t="s">
        <v>578</v>
      </c>
      <c r="I258" s="15" t="s">
        <v>75</v>
      </c>
      <c r="J258" s="17" t="s">
        <v>546</v>
      </c>
      <c r="K258" s="1">
        <f>_xlfn.XLOOKUP(J258,'[1]Youth DB'!$G:$G,'[1]Youth DB'!$A:$A,"",0)</f>
        <v>905</v>
      </c>
      <c r="L258" s="17" t="s">
        <v>509</v>
      </c>
      <c r="M258" s="11">
        <f>SUM(O258,Q258,S258,U258,W258,Y258,AA258,AC258,AE258)</f>
        <v>29</v>
      </c>
      <c r="N258" s="12" t="s">
        <v>206</v>
      </c>
      <c r="O258" s="30"/>
      <c r="P258" s="12"/>
      <c r="Q258" s="31"/>
      <c r="R258" s="12"/>
      <c r="S258" s="12">
        <v>4</v>
      </c>
      <c r="T258" s="12">
        <v>2</v>
      </c>
      <c r="U258" s="32">
        <v>5</v>
      </c>
      <c r="V258" s="12">
        <v>4</v>
      </c>
      <c r="W258" s="12">
        <v>8</v>
      </c>
      <c r="X258" s="12">
        <v>5</v>
      </c>
      <c r="Y258" s="12">
        <v>12</v>
      </c>
      <c r="Z258" s="12">
        <v>8</v>
      </c>
      <c r="AA258" s="12"/>
      <c r="AB258" s="12"/>
      <c r="AC258" s="12"/>
      <c r="AD258" s="12"/>
      <c r="AE258" s="12"/>
      <c r="AF258" s="12"/>
    </row>
    <row r="259" spans="1:32">
      <c r="A259" s="1">
        <v>8891</v>
      </c>
      <c r="B259" s="17" t="s">
        <v>505</v>
      </c>
      <c r="C259" s="17" t="s">
        <v>463</v>
      </c>
      <c r="D259" s="17" t="s">
        <v>231</v>
      </c>
      <c r="E259" s="17" t="s">
        <v>57</v>
      </c>
      <c r="F259" s="1" t="s">
        <v>35</v>
      </c>
      <c r="G259" s="17" t="s">
        <v>579</v>
      </c>
      <c r="H259" s="18" t="s">
        <v>580</v>
      </c>
      <c r="I259" s="15" t="s">
        <v>75</v>
      </c>
      <c r="J259" s="17" t="s">
        <v>581</v>
      </c>
      <c r="K259" s="1">
        <f>_xlfn.XLOOKUP(J259,'[1]Youth DB'!$G:$G,'[1]Youth DB'!$A:$A,"",0)</f>
        <v>894</v>
      </c>
      <c r="L259" s="16">
        <v>45207</v>
      </c>
      <c r="M259" s="11">
        <f>SUM(O259,Q259,S259,U259,W259,Y259,AA259,AC259,AE259)</f>
        <v>5</v>
      </c>
      <c r="N259" s="12" t="s">
        <v>40</v>
      </c>
      <c r="O259" s="30"/>
      <c r="P259" s="12"/>
      <c r="Q259" s="31"/>
      <c r="R259" s="12"/>
      <c r="S259" s="12"/>
      <c r="T259" s="12"/>
      <c r="U259" s="32"/>
      <c r="V259" s="12"/>
      <c r="W259" s="12"/>
      <c r="X259" s="12"/>
      <c r="Y259" s="12">
        <v>5</v>
      </c>
      <c r="Z259" s="12">
        <v>1</v>
      </c>
      <c r="AA259" s="12"/>
      <c r="AB259" s="12"/>
      <c r="AC259" s="12"/>
      <c r="AD259" s="12"/>
      <c r="AE259" s="12"/>
      <c r="AF259" s="12"/>
    </row>
    <row r="260" spans="1:32">
      <c r="A260" s="1">
        <v>8898</v>
      </c>
      <c r="B260" s="17" t="s">
        <v>505</v>
      </c>
      <c r="C260" s="17" t="s">
        <v>463</v>
      </c>
      <c r="D260" s="17" t="s">
        <v>231</v>
      </c>
      <c r="E260" s="17" t="s">
        <v>57</v>
      </c>
      <c r="F260" s="1" t="s">
        <v>35</v>
      </c>
      <c r="G260" s="17" t="s">
        <v>582</v>
      </c>
      <c r="H260" s="18" t="s">
        <v>583</v>
      </c>
      <c r="I260" s="15" t="s">
        <v>75</v>
      </c>
      <c r="J260" s="17" t="s">
        <v>581</v>
      </c>
      <c r="K260" s="1">
        <f>_xlfn.XLOOKUP(J260,'[1]Youth DB'!$G:$G,'[1]Youth DB'!$A:$A,"",0)</f>
        <v>894</v>
      </c>
      <c r="L260" s="16">
        <v>45207</v>
      </c>
      <c r="M260" s="11">
        <f>SUM(O260,Q260,S260,U260,W260,Y260,AA260,AC260,AE260)</f>
        <v>1</v>
      </c>
      <c r="N260" s="12" t="s">
        <v>40</v>
      </c>
      <c r="O260" s="30"/>
      <c r="P260" s="12"/>
      <c r="Q260" s="31"/>
      <c r="R260" s="12"/>
      <c r="S260" s="12"/>
      <c r="T260" s="12"/>
      <c r="U260" s="32"/>
      <c r="V260" s="12"/>
      <c r="W260" s="12"/>
      <c r="X260" s="12"/>
      <c r="Y260" s="12">
        <v>1</v>
      </c>
      <c r="Z260" s="12">
        <v>1</v>
      </c>
      <c r="AA260" s="12"/>
      <c r="AB260" s="12"/>
      <c r="AC260" s="12"/>
      <c r="AD260" s="12"/>
      <c r="AE260" s="12"/>
      <c r="AF260" s="12"/>
    </row>
    <row r="261" spans="1:32">
      <c r="A261" s="1">
        <v>8940</v>
      </c>
      <c r="B261" s="17" t="s">
        <v>505</v>
      </c>
      <c r="C261" s="17" t="s">
        <v>463</v>
      </c>
      <c r="D261" s="17" t="s">
        <v>231</v>
      </c>
      <c r="E261" s="17" t="s">
        <v>57</v>
      </c>
      <c r="F261" s="1" t="s">
        <v>35</v>
      </c>
      <c r="G261" s="17" t="s">
        <v>584</v>
      </c>
      <c r="H261" s="18" t="s">
        <v>526</v>
      </c>
      <c r="I261" s="15" t="s">
        <v>75</v>
      </c>
      <c r="J261" s="17" t="s">
        <v>581</v>
      </c>
      <c r="K261" s="1">
        <f>_xlfn.XLOOKUP(J261,'[1]Youth DB'!$G:$G,'[1]Youth DB'!$A:$A,"",0)</f>
        <v>894</v>
      </c>
      <c r="L261" s="17" t="s">
        <v>585</v>
      </c>
      <c r="M261" s="11">
        <f>SUM(O261,Q261,S261,U261,W261,Y261,AA261,AC261,AE261)</f>
        <v>4</v>
      </c>
      <c r="N261" s="12" t="s">
        <v>40</v>
      </c>
      <c r="O261" s="30"/>
      <c r="P261" s="12"/>
      <c r="Q261" s="31"/>
      <c r="R261" s="12"/>
      <c r="S261" s="12"/>
      <c r="T261" s="12"/>
      <c r="U261" s="32"/>
      <c r="V261" s="12"/>
      <c r="W261" s="12"/>
      <c r="X261" s="12"/>
      <c r="Y261" s="12">
        <v>4</v>
      </c>
      <c r="Z261" s="12">
        <v>1</v>
      </c>
      <c r="AA261" s="12"/>
      <c r="AB261" s="12"/>
      <c r="AC261" s="12"/>
      <c r="AD261" s="12"/>
      <c r="AE261" s="12"/>
      <c r="AF261" s="12"/>
    </row>
    <row r="262" spans="1:32">
      <c r="A262" s="1">
        <v>9000</v>
      </c>
      <c r="B262" s="17" t="s">
        <v>505</v>
      </c>
      <c r="C262" s="17" t="s">
        <v>463</v>
      </c>
      <c r="D262" s="17" t="s">
        <v>231</v>
      </c>
      <c r="E262" s="17" t="s">
        <v>57</v>
      </c>
      <c r="F262" s="1" t="s">
        <v>35</v>
      </c>
      <c r="G262" s="17" t="s">
        <v>586</v>
      </c>
      <c r="H262" s="18" t="s">
        <v>587</v>
      </c>
      <c r="I262" s="15" t="s">
        <v>78</v>
      </c>
      <c r="J262" s="17" t="s">
        <v>581</v>
      </c>
      <c r="K262" s="1">
        <f>_xlfn.XLOOKUP(J262,'[1]Youth DB'!$G:$G,'[1]Youth DB'!$A:$A,"",0)</f>
        <v>894</v>
      </c>
      <c r="L262" s="16">
        <v>45207</v>
      </c>
      <c r="M262" s="11">
        <f>SUM(O262,Q262,S262,U262,W262,Y262,AA262,AC262,AE262)</f>
        <v>5</v>
      </c>
      <c r="N262" s="12" t="s">
        <v>40</v>
      </c>
      <c r="O262" s="30"/>
      <c r="P262" s="12"/>
      <c r="Q262" s="31"/>
      <c r="R262" s="12"/>
      <c r="S262" s="12"/>
      <c r="T262" s="12"/>
      <c r="U262" s="32"/>
      <c r="V262" s="12"/>
      <c r="W262" s="12"/>
      <c r="X262" s="12"/>
      <c r="Y262" s="12">
        <v>5</v>
      </c>
      <c r="Z262" s="12">
        <v>2</v>
      </c>
      <c r="AA262" s="12"/>
      <c r="AB262" s="12"/>
      <c r="AC262" s="12"/>
      <c r="AD262" s="12"/>
      <c r="AE262" s="12"/>
      <c r="AF262" s="12"/>
    </row>
    <row r="263" spans="1:32">
      <c r="A263" s="1">
        <v>8247</v>
      </c>
      <c r="B263" s="3" t="s">
        <v>451</v>
      </c>
      <c r="C263" s="3"/>
      <c r="D263" s="3" t="s">
        <v>452</v>
      </c>
      <c r="E263" s="3" t="s">
        <v>148</v>
      </c>
      <c r="F263" s="1" t="s">
        <v>35</v>
      </c>
      <c r="G263" s="17" t="s">
        <v>588</v>
      </c>
      <c r="H263" s="18" t="s">
        <v>589</v>
      </c>
      <c r="I263" s="15"/>
      <c r="J263" s="17" t="s">
        <v>455</v>
      </c>
      <c r="K263" s="1">
        <f>_xlfn.XLOOKUP(J263,'[1]Youth DB'!$G:$G,'[1]Youth DB'!$A:$A,"",0)</f>
        <v>566</v>
      </c>
      <c r="L263" s="29">
        <v>44949</v>
      </c>
      <c r="M263" s="11">
        <f>SUM(O263,Q263,S263,U263,W263,Y263,AA263,AC263,AE263)</f>
        <v>39</v>
      </c>
      <c r="N263" s="12" t="s">
        <v>40</v>
      </c>
      <c r="O263" s="30">
        <v>14</v>
      </c>
      <c r="P263" s="12">
        <v>2</v>
      </c>
      <c r="Q263" s="31">
        <v>5</v>
      </c>
      <c r="R263" s="12">
        <v>1</v>
      </c>
      <c r="S263" s="12">
        <v>15</v>
      </c>
      <c r="T263" s="12">
        <v>1</v>
      </c>
      <c r="U263" s="32">
        <v>3</v>
      </c>
      <c r="V263" s="12">
        <v>2</v>
      </c>
      <c r="W263" s="12">
        <v>2</v>
      </c>
      <c r="X263" s="12">
        <v>1</v>
      </c>
      <c r="Y263" s="12"/>
      <c r="Z263" s="12"/>
      <c r="AA263" s="12"/>
      <c r="AB263" s="12"/>
      <c r="AC263" s="12"/>
      <c r="AD263" s="12"/>
      <c r="AE263" s="12"/>
      <c r="AF263" s="12"/>
    </row>
    <row r="264" spans="1:32">
      <c r="A264" s="1">
        <v>9106</v>
      </c>
      <c r="B264" s="17" t="s">
        <v>505</v>
      </c>
      <c r="C264" s="17" t="s">
        <v>463</v>
      </c>
      <c r="D264" s="17" t="s">
        <v>231</v>
      </c>
      <c r="E264" s="17" t="s">
        <v>57</v>
      </c>
      <c r="F264" s="1" t="s">
        <v>35</v>
      </c>
      <c r="G264" s="17" t="s">
        <v>525</v>
      </c>
      <c r="H264" s="18" t="s">
        <v>590</v>
      </c>
      <c r="I264" s="15" t="s">
        <v>78</v>
      </c>
      <c r="J264" s="17" t="s">
        <v>581</v>
      </c>
      <c r="K264" s="1">
        <f>_xlfn.XLOOKUP(J264,'[1]Youth DB'!$G:$G,'[1]Youth DB'!$A:$A,"",0)</f>
        <v>894</v>
      </c>
      <c r="L264" s="16">
        <v>45207</v>
      </c>
      <c r="M264" s="11">
        <f>SUM(O264,Q264,S264,U264,W264,Y264,AA264,AC264,AE264)</f>
        <v>3</v>
      </c>
      <c r="N264" s="12" t="s">
        <v>40</v>
      </c>
      <c r="O264" s="30"/>
      <c r="P264" s="12"/>
      <c r="Q264" s="31"/>
      <c r="R264" s="12"/>
      <c r="S264" s="12"/>
      <c r="T264" s="12"/>
      <c r="U264" s="32"/>
      <c r="V264" s="12"/>
      <c r="W264" s="12"/>
      <c r="X264" s="12"/>
      <c r="Y264" s="12">
        <v>3</v>
      </c>
      <c r="Z264" s="12">
        <v>1</v>
      </c>
      <c r="AA264" s="12"/>
      <c r="AB264" s="12"/>
      <c r="AC264" s="12"/>
      <c r="AD264" s="12"/>
      <c r="AE264" s="12"/>
      <c r="AF264" s="12"/>
    </row>
    <row r="265" spans="1:32">
      <c r="A265" s="1">
        <v>9159</v>
      </c>
      <c r="B265" s="17" t="s">
        <v>505</v>
      </c>
      <c r="C265" s="17" t="s">
        <v>609</v>
      </c>
      <c r="D265" s="17" t="s">
        <v>231</v>
      </c>
      <c r="E265" s="17" t="s">
        <v>57</v>
      </c>
      <c r="F265" s="1" t="s">
        <v>44</v>
      </c>
      <c r="G265" s="17" t="s">
        <v>614</v>
      </c>
      <c r="H265" s="18" t="s">
        <v>615</v>
      </c>
      <c r="I265" s="15" t="s">
        <v>78</v>
      </c>
      <c r="J265" s="17"/>
      <c r="K265" s="1"/>
      <c r="L265" s="16"/>
      <c r="M265" s="11">
        <f>SUM(O265,Q265,S265,U265,W265,Y265,AA265,AC265,AE265)</f>
        <v>0</v>
      </c>
      <c r="N265" s="12" t="s">
        <v>40</v>
      </c>
      <c r="O265" s="30"/>
      <c r="P265" s="12"/>
      <c r="Q265" s="31"/>
      <c r="R265" s="12"/>
      <c r="S265" s="12"/>
      <c r="T265" s="12"/>
      <c r="U265" s="3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1:32" ht="24">
      <c r="A266" s="1">
        <v>8249</v>
      </c>
      <c r="B266" s="3" t="s">
        <v>451</v>
      </c>
      <c r="C266" s="3" t="s">
        <v>518</v>
      </c>
      <c r="D266" s="3" t="s">
        <v>452</v>
      </c>
      <c r="E266" s="3" t="s">
        <v>148</v>
      </c>
      <c r="F266" s="1" t="s">
        <v>35</v>
      </c>
      <c r="G266" s="17" t="s">
        <v>593</v>
      </c>
      <c r="H266" s="18" t="s">
        <v>481</v>
      </c>
      <c r="I266" s="15"/>
      <c r="J266" s="17" t="s">
        <v>455</v>
      </c>
      <c r="K266" s="1">
        <f>_xlfn.XLOOKUP(J266,'[1]Youth DB'!$G:$G,'[1]Youth DB'!$A:$A,"",0)</f>
        <v>566</v>
      </c>
      <c r="L266" s="29"/>
      <c r="M266" s="11">
        <f>SUM(O266,Q266,S266,U266,W266,Y266,AA266,AC266,AE266)</f>
        <v>29</v>
      </c>
      <c r="N266" s="12" t="s">
        <v>40</v>
      </c>
      <c r="O266" s="25">
        <v>0</v>
      </c>
      <c r="P266" s="12"/>
      <c r="Q266" s="12">
        <v>4</v>
      </c>
      <c r="R266" s="12">
        <v>1</v>
      </c>
      <c r="S266" s="12">
        <v>14</v>
      </c>
      <c r="T266" s="12">
        <v>1</v>
      </c>
      <c r="U266" s="12">
        <v>3</v>
      </c>
      <c r="V266" s="12">
        <v>2</v>
      </c>
      <c r="W266" s="12">
        <v>8</v>
      </c>
      <c r="X266" s="12">
        <v>3</v>
      </c>
      <c r="Y266" s="12"/>
      <c r="Z266" s="12"/>
      <c r="AA266" s="12"/>
      <c r="AB266" s="12"/>
      <c r="AC266" s="12"/>
      <c r="AD266" s="12"/>
      <c r="AE266" s="12"/>
      <c r="AF266" s="12"/>
    </row>
    <row r="267" spans="1:32">
      <c r="A267" s="1">
        <v>9123</v>
      </c>
      <c r="B267" s="17" t="s">
        <v>505</v>
      </c>
      <c r="C267" s="17" t="s">
        <v>463</v>
      </c>
      <c r="D267" s="17" t="s">
        <v>231</v>
      </c>
      <c r="E267" s="17" t="s">
        <v>57</v>
      </c>
      <c r="F267" s="1" t="s">
        <v>35</v>
      </c>
      <c r="G267" s="17" t="s">
        <v>594</v>
      </c>
      <c r="H267" s="18" t="s">
        <v>578</v>
      </c>
      <c r="I267" s="15" t="s">
        <v>78</v>
      </c>
      <c r="J267" s="17" t="s">
        <v>581</v>
      </c>
      <c r="K267" s="1">
        <f>_xlfn.XLOOKUP(J267,'[1]Youth DB'!$G:$G,'[1]Youth DB'!$A:$A,"",0)</f>
        <v>894</v>
      </c>
      <c r="L267" s="17" t="s">
        <v>585</v>
      </c>
      <c r="M267" s="11">
        <f>SUM(O267,Q267,S267,U267,W267,Y267,AA267,AC267,AE267)</f>
        <v>4</v>
      </c>
      <c r="N267" s="12" t="s">
        <v>40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>
        <v>4</v>
      </c>
      <c r="Z267" s="12">
        <v>1</v>
      </c>
      <c r="AA267" s="12"/>
      <c r="AB267" s="12"/>
      <c r="AC267" s="12"/>
      <c r="AD267" s="12"/>
      <c r="AE267" s="12"/>
      <c r="AF267" s="12"/>
    </row>
    <row r="268" spans="1:32">
      <c r="A268" s="1">
        <v>8826</v>
      </c>
      <c r="B268" s="17" t="s">
        <v>505</v>
      </c>
      <c r="C268" s="17" t="s">
        <v>463</v>
      </c>
      <c r="D268" s="17" t="s">
        <v>231</v>
      </c>
      <c r="E268" s="17" t="s">
        <v>43</v>
      </c>
      <c r="F268" s="1" t="s">
        <v>35</v>
      </c>
      <c r="G268" s="17" t="s">
        <v>287</v>
      </c>
      <c r="H268" s="18" t="s">
        <v>595</v>
      </c>
      <c r="I268" s="15" t="s">
        <v>75</v>
      </c>
      <c r="J268" s="17" t="s">
        <v>581</v>
      </c>
      <c r="K268" s="1">
        <f>_xlfn.XLOOKUP(J268,'[1]Youth DB'!$G:$G,'[1]Youth DB'!$A:$A,"",0)</f>
        <v>894</v>
      </c>
      <c r="L268" s="16">
        <v>45146</v>
      </c>
      <c r="M268" s="11">
        <f>SUM(O268,Q268,S268,U268,W268,Y268,AA268,AC268,AE268)</f>
        <v>4</v>
      </c>
      <c r="N268" s="12" t="s">
        <v>40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>
        <v>4</v>
      </c>
      <c r="Z268" s="12">
        <v>1</v>
      </c>
      <c r="AA268" s="12"/>
      <c r="AB268" s="12"/>
      <c r="AC268" s="12"/>
      <c r="AD268" s="12"/>
      <c r="AE268" s="12"/>
      <c r="AF268" s="12"/>
    </row>
    <row r="269" spans="1:32">
      <c r="A269" s="1">
        <v>8849</v>
      </c>
      <c r="B269" s="17" t="s">
        <v>505</v>
      </c>
      <c r="C269" s="17" t="s">
        <v>463</v>
      </c>
      <c r="D269" s="17" t="s">
        <v>231</v>
      </c>
      <c r="E269" s="17" t="s">
        <v>43</v>
      </c>
      <c r="F269" s="1" t="s">
        <v>35</v>
      </c>
      <c r="G269" s="17" t="s">
        <v>218</v>
      </c>
      <c r="H269" s="18" t="s">
        <v>596</v>
      </c>
      <c r="I269" s="15" t="s">
        <v>78</v>
      </c>
      <c r="J269" s="17" t="s">
        <v>581</v>
      </c>
      <c r="K269" s="1">
        <f>_xlfn.XLOOKUP(J269,'[1]Youth DB'!$G:$G,'[1]Youth DB'!$A:$A,"",0)</f>
        <v>894</v>
      </c>
      <c r="L269" s="16">
        <v>45146</v>
      </c>
      <c r="M269" s="11">
        <f>SUM(O269,Q269,S269,U269,W269,Y269,AA269,AC269,AE269)</f>
        <v>4</v>
      </c>
      <c r="N269" s="12" t="s">
        <v>40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>
        <v>4</v>
      </c>
      <c r="Z269" s="12">
        <v>1</v>
      </c>
      <c r="AA269" s="12"/>
      <c r="AB269" s="12"/>
      <c r="AC269" s="12"/>
      <c r="AD269" s="12"/>
      <c r="AE269" s="12"/>
      <c r="AF269" s="12"/>
    </row>
    <row r="270" spans="1:32">
      <c r="A270" s="1">
        <v>9853</v>
      </c>
      <c r="B270" s="26" t="s">
        <v>597</v>
      </c>
      <c r="C270" s="17"/>
      <c r="D270" s="17" t="s">
        <v>171</v>
      </c>
      <c r="E270" s="26" t="s">
        <v>148</v>
      </c>
      <c r="F270" s="1" t="s">
        <v>35</v>
      </c>
      <c r="G270" s="26" t="s">
        <v>598</v>
      </c>
      <c r="H270" s="27" t="s">
        <v>599</v>
      </c>
      <c r="I270" s="15"/>
      <c r="J270" s="26" t="s">
        <v>600</v>
      </c>
      <c r="K270" s="1" t="str">
        <f>_xlfn.XLOOKUP(J270,'[1]Youth DB'!$G:$G,'[1]Youth DB'!$A:$A,"",0)</f>
        <v/>
      </c>
      <c r="L270" s="16"/>
      <c r="M270" s="11">
        <f>SUM(O270,Q270,S270,U270,W270,Y270,AA270,AC270,AE270)</f>
        <v>14</v>
      </c>
      <c r="N270" s="12"/>
      <c r="O270" s="12"/>
      <c r="P270" s="12"/>
      <c r="Q270" s="12"/>
      <c r="R270" s="12"/>
      <c r="S270" s="12"/>
      <c r="T270" s="12"/>
      <c r="U270" s="12">
        <v>4</v>
      </c>
      <c r="V270" s="12">
        <v>2</v>
      </c>
      <c r="W270" s="12">
        <v>10</v>
      </c>
      <c r="X270" s="12">
        <v>8</v>
      </c>
      <c r="Y270" s="12"/>
      <c r="Z270" s="12"/>
      <c r="AA270" s="12"/>
      <c r="AB270" s="12"/>
      <c r="AC270" s="12"/>
      <c r="AD270" s="12"/>
      <c r="AE270" s="12"/>
      <c r="AF270" s="12"/>
    </row>
    <row r="271" spans="1:32">
      <c r="A271" s="1">
        <v>8892</v>
      </c>
      <c r="B271" s="17" t="s">
        <v>505</v>
      </c>
      <c r="C271" s="17" t="s">
        <v>463</v>
      </c>
      <c r="D271" s="17" t="s">
        <v>231</v>
      </c>
      <c r="E271" s="17" t="s">
        <v>43</v>
      </c>
      <c r="F271" s="1" t="s">
        <v>35</v>
      </c>
      <c r="G271" s="17" t="s">
        <v>601</v>
      </c>
      <c r="H271" s="18" t="s">
        <v>602</v>
      </c>
      <c r="I271" s="15" t="s">
        <v>75</v>
      </c>
      <c r="J271" s="17" t="s">
        <v>581</v>
      </c>
      <c r="K271" s="1">
        <f>_xlfn.XLOOKUP(J271,'[1]Youth DB'!$G:$G,'[1]Youth DB'!$A:$A,"",0)</f>
        <v>894</v>
      </c>
      <c r="L271" s="16">
        <v>45146</v>
      </c>
      <c r="M271" s="11">
        <f>SUM(O271,Q271,S271,U271,W271,Y271,AA271,AC271,AE271)</f>
        <v>4</v>
      </c>
      <c r="N271" s="12" t="s">
        <v>40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>
        <v>4</v>
      </c>
      <c r="Z271" s="12">
        <v>1</v>
      </c>
      <c r="AA271" s="12"/>
      <c r="AB271" s="12"/>
      <c r="AC271" s="12"/>
      <c r="AD271" s="12"/>
      <c r="AE271" s="12"/>
      <c r="AF271" s="12"/>
    </row>
    <row r="272" spans="1:32">
      <c r="A272" s="1">
        <v>8895</v>
      </c>
      <c r="B272" s="17" t="s">
        <v>505</v>
      </c>
      <c r="C272" s="17"/>
      <c r="D272" s="17" t="s">
        <v>231</v>
      </c>
      <c r="E272" s="17" t="s">
        <v>43</v>
      </c>
      <c r="F272" s="1" t="s">
        <v>35</v>
      </c>
      <c r="G272" s="17" t="s">
        <v>603</v>
      </c>
      <c r="H272" s="18" t="s">
        <v>604</v>
      </c>
      <c r="I272" s="15" t="s">
        <v>78</v>
      </c>
      <c r="J272" s="17" t="s">
        <v>581</v>
      </c>
      <c r="K272" s="1">
        <f>_xlfn.XLOOKUP(J272,'[1]Youth DB'!$G:$G,'[1]Youth DB'!$A:$A,"",0)</f>
        <v>894</v>
      </c>
      <c r="L272" s="16"/>
      <c r="M272" s="11">
        <f>SUM(O272,Q272,S272,U272,W272,Y272,AA272,AC272,AE272)</f>
        <v>0</v>
      </c>
      <c r="N272" s="12" t="s">
        <v>40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1:32">
      <c r="A273" s="1">
        <v>9102</v>
      </c>
      <c r="B273" s="17" t="s">
        <v>505</v>
      </c>
      <c r="C273" s="17" t="s">
        <v>463</v>
      </c>
      <c r="D273" s="17" t="s">
        <v>231</v>
      </c>
      <c r="E273" s="17" t="s">
        <v>43</v>
      </c>
      <c r="F273" s="1" t="s">
        <v>35</v>
      </c>
      <c r="G273" s="17" t="s">
        <v>605</v>
      </c>
      <c r="H273" s="18" t="s">
        <v>606</v>
      </c>
      <c r="I273" s="15" t="s">
        <v>75</v>
      </c>
      <c r="J273" s="17" t="s">
        <v>581</v>
      </c>
      <c r="K273" s="1">
        <f>_xlfn.XLOOKUP(J273,'[1]Youth DB'!$G:$G,'[1]Youth DB'!$A:$A,"",0)</f>
        <v>894</v>
      </c>
      <c r="L273" s="17" t="s">
        <v>607</v>
      </c>
      <c r="M273" s="11">
        <f>SUM(O273,Q273,S273,U273,W273,Y273,AA273,AC273,AE273)</f>
        <v>3</v>
      </c>
      <c r="N273" s="12" t="s">
        <v>40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>
        <v>3</v>
      </c>
      <c r="Z273" s="12">
        <v>1</v>
      </c>
      <c r="AA273" s="12"/>
      <c r="AB273" s="12"/>
      <c r="AC273" s="12"/>
      <c r="AD273" s="12"/>
      <c r="AE273" s="12"/>
      <c r="AF273" s="12"/>
    </row>
    <row r="274" spans="1:32">
      <c r="A274" s="1">
        <v>9134</v>
      </c>
      <c r="B274" s="17" t="s">
        <v>505</v>
      </c>
      <c r="C274" s="17" t="s">
        <v>463</v>
      </c>
      <c r="D274" s="17" t="s">
        <v>231</v>
      </c>
      <c r="E274" s="17" t="s">
        <v>43</v>
      </c>
      <c r="F274" s="1" t="s">
        <v>35</v>
      </c>
      <c r="G274" s="17" t="s">
        <v>608</v>
      </c>
      <c r="H274" s="18" t="s">
        <v>563</v>
      </c>
      <c r="I274" s="15" t="s">
        <v>75</v>
      </c>
      <c r="J274" s="17" t="s">
        <v>581</v>
      </c>
      <c r="K274" s="1">
        <f>_xlfn.XLOOKUP(J274,'[1]Youth DB'!$G:$G,'[1]Youth DB'!$A:$A,"",0)</f>
        <v>894</v>
      </c>
      <c r="L274" s="16">
        <v>45146</v>
      </c>
      <c r="M274" s="11">
        <f>SUM(O274,Q274,S274,U274,W274,Y274,AA274,AC274,AE274)</f>
        <v>4</v>
      </c>
      <c r="N274" s="12" t="s">
        <v>40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>
        <v>4</v>
      </c>
      <c r="Z274" s="12">
        <v>1</v>
      </c>
      <c r="AA274" s="12"/>
      <c r="AB274" s="12"/>
      <c r="AC274" s="12"/>
      <c r="AD274" s="12"/>
      <c r="AE274" s="12"/>
      <c r="AF274" s="12"/>
    </row>
    <row r="275" spans="1:32">
      <c r="A275" s="1">
        <v>9175</v>
      </c>
      <c r="B275" s="17" t="s">
        <v>505</v>
      </c>
      <c r="C275" s="17" t="s">
        <v>609</v>
      </c>
      <c r="D275" s="17" t="s">
        <v>231</v>
      </c>
      <c r="E275" s="17" t="s">
        <v>57</v>
      </c>
      <c r="F275" s="1" t="s">
        <v>44</v>
      </c>
      <c r="G275" s="17" t="s">
        <v>616</v>
      </c>
      <c r="H275" s="18" t="s">
        <v>617</v>
      </c>
      <c r="I275" s="15" t="s">
        <v>78</v>
      </c>
      <c r="J275" s="17"/>
      <c r="K275" s="1"/>
      <c r="L275" s="16"/>
      <c r="M275" s="11">
        <f>SUM(O275,Q275,S275,U275,W275,Y275,AA275,AC275,AE275)</f>
        <v>0</v>
      </c>
      <c r="N275" s="12" t="s">
        <v>40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1:32">
      <c r="A276" s="1">
        <v>9176</v>
      </c>
      <c r="B276" s="17" t="s">
        <v>505</v>
      </c>
      <c r="C276" s="17" t="s">
        <v>609</v>
      </c>
      <c r="D276" s="17" t="s">
        <v>231</v>
      </c>
      <c r="E276" s="17" t="s">
        <v>57</v>
      </c>
      <c r="F276" s="1" t="s">
        <v>44</v>
      </c>
      <c r="G276" s="17" t="s">
        <v>618</v>
      </c>
      <c r="H276" s="18" t="s">
        <v>619</v>
      </c>
      <c r="I276" s="15" t="s">
        <v>78</v>
      </c>
      <c r="J276" s="17"/>
      <c r="K276" s="1"/>
      <c r="L276" s="16"/>
      <c r="M276" s="11">
        <f>SUM(O276,Q276,S276,U276,W276,Y276,AA276,AC276,AE276)</f>
        <v>0</v>
      </c>
      <c r="N276" s="12" t="s">
        <v>40</v>
      </c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1:32">
      <c r="A277" s="1">
        <v>9185</v>
      </c>
      <c r="B277" s="17" t="s">
        <v>505</v>
      </c>
      <c r="C277" s="17" t="s">
        <v>609</v>
      </c>
      <c r="D277" s="17" t="s">
        <v>231</v>
      </c>
      <c r="E277" s="17" t="s">
        <v>57</v>
      </c>
      <c r="F277" s="1" t="s">
        <v>44</v>
      </c>
      <c r="G277" s="17" t="s">
        <v>620</v>
      </c>
      <c r="H277" s="18" t="s">
        <v>621</v>
      </c>
      <c r="I277" s="15" t="s">
        <v>78</v>
      </c>
      <c r="J277" s="17"/>
      <c r="K277" s="1"/>
      <c r="L277" s="16"/>
      <c r="M277" s="11">
        <f>SUM(O277,Q277,S277,U277,W277,Y277,AA277,AC277,AE277)</f>
        <v>0</v>
      </c>
      <c r="N277" s="12" t="s">
        <v>40</v>
      </c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1:32">
      <c r="A278" s="1">
        <v>9187</v>
      </c>
      <c r="B278" s="17" t="s">
        <v>505</v>
      </c>
      <c r="C278" s="17" t="s">
        <v>609</v>
      </c>
      <c r="D278" s="17" t="s">
        <v>231</v>
      </c>
      <c r="E278" s="17" t="s">
        <v>57</v>
      </c>
      <c r="F278" s="1" t="s">
        <v>44</v>
      </c>
      <c r="G278" s="17" t="s">
        <v>622</v>
      </c>
      <c r="H278" s="18" t="s">
        <v>623</v>
      </c>
      <c r="I278" s="15" t="s">
        <v>78</v>
      </c>
      <c r="J278" s="17"/>
      <c r="K278" s="1"/>
      <c r="L278" s="16"/>
      <c r="M278" s="11">
        <f>SUM(O278,Q278,S278,U278,W278,Y278,AA278,AC278,AE278)</f>
        <v>0</v>
      </c>
      <c r="N278" s="12" t="s">
        <v>40</v>
      </c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1:32">
      <c r="A279" s="1">
        <v>9235</v>
      </c>
      <c r="B279" s="17" t="s">
        <v>505</v>
      </c>
      <c r="C279" s="17" t="s">
        <v>609</v>
      </c>
      <c r="D279" s="17" t="s">
        <v>231</v>
      </c>
      <c r="E279" s="17" t="s">
        <v>57</v>
      </c>
      <c r="F279" s="1" t="s">
        <v>44</v>
      </c>
      <c r="G279" s="17" t="s">
        <v>630</v>
      </c>
      <c r="H279" s="18" t="s">
        <v>631</v>
      </c>
      <c r="I279" s="15" t="s">
        <v>75</v>
      </c>
      <c r="J279" s="17"/>
      <c r="K279" s="1"/>
      <c r="L279" s="16"/>
      <c r="M279" s="11">
        <f>SUM(O279,Q279,S279,U279,W279,Y279,AA279,AC279,AE279)</f>
        <v>0</v>
      </c>
      <c r="N279" s="12" t="s">
        <v>40</v>
      </c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1:32">
      <c r="A280" s="1">
        <v>8277</v>
      </c>
      <c r="B280" s="17" t="s">
        <v>32</v>
      </c>
      <c r="C280" s="17"/>
      <c r="D280" s="17" t="s">
        <v>33</v>
      </c>
      <c r="E280" s="17" t="s">
        <v>43</v>
      </c>
      <c r="F280" s="1" t="s">
        <v>44</v>
      </c>
      <c r="G280" s="20" t="s">
        <v>632</v>
      </c>
      <c r="H280" s="21" t="s">
        <v>633</v>
      </c>
      <c r="I280" s="22" t="s">
        <v>75</v>
      </c>
      <c r="J280" s="20"/>
      <c r="K280" s="1"/>
      <c r="L280" s="16"/>
      <c r="M280" s="11">
        <f>SUM(O280,Q280,S280,U280,W280,Y280,AA280,AC280,AE280)</f>
        <v>0</v>
      </c>
      <c r="N280" s="12" t="s">
        <v>40</v>
      </c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1:32">
      <c r="A281" s="1">
        <v>8278</v>
      </c>
      <c r="B281" s="17" t="s">
        <v>32</v>
      </c>
      <c r="C281" s="17"/>
      <c r="D281" s="17" t="s">
        <v>33</v>
      </c>
      <c r="E281" s="17" t="s">
        <v>57</v>
      </c>
      <c r="F281" s="1" t="s">
        <v>44</v>
      </c>
      <c r="G281" s="20" t="s">
        <v>635</v>
      </c>
      <c r="H281" s="21" t="s">
        <v>583</v>
      </c>
      <c r="I281" s="22" t="s">
        <v>75</v>
      </c>
      <c r="J281" s="20"/>
      <c r="K281" s="1"/>
      <c r="L281" s="16"/>
      <c r="M281" s="11">
        <f>SUM(O281,Q281,S281,U281,W281,Y281,AA281,AC281,AE281)</f>
        <v>0</v>
      </c>
      <c r="N281" s="12" t="s">
        <v>40</v>
      </c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1:32">
      <c r="A282" s="1">
        <v>1548</v>
      </c>
      <c r="B282" s="17" t="s">
        <v>32</v>
      </c>
      <c r="C282" s="17"/>
      <c r="D282" s="17" t="s">
        <v>33</v>
      </c>
      <c r="E282" s="17" t="s">
        <v>34</v>
      </c>
      <c r="F282" s="1" t="s">
        <v>44</v>
      </c>
      <c r="G282" s="20" t="s">
        <v>636</v>
      </c>
      <c r="H282" s="21" t="s">
        <v>637</v>
      </c>
      <c r="I282" s="22" t="s">
        <v>78</v>
      </c>
      <c r="J282" s="20"/>
      <c r="K282" s="1"/>
      <c r="L282" s="16"/>
      <c r="M282" s="11">
        <f>SUM(O282,Q282,S282,U282,W282,Y282,AA282,AC282,AE282)</f>
        <v>0</v>
      </c>
      <c r="N282" s="12" t="s">
        <v>40</v>
      </c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1:32">
      <c r="A283" s="1">
        <v>6720</v>
      </c>
      <c r="B283" s="17" t="s">
        <v>32</v>
      </c>
      <c r="C283" s="17"/>
      <c r="D283" s="17" t="s">
        <v>33</v>
      </c>
      <c r="E283" s="17" t="s">
        <v>57</v>
      </c>
      <c r="F283" s="1" t="s">
        <v>35</v>
      </c>
      <c r="G283" s="33" t="s">
        <v>624</v>
      </c>
      <c r="H283" s="34" t="s">
        <v>625</v>
      </c>
      <c r="I283" s="22" t="s">
        <v>75</v>
      </c>
      <c r="J283" s="33" t="s">
        <v>626</v>
      </c>
      <c r="K283" s="1">
        <f>_xlfn.XLOOKUP(J283,'[1]Youth DB'!$G:$G,'[1]Youth DB'!$A:$A,"",0)</f>
        <v>689</v>
      </c>
      <c r="L283" s="17" t="s">
        <v>627</v>
      </c>
      <c r="M283" s="11">
        <f>SUM(O283,Q283,S283,U283,W283,Y283,AA283,AC283,AE283)</f>
        <v>18</v>
      </c>
      <c r="N283" s="12" t="s">
        <v>40</v>
      </c>
      <c r="O283" s="12"/>
      <c r="P283" s="12"/>
      <c r="Q283" s="12">
        <v>3</v>
      </c>
      <c r="R283" s="12">
        <v>3</v>
      </c>
      <c r="S283" s="12">
        <v>10</v>
      </c>
      <c r="T283" s="12">
        <v>7</v>
      </c>
      <c r="U283" s="12">
        <v>5</v>
      </c>
      <c r="V283" s="12">
        <v>9</v>
      </c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1:32">
      <c r="A284" s="1">
        <v>2085</v>
      </c>
      <c r="B284" s="17" t="s">
        <v>32</v>
      </c>
      <c r="C284" s="17"/>
      <c r="D284" s="17" t="s">
        <v>33</v>
      </c>
      <c r="E284" s="17" t="s">
        <v>34</v>
      </c>
      <c r="F284" s="1" t="s">
        <v>35</v>
      </c>
      <c r="G284" s="17" t="s">
        <v>120</v>
      </c>
      <c r="H284" s="18" t="s">
        <v>628</v>
      </c>
      <c r="I284" s="15" t="s">
        <v>78</v>
      </c>
      <c r="J284" s="17" t="s">
        <v>629</v>
      </c>
      <c r="K284" s="1">
        <f>_xlfn.XLOOKUP(J284,'[1]Youth DB'!$G:$G,'[1]Youth DB'!$A:$A,"",0)</f>
        <v>740</v>
      </c>
      <c r="L284" s="17" t="s">
        <v>39</v>
      </c>
      <c r="M284" s="11">
        <f>SUM(O284,Q284,S284,U284,W284,Y284,AA284,AC284,AE284)</f>
        <v>20</v>
      </c>
      <c r="N284" s="12" t="s">
        <v>40</v>
      </c>
      <c r="O284" s="12">
        <v>5</v>
      </c>
      <c r="P284" s="12">
        <v>1</v>
      </c>
      <c r="Q284" s="12">
        <v>4</v>
      </c>
      <c r="R284" s="12">
        <v>7</v>
      </c>
      <c r="S284" s="12">
        <v>7</v>
      </c>
      <c r="T284" s="12">
        <v>12</v>
      </c>
      <c r="U284" s="12">
        <v>4</v>
      </c>
      <c r="V284" s="12">
        <v>12</v>
      </c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1:32">
      <c r="A285" s="1">
        <v>8651</v>
      </c>
      <c r="B285" s="17" t="s">
        <v>813</v>
      </c>
      <c r="C285" s="17"/>
      <c r="D285" s="17" t="s">
        <v>171</v>
      </c>
      <c r="E285" s="17" t="s">
        <v>148</v>
      </c>
      <c r="F285" s="1" t="s">
        <v>44</v>
      </c>
      <c r="G285" s="17" t="s">
        <v>785</v>
      </c>
      <c r="H285" s="18" t="s">
        <v>814</v>
      </c>
      <c r="I285" s="15"/>
      <c r="J285" s="17"/>
      <c r="K285" s="1"/>
      <c r="L285" s="16"/>
      <c r="M285" s="11">
        <f>SUM(O285,Q285,S285,U285,W285,Y285,AA285,AC285,AE285)</f>
        <v>0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1:32">
      <c r="A286" s="1">
        <v>8653</v>
      </c>
      <c r="B286" s="17" t="s">
        <v>813</v>
      </c>
      <c r="C286" s="17" t="s">
        <v>815</v>
      </c>
      <c r="D286" s="17" t="s">
        <v>171</v>
      </c>
      <c r="E286" s="17" t="s">
        <v>148</v>
      </c>
      <c r="F286" s="1" t="s">
        <v>44</v>
      </c>
      <c r="G286" s="17" t="s">
        <v>816</v>
      </c>
      <c r="H286" s="18" t="s">
        <v>817</v>
      </c>
      <c r="I286" s="15"/>
      <c r="J286" s="17"/>
      <c r="K286" s="1"/>
      <c r="L286" s="16"/>
      <c r="M286" s="11">
        <f>SUM(O286,Q286,S286,U286,W286,Y286,AA286,AC286,AE286)</f>
        <v>0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1:32">
      <c r="A287" s="1">
        <v>9301</v>
      </c>
      <c r="B287" s="17" t="s">
        <v>462</v>
      </c>
      <c r="C287" s="17" t="s">
        <v>1068</v>
      </c>
      <c r="D287" s="17" t="s">
        <v>33</v>
      </c>
      <c r="E287" s="17" t="s">
        <v>57</v>
      </c>
      <c r="F287" s="1" t="s">
        <v>44</v>
      </c>
      <c r="G287" s="17" t="s">
        <v>1069</v>
      </c>
      <c r="H287" s="18" t="s">
        <v>1070</v>
      </c>
      <c r="I287" s="15" t="s">
        <v>78</v>
      </c>
      <c r="J287" s="88"/>
      <c r="K287" s="1"/>
      <c r="L287" s="3"/>
      <c r="M287" s="11">
        <f>SUM(O287,Q287,S287,U287,W287,Y287,AA287,AC287,AE287)</f>
        <v>0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1:32">
      <c r="A288" s="1">
        <v>9312</v>
      </c>
      <c r="B288" s="17" t="s">
        <v>462</v>
      </c>
      <c r="C288" s="17" t="s">
        <v>1068</v>
      </c>
      <c r="D288" s="17" t="s">
        <v>33</v>
      </c>
      <c r="E288" s="17" t="s">
        <v>57</v>
      </c>
      <c r="F288" s="1" t="s">
        <v>44</v>
      </c>
      <c r="G288" s="17" t="s">
        <v>1069</v>
      </c>
      <c r="H288" s="18" t="s">
        <v>1075</v>
      </c>
      <c r="I288" s="15" t="s">
        <v>78</v>
      </c>
      <c r="J288" s="88"/>
      <c r="K288" s="1"/>
      <c r="L288" s="29"/>
      <c r="M288" s="11">
        <f>SUM(O288,Q288,S288,U288,W288,Y288,AA288,AC288,AE288)</f>
        <v>0</v>
      </c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1:32">
      <c r="A289" s="1">
        <v>9758</v>
      </c>
      <c r="B289" s="3" t="s">
        <v>431</v>
      </c>
      <c r="C289" s="3"/>
      <c r="D289" s="3" t="s">
        <v>432</v>
      </c>
      <c r="E289" s="3" t="s">
        <v>43</v>
      </c>
      <c r="F289" s="1" t="s">
        <v>35</v>
      </c>
      <c r="G289" s="3" t="s">
        <v>638</v>
      </c>
      <c r="H289" s="14" t="s">
        <v>639</v>
      </c>
      <c r="I289" s="15" t="s">
        <v>78</v>
      </c>
      <c r="J289" s="17" t="s">
        <v>640</v>
      </c>
      <c r="K289" s="1">
        <f>_xlfn.XLOOKUP(J289,'[1]Youth DB'!$G:$G,'[1]Youth DB'!$A:$A,"",0)</f>
        <v>675</v>
      </c>
      <c r="L289" s="17" t="s">
        <v>641</v>
      </c>
      <c r="M289" s="11">
        <f>SUM(O289,Q289,S289,U289,W289,Y289,AA289,AC289,AE289)</f>
        <v>1</v>
      </c>
      <c r="N289" s="12"/>
      <c r="O289" s="12">
        <v>1</v>
      </c>
      <c r="P289" s="12">
        <v>1</v>
      </c>
      <c r="Q289" s="12">
        <v>0</v>
      </c>
      <c r="R289" s="12"/>
      <c r="S289" s="12">
        <v>0</v>
      </c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1:32">
      <c r="A290" s="1">
        <v>9095</v>
      </c>
      <c r="B290" s="17" t="s">
        <v>458</v>
      </c>
      <c r="C290" s="17"/>
      <c r="D290" s="17" t="s">
        <v>53</v>
      </c>
      <c r="E290" s="17" t="s">
        <v>34</v>
      </c>
      <c r="F290" s="1" t="s">
        <v>35</v>
      </c>
      <c r="G290" s="17" t="s">
        <v>209</v>
      </c>
      <c r="H290" s="18" t="s">
        <v>642</v>
      </c>
      <c r="I290" s="15" t="s">
        <v>78</v>
      </c>
      <c r="J290" t="s">
        <v>643</v>
      </c>
      <c r="K290" s="1">
        <f>_xlfn.XLOOKUP(J290,'[1]Youth DB'!$G:$G,'[1]Youth DB'!$A:$A,"",0)</f>
        <v>517</v>
      </c>
      <c r="L290" s="16"/>
      <c r="M290" s="11">
        <f>SUM(O290,Q290,S290,U290,W290,Y290,AA290,AC290,AE290)</f>
        <v>17</v>
      </c>
      <c r="N290" s="12"/>
      <c r="O290" s="12"/>
      <c r="P290" s="12"/>
      <c r="Q290" s="12"/>
      <c r="R290" s="12"/>
      <c r="S290" s="12">
        <v>17</v>
      </c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1:32">
      <c r="A291" s="1">
        <v>6889</v>
      </c>
      <c r="B291" s="17" t="s">
        <v>458</v>
      </c>
      <c r="C291" s="17"/>
      <c r="D291" s="17" t="s">
        <v>53</v>
      </c>
      <c r="E291" s="17" t="s">
        <v>43</v>
      </c>
      <c r="F291" s="1" t="s">
        <v>35</v>
      </c>
      <c r="G291" s="17" t="s">
        <v>644</v>
      </c>
      <c r="H291" s="18" t="s">
        <v>645</v>
      </c>
      <c r="I291" s="15" t="s">
        <v>75</v>
      </c>
      <c r="J291" t="s">
        <v>643</v>
      </c>
      <c r="K291" s="1">
        <f>_xlfn.XLOOKUP(J291,'[1]Youth DB'!$G:$G,'[1]Youth DB'!$A:$A,"",0)</f>
        <v>517</v>
      </c>
      <c r="L291" s="16"/>
      <c r="M291" s="11">
        <f>SUM(O291,Q291,S291,U291,W291,Y291,AA291,AC291,AE291)</f>
        <v>18</v>
      </c>
      <c r="N291" s="12"/>
      <c r="O291" s="12"/>
      <c r="P291" s="12"/>
      <c r="Q291" s="12"/>
      <c r="R291" s="12"/>
      <c r="S291" s="12">
        <v>18</v>
      </c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1:32">
      <c r="A292" s="1">
        <v>6965</v>
      </c>
      <c r="B292" s="3" t="s">
        <v>501</v>
      </c>
      <c r="C292" s="3"/>
      <c r="D292" s="3" t="s">
        <v>42</v>
      </c>
      <c r="E292" s="3" t="s">
        <v>57</v>
      </c>
      <c r="F292" s="1" t="s">
        <v>35</v>
      </c>
      <c r="G292" s="3" t="s">
        <v>646</v>
      </c>
      <c r="H292" s="14" t="s">
        <v>647</v>
      </c>
      <c r="I292" s="15"/>
      <c r="J292" s="17" t="s">
        <v>648</v>
      </c>
      <c r="K292" s="1">
        <f>_xlfn.XLOOKUP(J292,'[1]Youth DB'!$G:$G,'[1]Youth DB'!$A:$A,"",0)</f>
        <v>686</v>
      </c>
      <c r="L292" s="16">
        <v>45007</v>
      </c>
      <c r="M292" s="11">
        <f>SUM(O292,Q292,S292,U292,W292,Y292,AA292,AC292,AE292)</f>
        <v>2</v>
      </c>
      <c r="N292" s="12" t="s">
        <v>40</v>
      </c>
      <c r="O292" s="12">
        <v>1</v>
      </c>
      <c r="P292" s="12">
        <v>1</v>
      </c>
      <c r="Q292" s="12">
        <v>1</v>
      </c>
      <c r="R292" s="12">
        <v>1</v>
      </c>
      <c r="S292" s="12">
        <v>0</v>
      </c>
      <c r="T292" s="12">
        <v>0</v>
      </c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1:32">
      <c r="A293" s="1">
        <v>7509</v>
      </c>
      <c r="B293" s="3" t="s">
        <v>431</v>
      </c>
      <c r="C293" s="3"/>
      <c r="D293" s="3" t="s">
        <v>432</v>
      </c>
      <c r="E293" s="3" t="s">
        <v>43</v>
      </c>
      <c r="F293" s="1" t="s">
        <v>35</v>
      </c>
      <c r="G293" s="3" t="s">
        <v>649</v>
      </c>
      <c r="H293" s="14" t="s">
        <v>150</v>
      </c>
      <c r="I293" s="15" t="s">
        <v>78</v>
      </c>
      <c r="J293" s="17" t="s">
        <v>640</v>
      </c>
      <c r="K293" s="1">
        <f>_xlfn.XLOOKUP(J293,'[1]Youth DB'!$G:$G,'[1]Youth DB'!$A:$A,"",0)</f>
        <v>675</v>
      </c>
      <c r="L293" s="17" t="s">
        <v>39</v>
      </c>
      <c r="M293" s="11">
        <f>SUM(O293,Q293,S293,U293,W293,Y293,AA293,AC293,AE293)</f>
        <v>2</v>
      </c>
      <c r="N293" s="12"/>
      <c r="O293" s="12">
        <v>2</v>
      </c>
      <c r="P293" s="12">
        <v>1</v>
      </c>
      <c r="Q293" s="12">
        <v>0</v>
      </c>
      <c r="R293" s="12"/>
      <c r="S293" s="12">
        <v>0</v>
      </c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1:32">
      <c r="A294" s="1">
        <v>9042</v>
      </c>
      <c r="B294" s="17" t="s">
        <v>462</v>
      </c>
      <c r="C294" s="17" t="s">
        <v>650</v>
      </c>
      <c r="D294" s="17" t="s">
        <v>33</v>
      </c>
      <c r="E294" s="17" t="s">
        <v>57</v>
      </c>
      <c r="F294" s="1" t="s">
        <v>35</v>
      </c>
      <c r="G294" s="17" t="s">
        <v>651</v>
      </c>
      <c r="H294" s="18" t="s">
        <v>652</v>
      </c>
      <c r="I294" s="15" t="s">
        <v>78</v>
      </c>
      <c r="J294" s="17" t="s">
        <v>653</v>
      </c>
      <c r="K294" s="1">
        <f>_xlfn.XLOOKUP(J294,'[1]Youth DB'!$G:$G,'[1]Youth DB'!$A:$A,"",0)</f>
        <v>753</v>
      </c>
      <c r="L294" s="29">
        <v>45266</v>
      </c>
      <c r="M294" s="11">
        <f>SUM(O294,Q294,S294,U294,W294,Y294,AA294,AC294,AE294)</f>
        <v>2</v>
      </c>
      <c r="N294" s="12"/>
      <c r="O294" s="12"/>
      <c r="P294" s="12"/>
      <c r="Q294" s="12"/>
      <c r="R294" s="12"/>
      <c r="S294" s="12"/>
      <c r="T294" s="12"/>
      <c r="U294" s="12">
        <v>1</v>
      </c>
      <c r="V294" s="12">
        <v>1</v>
      </c>
      <c r="W294" s="12">
        <v>1</v>
      </c>
      <c r="X294" s="12">
        <v>15</v>
      </c>
      <c r="Y294" s="12"/>
      <c r="Z294" s="12"/>
      <c r="AA294" s="12"/>
      <c r="AB294" s="12"/>
      <c r="AC294" s="12"/>
      <c r="AD294" s="12"/>
      <c r="AE294" s="12"/>
      <c r="AF294" s="12"/>
    </row>
    <row r="295" spans="1:32">
      <c r="A295" s="1">
        <v>9087</v>
      </c>
      <c r="B295" s="17" t="s">
        <v>462</v>
      </c>
      <c r="C295" s="17" t="s">
        <v>654</v>
      </c>
      <c r="D295" s="17" t="s">
        <v>33</v>
      </c>
      <c r="E295" s="17" t="s">
        <v>57</v>
      </c>
      <c r="F295" s="1" t="s">
        <v>35</v>
      </c>
      <c r="G295" s="17" t="s">
        <v>655</v>
      </c>
      <c r="H295" s="18" t="s">
        <v>656</v>
      </c>
      <c r="I295" s="15" t="s">
        <v>75</v>
      </c>
      <c r="J295" s="17" t="s">
        <v>466</v>
      </c>
      <c r="K295" s="1">
        <f>_xlfn.XLOOKUP(J295,'[1]Youth DB'!$G:$G,'[1]Youth DB'!$A:$A,"",0)</f>
        <v>754</v>
      </c>
      <c r="L295" s="3" t="s">
        <v>657</v>
      </c>
      <c r="M295" s="11">
        <f>SUM(O295,Q295,S295,U295,W295,Y295,AA295,AC295,AE295)</f>
        <v>2</v>
      </c>
      <c r="N295" s="12"/>
      <c r="O295" s="12"/>
      <c r="P295" s="12"/>
      <c r="Q295" s="12"/>
      <c r="R295" s="12"/>
      <c r="S295" s="12"/>
      <c r="T295" s="12"/>
      <c r="U295" s="12"/>
      <c r="V295" s="12"/>
      <c r="W295" s="12">
        <v>2</v>
      </c>
      <c r="X295" s="12">
        <v>2</v>
      </c>
      <c r="Y295" s="12"/>
      <c r="Z295" s="12"/>
      <c r="AA295" s="12"/>
      <c r="AB295" s="12"/>
      <c r="AC295" s="12"/>
      <c r="AD295" s="12"/>
      <c r="AE295" s="12"/>
      <c r="AF295" s="12"/>
    </row>
    <row r="296" spans="1:32">
      <c r="A296" s="1">
        <v>9342</v>
      </c>
      <c r="B296" s="17" t="s">
        <v>462</v>
      </c>
      <c r="C296" s="17" t="s">
        <v>658</v>
      </c>
      <c r="D296" s="17" t="s">
        <v>33</v>
      </c>
      <c r="E296" s="17" t="s">
        <v>43</v>
      </c>
      <c r="F296" s="1" t="s">
        <v>44</v>
      </c>
      <c r="G296" s="17" t="s">
        <v>1077</v>
      </c>
      <c r="H296" s="18" t="s">
        <v>592</v>
      </c>
      <c r="I296" s="15" t="s">
        <v>78</v>
      </c>
      <c r="J296" s="88"/>
      <c r="K296" s="1"/>
      <c r="L296" s="3"/>
      <c r="M296" s="11">
        <f>SUM(O296,Q296,S296,U296,W296,Y296,AA296,AC296,AE296)</f>
        <v>0</v>
      </c>
      <c r="N296" s="12" t="s">
        <v>40</v>
      </c>
      <c r="O296" s="12">
        <v>0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1:32">
      <c r="A297" s="1">
        <v>9110</v>
      </c>
      <c r="B297" s="17" t="s">
        <v>462</v>
      </c>
      <c r="C297" s="17" t="s">
        <v>661</v>
      </c>
      <c r="D297" s="17" t="s">
        <v>33</v>
      </c>
      <c r="E297" s="17" t="s">
        <v>57</v>
      </c>
      <c r="F297" s="1" t="s">
        <v>35</v>
      </c>
      <c r="G297" s="17" t="s">
        <v>108</v>
      </c>
      <c r="H297" s="18" t="s">
        <v>481</v>
      </c>
      <c r="I297" s="15" t="s">
        <v>75</v>
      </c>
      <c r="J297" s="17" t="s">
        <v>466</v>
      </c>
      <c r="K297" s="1">
        <f>_xlfn.XLOOKUP(J297,'[1]Youth DB'!$G:$G,'[1]Youth DB'!$A:$A,"",0)</f>
        <v>754</v>
      </c>
      <c r="L297" s="29">
        <v>45174</v>
      </c>
      <c r="M297" s="11">
        <f>SUM(O297,Q297,S297,U297,W297,Y297,AA297,AC297,AE297)</f>
        <v>2</v>
      </c>
      <c r="N297" s="12"/>
      <c r="O297" s="12"/>
      <c r="P297" s="12"/>
      <c r="Q297" s="12"/>
      <c r="R297" s="12"/>
      <c r="S297" s="12">
        <v>1</v>
      </c>
      <c r="T297" s="12">
        <v>1</v>
      </c>
      <c r="U297" s="12"/>
      <c r="V297" s="12"/>
      <c r="W297" s="12">
        <v>1</v>
      </c>
      <c r="X297" s="12">
        <v>1</v>
      </c>
      <c r="Y297" s="12"/>
      <c r="Z297" s="12"/>
      <c r="AA297" s="12"/>
      <c r="AB297" s="12"/>
      <c r="AC297" s="12"/>
      <c r="AD297" s="12"/>
      <c r="AE297" s="12"/>
      <c r="AF297" s="12"/>
    </row>
    <row r="298" spans="1:32">
      <c r="A298" s="1">
        <v>9570</v>
      </c>
      <c r="B298" s="17" t="s">
        <v>505</v>
      </c>
      <c r="C298" s="17"/>
      <c r="D298" s="17" t="s">
        <v>231</v>
      </c>
      <c r="E298" s="17" t="s">
        <v>57</v>
      </c>
      <c r="F298" s="1" t="s">
        <v>35</v>
      </c>
      <c r="G298" s="17" t="s">
        <v>662</v>
      </c>
      <c r="H298" s="18" t="s">
        <v>663</v>
      </c>
      <c r="I298" s="15" t="s">
        <v>75</v>
      </c>
      <c r="J298" s="17" t="s">
        <v>508</v>
      </c>
      <c r="K298" s="1">
        <f>_xlfn.XLOOKUP(J298,'[1]Youth DB'!$G:$G,'[1]Youth DB'!$A:$A,"",0)</f>
        <v>908</v>
      </c>
      <c r="L298" s="17" t="s">
        <v>509</v>
      </c>
      <c r="M298" s="11">
        <f>SUM(O298,Q298,S298,U298,W298,Y298,AA298,AC298,AE298)</f>
        <v>11</v>
      </c>
      <c r="N298" s="12" t="s">
        <v>40</v>
      </c>
      <c r="O298" s="12"/>
      <c r="P298" s="12"/>
      <c r="Q298" s="12"/>
      <c r="R298" s="12"/>
      <c r="S298" s="12">
        <v>5</v>
      </c>
      <c r="T298" s="12">
        <v>2</v>
      </c>
      <c r="U298" s="12">
        <v>1</v>
      </c>
      <c r="V298" s="12">
        <v>2</v>
      </c>
      <c r="W298" s="12">
        <v>1</v>
      </c>
      <c r="X298" s="12">
        <v>1</v>
      </c>
      <c r="Y298" s="12">
        <v>4</v>
      </c>
      <c r="Z298" s="12">
        <v>3</v>
      </c>
      <c r="AA298" s="12"/>
      <c r="AB298" s="12"/>
      <c r="AC298" s="12"/>
      <c r="AD298" s="12"/>
      <c r="AE298" s="12"/>
      <c r="AF298" s="12"/>
    </row>
    <row r="299" spans="1:32">
      <c r="A299" s="1">
        <v>9554</v>
      </c>
      <c r="B299" s="17" t="s">
        <v>505</v>
      </c>
      <c r="C299" s="17"/>
      <c r="D299" s="17" t="s">
        <v>231</v>
      </c>
      <c r="E299" s="17" t="s">
        <v>57</v>
      </c>
      <c r="F299" s="1" t="s">
        <v>35</v>
      </c>
      <c r="G299" s="17" t="s">
        <v>560</v>
      </c>
      <c r="H299" s="18" t="s">
        <v>574</v>
      </c>
      <c r="I299" s="15" t="s">
        <v>78</v>
      </c>
      <c r="J299" s="17" t="s">
        <v>508</v>
      </c>
      <c r="K299" s="1">
        <f>_xlfn.XLOOKUP(J299,'[1]Youth DB'!$G:$G,'[1]Youth DB'!$A:$A,"",0)</f>
        <v>908</v>
      </c>
      <c r="L299" s="17" t="s">
        <v>664</v>
      </c>
      <c r="M299" s="11">
        <f>SUM(O299,Q299,S299,U299,W299,Y299,AA299,AC299,AE299)</f>
        <v>13</v>
      </c>
      <c r="N299" s="12" t="s">
        <v>40</v>
      </c>
      <c r="O299" s="12"/>
      <c r="P299" s="12"/>
      <c r="Q299" s="12"/>
      <c r="R299" s="12"/>
      <c r="S299" s="12">
        <v>6</v>
      </c>
      <c r="T299" s="12">
        <v>2</v>
      </c>
      <c r="U299" s="12">
        <v>1</v>
      </c>
      <c r="V299" s="12">
        <v>2</v>
      </c>
      <c r="W299" s="12">
        <v>2</v>
      </c>
      <c r="X299" s="12">
        <v>1</v>
      </c>
      <c r="Y299" s="12">
        <v>4</v>
      </c>
      <c r="Z299" s="12">
        <v>3</v>
      </c>
      <c r="AA299" s="12"/>
      <c r="AB299" s="12"/>
      <c r="AC299" s="12"/>
      <c r="AD299" s="12"/>
      <c r="AE299" s="12"/>
      <c r="AF299" s="12"/>
    </row>
    <row r="300" spans="1:32">
      <c r="A300" s="1">
        <v>6522</v>
      </c>
      <c r="B300" s="17" t="s">
        <v>458</v>
      </c>
      <c r="C300" s="17"/>
      <c r="D300" s="17" t="s">
        <v>53</v>
      </c>
      <c r="E300" s="17" t="s">
        <v>57</v>
      </c>
      <c r="F300" s="1" t="s">
        <v>35</v>
      </c>
      <c r="G300" s="17" t="s">
        <v>665</v>
      </c>
      <c r="H300" s="18" t="s">
        <v>666</v>
      </c>
      <c r="I300" s="15" t="s">
        <v>75</v>
      </c>
      <c r="J300" t="s">
        <v>643</v>
      </c>
      <c r="K300" s="1">
        <f>_xlfn.XLOOKUP(J300,'[1]Youth DB'!$G:$G,'[1]Youth DB'!$A:$A,"",0)</f>
        <v>517</v>
      </c>
      <c r="L300" s="16"/>
      <c r="M300" s="11">
        <f>SUM(O300,Q300,S300,U300,W300,Y300,AA300,AC300,AE300)</f>
        <v>18</v>
      </c>
      <c r="N300" s="12"/>
      <c r="O300" s="12"/>
      <c r="P300" s="12"/>
      <c r="Q300" s="12"/>
      <c r="R300" s="12"/>
      <c r="S300" s="12">
        <v>18</v>
      </c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1:32">
      <c r="A301" s="1">
        <v>9017</v>
      </c>
      <c r="B301" s="17" t="s">
        <v>458</v>
      </c>
      <c r="C301" s="17"/>
      <c r="D301" s="17" t="s">
        <v>53</v>
      </c>
      <c r="E301" s="17" t="s">
        <v>34</v>
      </c>
      <c r="F301" s="1" t="s">
        <v>35</v>
      </c>
      <c r="G301" s="17" t="s">
        <v>667</v>
      </c>
      <c r="H301" s="18" t="s">
        <v>668</v>
      </c>
      <c r="I301" s="15" t="s">
        <v>75</v>
      </c>
      <c r="J301" t="s">
        <v>643</v>
      </c>
      <c r="K301" s="1">
        <f>_xlfn.XLOOKUP(J301,'[1]Youth DB'!$G:$G,'[1]Youth DB'!$A:$A,"",0)</f>
        <v>517</v>
      </c>
      <c r="L301" s="16"/>
      <c r="M301" s="11">
        <f>SUM(O301,Q301,S301,U301,W301,Y301,AA301,AC301,AE301)</f>
        <v>20</v>
      </c>
      <c r="N301" s="12"/>
      <c r="O301" s="12"/>
      <c r="P301" s="12"/>
      <c r="Q301" s="12"/>
      <c r="R301" s="12"/>
      <c r="S301" s="12">
        <v>20</v>
      </c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1:32">
      <c r="A302" s="1">
        <v>6898</v>
      </c>
      <c r="B302" s="17" t="s">
        <v>458</v>
      </c>
      <c r="C302" s="17"/>
      <c r="D302" s="17" t="s">
        <v>53</v>
      </c>
      <c r="E302" s="17" t="s">
        <v>43</v>
      </c>
      <c r="F302" s="1" t="s">
        <v>35</v>
      </c>
      <c r="G302" s="17" t="s">
        <v>669</v>
      </c>
      <c r="H302" s="18" t="s">
        <v>670</v>
      </c>
      <c r="I302" s="15" t="s">
        <v>75</v>
      </c>
      <c r="J302" t="s">
        <v>643</v>
      </c>
      <c r="K302" s="1">
        <f>_xlfn.XLOOKUP(J302,'[1]Youth DB'!$G:$G,'[1]Youth DB'!$A:$A,"",0)</f>
        <v>517</v>
      </c>
      <c r="L302" s="16"/>
      <c r="M302" s="11">
        <f>SUM(O302,Q302,S302,U302,W302,Y302,AA302,AC302,AE302)</f>
        <v>20</v>
      </c>
      <c r="N302" s="12"/>
      <c r="O302" s="12"/>
      <c r="P302" s="12"/>
      <c r="Q302" s="12"/>
      <c r="R302" s="12"/>
      <c r="S302" s="12">
        <v>20</v>
      </c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1:32">
      <c r="A303" s="1">
        <v>9015</v>
      </c>
      <c r="B303" s="17" t="s">
        <v>458</v>
      </c>
      <c r="C303" s="17"/>
      <c r="D303" s="17" t="s">
        <v>53</v>
      </c>
      <c r="E303" s="17" t="s">
        <v>57</v>
      </c>
      <c r="F303" s="1" t="s">
        <v>35</v>
      </c>
      <c r="G303" s="17" t="s">
        <v>671</v>
      </c>
      <c r="H303" s="18" t="s">
        <v>672</v>
      </c>
      <c r="I303" s="15"/>
      <c r="J303" t="s">
        <v>643</v>
      </c>
      <c r="K303" s="1">
        <f>_xlfn.XLOOKUP(J303,'[1]Youth DB'!$G:$G,'[1]Youth DB'!$A:$A,"",0)</f>
        <v>517</v>
      </c>
      <c r="L303" s="16"/>
      <c r="M303" s="11">
        <f>SUM(O303,Q303,S303,U303,W303,Y303,AA303,AC303,AE303)</f>
        <v>21</v>
      </c>
      <c r="N303" s="12"/>
      <c r="O303" s="12"/>
      <c r="P303" s="12"/>
      <c r="Q303" s="12"/>
      <c r="R303" s="12"/>
      <c r="S303" s="12">
        <v>21</v>
      </c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1:32">
      <c r="A304" s="1">
        <v>9016</v>
      </c>
      <c r="B304" s="17" t="s">
        <v>458</v>
      </c>
      <c r="C304" s="17"/>
      <c r="D304" s="17" t="s">
        <v>53</v>
      </c>
      <c r="E304" s="17" t="s">
        <v>34</v>
      </c>
      <c r="F304" s="1" t="s">
        <v>35</v>
      </c>
      <c r="G304" s="17" t="s">
        <v>673</v>
      </c>
      <c r="H304" s="18" t="s">
        <v>674</v>
      </c>
      <c r="I304" s="15"/>
      <c r="J304" t="s">
        <v>643</v>
      </c>
      <c r="K304" s="1">
        <f>_xlfn.XLOOKUP(J304,'[1]Youth DB'!$G:$G,'[1]Youth DB'!$A:$A,"",0)</f>
        <v>517</v>
      </c>
      <c r="L304" s="16"/>
      <c r="M304" s="11">
        <f>SUM(O304,Q304,S304,U304,W304,Y304,AA304,AC304,AE304)</f>
        <v>21</v>
      </c>
      <c r="N304" s="12"/>
      <c r="O304" s="12"/>
      <c r="P304" s="12"/>
      <c r="Q304" s="12"/>
      <c r="R304" s="12"/>
      <c r="S304" s="12">
        <v>21</v>
      </c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1:32">
      <c r="A305" s="1">
        <v>6523</v>
      </c>
      <c r="B305" s="17" t="s">
        <v>458</v>
      </c>
      <c r="C305" s="17"/>
      <c r="D305" s="17" t="s">
        <v>53</v>
      </c>
      <c r="E305" s="17" t="s">
        <v>57</v>
      </c>
      <c r="F305" s="1" t="s">
        <v>35</v>
      </c>
      <c r="G305" s="17" t="s">
        <v>665</v>
      </c>
      <c r="H305" s="18" t="s">
        <v>675</v>
      </c>
      <c r="I305" s="15" t="s">
        <v>78</v>
      </c>
      <c r="J305" t="s">
        <v>643</v>
      </c>
      <c r="K305" s="1">
        <f>_xlfn.XLOOKUP(J305,'[1]Youth DB'!$G:$G,'[1]Youth DB'!$A:$A,"",0)</f>
        <v>517</v>
      </c>
      <c r="L305" s="16"/>
      <c r="M305" s="11">
        <f>SUM(O305,Q305,S305,U305,W305,Y305,AA305,AC305,AE305)</f>
        <v>22</v>
      </c>
      <c r="N305" s="12"/>
      <c r="O305" s="12"/>
      <c r="P305" s="12"/>
      <c r="Q305" s="12"/>
      <c r="R305" s="12"/>
      <c r="S305" s="12">
        <v>22</v>
      </c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1:32">
      <c r="A306" s="1">
        <v>6262</v>
      </c>
      <c r="B306" s="3" t="s">
        <v>451</v>
      </c>
      <c r="C306" s="3"/>
      <c r="D306" s="3" t="s">
        <v>452</v>
      </c>
      <c r="E306" s="3" t="s">
        <v>148</v>
      </c>
      <c r="F306" s="1" t="s">
        <v>35</v>
      </c>
      <c r="G306" s="3" t="s">
        <v>71</v>
      </c>
      <c r="H306" s="14" t="s">
        <v>676</v>
      </c>
      <c r="I306" s="15"/>
      <c r="J306" s="17" t="s">
        <v>455</v>
      </c>
      <c r="K306" s="1">
        <f>_xlfn.XLOOKUP(J306,'[1]Youth DB'!$G:$G,'[1]Youth DB'!$A:$A,"",0)</f>
        <v>566</v>
      </c>
      <c r="L306" s="29">
        <v>44949</v>
      </c>
      <c r="M306" s="11">
        <f>SUM(O306,Q306,S306,U306,W306,Y306,AA306,AC306,AE306)</f>
        <v>33</v>
      </c>
      <c r="N306" s="12" t="s">
        <v>40</v>
      </c>
      <c r="O306" s="12">
        <v>6</v>
      </c>
      <c r="P306" s="12">
        <v>3</v>
      </c>
      <c r="Q306" s="12">
        <v>6</v>
      </c>
      <c r="R306" s="12">
        <v>1</v>
      </c>
      <c r="S306" s="12">
        <v>16</v>
      </c>
      <c r="T306" s="12">
        <v>1</v>
      </c>
      <c r="U306" s="12">
        <v>0</v>
      </c>
      <c r="V306" s="12">
        <v>2</v>
      </c>
      <c r="W306" s="12">
        <v>5</v>
      </c>
      <c r="X306" s="12">
        <v>2</v>
      </c>
      <c r="Y306" s="12"/>
      <c r="Z306" s="12"/>
      <c r="AA306" s="12"/>
      <c r="AB306" s="12"/>
      <c r="AC306" s="12"/>
      <c r="AD306" s="12"/>
      <c r="AE306" s="12"/>
      <c r="AF306" s="12"/>
    </row>
    <row r="307" spans="1:32" ht="24">
      <c r="A307" s="1">
        <v>8263</v>
      </c>
      <c r="B307" s="3" t="s">
        <v>451</v>
      </c>
      <c r="C307" s="3" t="s">
        <v>518</v>
      </c>
      <c r="D307" s="3" t="s">
        <v>452</v>
      </c>
      <c r="E307" s="3" t="s">
        <v>148</v>
      </c>
      <c r="F307" s="1" t="s">
        <v>35</v>
      </c>
      <c r="G307" s="17" t="s">
        <v>71</v>
      </c>
      <c r="H307" s="18" t="s">
        <v>677</v>
      </c>
      <c r="I307" s="15"/>
      <c r="J307" s="17" t="s">
        <v>455</v>
      </c>
      <c r="K307" s="1">
        <f>_xlfn.XLOOKUP(J307,'[1]Youth DB'!$G:$G,'[1]Youth DB'!$A:$A,"",0)</f>
        <v>566</v>
      </c>
      <c r="L307" s="29"/>
      <c r="M307" s="11">
        <f>SUM(O307,Q307,S307,U307,W307,Y307,AA307,AC307,AE307)</f>
        <v>31</v>
      </c>
      <c r="N307" s="12" t="s">
        <v>40</v>
      </c>
      <c r="O307" s="25">
        <v>0</v>
      </c>
      <c r="P307" s="12"/>
      <c r="Q307" s="12">
        <v>4</v>
      </c>
      <c r="R307" s="12">
        <v>1</v>
      </c>
      <c r="S307" s="12">
        <v>16</v>
      </c>
      <c r="T307" s="12">
        <v>1</v>
      </c>
      <c r="U307" s="12">
        <v>3</v>
      </c>
      <c r="V307" s="12">
        <v>2</v>
      </c>
      <c r="W307" s="12">
        <v>8</v>
      </c>
      <c r="X307" s="12">
        <v>2</v>
      </c>
      <c r="Y307" s="12"/>
      <c r="Z307" s="12"/>
      <c r="AA307" s="12"/>
      <c r="AB307" s="12"/>
      <c r="AC307" s="12"/>
      <c r="AD307" s="12"/>
      <c r="AE307" s="12"/>
      <c r="AF307" s="12"/>
    </row>
    <row r="308" spans="1:32" ht="24">
      <c r="A308" s="1">
        <v>9711</v>
      </c>
      <c r="B308" s="17" t="s">
        <v>451</v>
      </c>
      <c r="C308" s="3" t="s">
        <v>518</v>
      </c>
      <c r="D308" s="3" t="s">
        <v>452</v>
      </c>
      <c r="E308" s="17" t="s">
        <v>148</v>
      </c>
      <c r="F308" s="1" t="s">
        <v>35</v>
      </c>
      <c r="G308" s="17" t="s">
        <v>678</v>
      </c>
      <c r="H308" s="18" t="s">
        <v>679</v>
      </c>
      <c r="I308" s="15"/>
      <c r="J308" s="17" t="s">
        <v>455</v>
      </c>
      <c r="K308" s="1">
        <f>_xlfn.XLOOKUP(J308,'[1]Youth DB'!$G:$G,'[1]Youth DB'!$A:$A,"",0)</f>
        <v>566</v>
      </c>
      <c r="L308" s="16"/>
      <c r="M308" s="11">
        <f>SUM(O308,Q308,S308,U308,W308,Y308,AA308,AC308,AE308)</f>
        <v>27</v>
      </c>
      <c r="N308" s="12" t="s">
        <v>40</v>
      </c>
      <c r="O308" s="25">
        <v>0</v>
      </c>
      <c r="P308" s="12"/>
      <c r="Q308" s="12">
        <v>5</v>
      </c>
      <c r="R308" s="12">
        <v>1</v>
      </c>
      <c r="S308" s="12">
        <v>14</v>
      </c>
      <c r="T308" s="12">
        <v>1</v>
      </c>
      <c r="U308" s="12">
        <v>3</v>
      </c>
      <c r="V308" s="12">
        <v>2</v>
      </c>
      <c r="W308" s="12">
        <v>5</v>
      </c>
      <c r="X308" s="12">
        <v>1</v>
      </c>
      <c r="Y308" s="12"/>
      <c r="Z308" s="12"/>
      <c r="AA308" s="12"/>
      <c r="AB308" s="12"/>
      <c r="AC308" s="12"/>
      <c r="AD308" s="12"/>
      <c r="AE308" s="12"/>
      <c r="AF308" s="12"/>
    </row>
    <row r="309" spans="1:32">
      <c r="A309" s="1">
        <v>9014</v>
      </c>
      <c r="B309" s="17" t="s">
        <v>458</v>
      </c>
      <c r="C309" s="17"/>
      <c r="D309" s="17" t="s">
        <v>53</v>
      </c>
      <c r="E309" s="17" t="s">
        <v>34</v>
      </c>
      <c r="F309" s="1" t="s">
        <v>35</v>
      </c>
      <c r="G309" s="17" t="s">
        <v>134</v>
      </c>
      <c r="H309" s="18" t="s">
        <v>680</v>
      </c>
      <c r="I309" s="15" t="s">
        <v>75</v>
      </c>
      <c r="J309" t="s">
        <v>643</v>
      </c>
      <c r="K309" s="1">
        <f>_xlfn.XLOOKUP(J309,'[1]Youth DB'!$G:$G,'[1]Youth DB'!$A:$A,"",0)</f>
        <v>517</v>
      </c>
      <c r="L309" s="16"/>
      <c r="M309" s="11">
        <f>SUM(O309,Q309,S309,U309,W309,Y309,AA309,AC309,AE309)</f>
        <v>23</v>
      </c>
      <c r="N309" s="12"/>
      <c r="O309" s="12"/>
      <c r="P309" s="12"/>
      <c r="Q309" s="12"/>
      <c r="R309" s="12"/>
      <c r="S309" s="12">
        <v>23</v>
      </c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1:32">
      <c r="A310" s="1">
        <v>6951</v>
      </c>
      <c r="B310" s="3" t="s">
        <v>501</v>
      </c>
      <c r="C310" s="3"/>
      <c r="D310" s="3" t="s">
        <v>42</v>
      </c>
      <c r="E310" s="3" t="s">
        <v>57</v>
      </c>
      <c r="F310" s="1" t="s">
        <v>35</v>
      </c>
      <c r="G310" s="3" t="s">
        <v>681</v>
      </c>
      <c r="H310" s="14" t="s">
        <v>682</v>
      </c>
      <c r="I310" s="15"/>
      <c r="J310" s="17" t="s">
        <v>648</v>
      </c>
      <c r="K310" s="1">
        <f>_xlfn.XLOOKUP(J310,'[1]Youth DB'!$G:$G,'[1]Youth DB'!$A:$A,"",0)</f>
        <v>686</v>
      </c>
      <c r="L310" s="16">
        <v>45007</v>
      </c>
      <c r="M310" s="11">
        <f>SUM(O310,Q310,S310,U310,W310,Y310,AA310,AC310,AE310)</f>
        <v>3</v>
      </c>
      <c r="N310" s="12" t="s">
        <v>40</v>
      </c>
      <c r="O310" s="12">
        <v>1</v>
      </c>
      <c r="P310" s="12">
        <v>1</v>
      </c>
      <c r="Q310" s="12">
        <v>1</v>
      </c>
      <c r="R310" s="12">
        <v>1</v>
      </c>
      <c r="S310" s="12">
        <v>0</v>
      </c>
      <c r="T310" s="12">
        <v>0</v>
      </c>
      <c r="U310" s="12">
        <v>1</v>
      </c>
      <c r="V310" s="12">
        <v>1</v>
      </c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1:32">
      <c r="A311" s="1">
        <v>9030</v>
      </c>
      <c r="B311" s="17" t="s">
        <v>458</v>
      </c>
      <c r="C311" s="17"/>
      <c r="D311" s="17" t="s">
        <v>53</v>
      </c>
      <c r="E311" s="17" t="s">
        <v>34</v>
      </c>
      <c r="F311" s="1" t="s">
        <v>35</v>
      </c>
      <c r="G311" s="17" t="s">
        <v>468</v>
      </c>
      <c r="H311" s="18" t="s">
        <v>683</v>
      </c>
      <c r="I311" s="15" t="s">
        <v>75</v>
      </c>
      <c r="J311" t="s">
        <v>643</v>
      </c>
      <c r="K311" s="1">
        <f>_xlfn.XLOOKUP(J311,'[1]Youth DB'!$G:$G,'[1]Youth DB'!$A:$A,"",0)</f>
        <v>517</v>
      </c>
      <c r="L311" s="16"/>
      <c r="M311" s="11">
        <f>SUM(O311,Q311,S311,U311,W311,Y311,AA311,AC311,AE311)</f>
        <v>23</v>
      </c>
      <c r="N311" s="12"/>
      <c r="O311" s="12"/>
      <c r="P311" s="12"/>
      <c r="Q311" s="12"/>
      <c r="R311" s="12"/>
      <c r="S311" s="12">
        <v>23</v>
      </c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1:32">
      <c r="A312" s="1">
        <v>7878</v>
      </c>
      <c r="B312" s="3" t="s">
        <v>451</v>
      </c>
      <c r="C312" s="3"/>
      <c r="D312" s="3" t="s">
        <v>452</v>
      </c>
      <c r="E312" s="3" t="s">
        <v>43</v>
      </c>
      <c r="F312" s="1" t="s">
        <v>35</v>
      </c>
      <c r="G312" s="17" t="s">
        <v>684</v>
      </c>
      <c r="H312" s="18" t="s">
        <v>205</v>
      </c>
      <c r="I312" s="15" t="s">
        <v>78</v>
      </c>
      <c r="J312" s="17" t="s">
        <v>685</v>
      </c>
      <c r="K312" s="1">
        <f>_xlfn.XLOOKUP(J312,'[1]Youth DB'!$G:$G,'[1]Youth DB'!$A:$A,"",0)</f>
        <v>668</v>
      </c>
      <c r="L312" s="3"/>
      <c r="M312" s="11">
        <f>SUM(O312,Q312,S312,U312,W312,Y312,AA312,AC312,AE312)</f>
        <v>3</v>
      </c>
      <c r="N312" s="3"/>
      <c r="O312" s="17"/>
      <c r="P312" s="17"/>
      <c r="Q312" s="17"/>
      <c r="R312" s="15"/>
      <c r="S312" s="17"/>
      <c r="T312" s="16"/>
      <c r="U312" s="17"/>
      <c r="V312" s="12"/>
      <c r="W312" s="12">
        <v>3</v>
      </c>
      <c r="X312" s="12">
        <v>2</v>
      </c>
      <c r="Y312" s="12"/>
      <c r="Z312" s="12"/>
      <c r="AA312" s="12"/>
      <c r="AB312" s="12"/>
      <c r="AC312" s="12"/>
      <c r="AD312" s="12"/>
      <c r="AE312" s="12"/>
      <c r="AF312" s="12"/>
    </row>
    <row r="313" spans="1:32">
      <c r="A313" s="1">
        <v>9900</v>
      </c>
      <c r="B313" s="17" t="s">
        <v>435</v>
      </c>
      <c r="C313" s="17"/>
      <c r="D313" s="17" t="s">
        <v>436</v>
      </c>
      <c r="E313" s="17" t="s">
        <v>57</v>
      </c>
      <c r="F313" s="1" t="s">
        <v>686</v>
      </c>
      <c r="G313" s="17" t="s">
        <v>687</v>
      </c>
      <c r="H313" s="18" t="s">
        <v>202</v>
      </c>
      <c r="I313" s="15" t="s">
        <v>78</v>
      </c>
      <c r="J313" s="17" t="s">
        <v>393</v>
      </c>
      <c r="K313" s="1">
        <f>_xlfn.XLOOKUP(J313,'[1]Youth DB'!$G:$G,'[1]Youth DB'!$A:$A,"",0)</f>
        <v>671</v>
      </c>
      <c r="L313" s="35">
        <v>45021</v>
      </c>
      <c r="M313" s="11">
        <f>SUM(O313,Q313,S313,U313,W313,Y313,AA313,AC313,AE313)</f>
        <v>3</v>
      </c>
      <c r="N313" s="12"/>
      <c r="O313" s="12">
        <v>0</v>
      </c>
      <c r="P313" s="12">
        <v>0</v>
      </c>
      <c r="Q313" s="12">
        <v>0</v>
      </c>
      <c r="R313" s="12">
        <v>0</v>
      </c>
      <c r="S313" s="12">
        <v>3</v>
      </c>
      <c r="T313" s="12">
        <v>3</v>
      </c>
      <c r="U313" s="12">
        <v>0</v>
      </c>
      <c r="V313" s="12">
        <v>3</v>
      </c>
      <c r="W313" s="12">
        <v>0</v>
      </c>
      <c r="X313" s="12">
        <v>3</v>
      </c>
      <c r="Y313" s="12"/>
      <c r="Z313" s="12"/>
      <c r="AA313" s="12"/>
      <c r="AB313" s="12"/>
      <c r="AC313" s="12"/>
      <c r="AD313" s="12"/>
      <c r="AE313" s="12"/>
      <c r="AF313" s="12"/>
    </row>
    <row r="314" spans="1:32">
      <c r="A314" s="1">
        <v>7401</v>
      </c>
      <c r="B314" s="17" t="s">
        <v>435</v>
      </c>
      <c r="C314" s="17"/>
      <c r="D314" s="17" t="s">
        <v>436</v>
      </c>
      <c r="E314" s="17" t="s">
        <v>43</v>
      </c>
      <c r="F314" s="1" t="s">
        <v>35</v>
      </c>
      <c r="G314" s="17" t="s">
        <v>688</v>
      </c>
      <c r="H314" s="18" t="s">
        <v>689</v>
      </c>
      <c r="I314" s="15" t="s">
        <v>75</v>
      </c>
      <c r="J314" s="17" t="s">
        <v>690</v>
      </c>
      <c r="K314" s="1">
        <f>_xlfn.XLOOKUP(J314,'[1]Youth DB'!$G:$G,'[1]Youth DB'!$A:$A,"",0)</f>
        <v>755</v>
      </c>
      <c r="L314" s="17" t="s">
        <v>691</v>
      </c>
      <c r="M314" s="11">
        <f>SUM(O314,Q314,S314,U314,W314,Y314,AA314,AC314,AE314)</f>
        <v>3</v>
      </c>
      <c r="N314" s="12"/>
      <c r="O314" s="12">
        <v>0</v>
      </c>
      <c r="P314" s="12"/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1</v>
      </c>
      <c r="W314" s="12">
        <v>0</v>
      </c>
      <c r="X314" s="12">
        <v>1</v>
      </c>
      <c r="Y314" s="12"/>
      <c r="Z314" s="12"/>
      <c r="AA314" s="12"/>
      <c r="AB314" s="12"/>
      <c r="AC314" s="12"/>
      <c r="AD314" s="12"/>
      <c r="AE314" s="12"/>
      <c r="AF314" s="12"/>
    </row>
    <row r="315" spans="1:32">
      <c r="A315" s="1">
        <v>5546</v>
      </c>
      <c r="B315" s="17" t="s">
        <v>435</v>
      </c>
      <c r="C315" s="17"/>
      <c r="D315" s="17" t="s">
        <v>436</v>
      </c>
      <c r="E315" s="17" t="s">
        <v>57</v>
      </c>
      <c r="F315" s="1" t="s">
        <v>35</v>
      </c>
      <c r="G315" s="17" t="s">
        <v>692</v>
      </c>
      <c r="H315" s="18" t="s">
        <v>574</v>
      </c>
      <c r="I315" s="15" t="s">
        <v>78</v>
      </c>
      <c r="J315" s="17" t="s">
        <v>690</v>
      </c>
      <c r="K315" s="1">
        <f>_xlfn.XLOOKUP(J315,'[1]Youth DB'!$G:$G,'[1]Youth DB'!$A:$A,"",0)</f>
        <v>755</v>
      </c>
      <c r="L315" s="17" t="s">
        <v>693</v>
      </c>
      <c r="M315" s="11">
        <f>SUM(O315,Q315,S315,U315,W315,Y315,AA315,AC315,AE315)</f>
        <v>3</v>
      </c>
      <c r="N315" s="12"/>
      <c r="O315" s="12">
        <v>0</v>
      </c>
      <c r="P315" s="12"/>
      <c r="Q315" s="12">
        <v>2</v>
      </c>
      <c r="R315" s="12">
        <v>1</v>
      </c>
      <c r="S315" s="12">
        <v>1</v>
      </c>
      <c r="T315" s="12">
        <v>1</v>
      </c>
      <c r="U315" s="12">
        <v>0</v>
      </c>
      <c r="V315" s="12">
        <v>5</v>
      </c>
      <c r="W315" s="12">
        <v>0</v>
      </c>
      <c r="X315" s="12">
        <v>5</v>
      </c>
      <c r="Y315" s="12"/>
      <c r="Z315" s="12"/>
      <c r="AA315" s="12"/>
      <c r="AB315" s="12"/>
      <c r="AC315" s="12"/>
      <c r="AD315" s="12"/>
      <c r="AE315" s="12"/>
      <c r="AF315" s="12"/>
    </row>
    <row r="316" spans="1:32">
      <c r="A316" s="1">
        <v>7458</v>
      </c>
      <c r="B316" s="17" t="s">
        <v>435</v>
      </c>
      <c r="C316" s="17"/>
      <c r="D316" s="17" t="s">
        <v>436</v>
      </c>
      <c r="E316" s="17" t="s">
        <v>43</v>
      </c>
      <c r="F316" s="1" t="s">
        <v>35</v>
      </c>
      <c r="G316" s="17" t="s">
        <v>694</v>
      </c>
      <c r="H316" s="18" t="s">
        <v>695</v>
      </c>
      <c r="I316" s="15" t="s">
        <v>75</v>
      </c>
      <c r="J316" s="17" t="s">
        <v>690</v>
      </c>
      <c r="K316" s="1">
        <f>_xlfn.XLOOKUP(J316,'[1]Youth DB'!$G:$G,'[1]Youth DB'!$A:$A,"",0)</f>
        <v>755</v>
      </c>
      <c r="L316" s="17" t="s">
        <v>693</v>
      </c>
      <c r="M316" s="11">
        <f>SUM(O316,Q316,S316,U316,W316,Y316,AA316,AC316,AE316)</f>
        <v>3</v>
      </c>
      <c r="N316" s="12"/>
      <c r="O316" s="12">
        <v>0</v>
      </c>
      <c r="P316" s="12"/>
      <c r="Q316" s="12">
        <v>2</v>
      </c>
      <c r="R316" s="12">
        <v>1</v>
      </c>
      <c r="S316" s="12">
        <v>1</v>
      </c>
      <c r="T316" s="12">
        <v>1</v>
      </c>
      <c r="U316" s="12">
        <v>0</v>
      </c>
      <c r="V316" s="12">
        <v>1</v>
      </c>
      <c r="W316" s="12">
        <v>0</v>
      </c>
      <c r="X316" s="12">
        <v>1</v>
      </c>
      <c r="Y316" s="12"/>
      <c r="Z316" s="12"/>
      <c r="AA316" s="12"/>
      <c r="AB316" s="12"/>
      <c r="AC316" s="12"/>
      <c r="AD316" s="12"/>
      <c r="AE316" s="12"/>
      <c r="AF316" s="12"/>
    </row>
    <row r="317" spans="1:32">
      <c r="A317" s="1">
        <v>9045</v>
      </c>
      <c r="B317" s="17" t="s">
        <v>458</v>
      </c>
      <c r="C317" s="17"/>
      <c r="D317" s="17" t="s">
        <v>53</v>
      </c>
      <c r="E317" s="17" t="s">
        <v>34</v>
      </c>
      <c r="F317" s="1" t="s">
        <v>35</v>
      </c>
      <c r="G317" s="17" t="s">
        <v>218</v>
      </c>
      <c r="H317" s="18" t="s">
        <v>696</v>
      </c>
      <c r="I317" s="15" t="s">
        <v>78</v>
      </c>
      <c r="J317" t="s">
        <v>643</v>
      </c>
      <c r="K317" s="1">
        <f>_xlfn.XLOOKUP(J317,'[1]Youth DB'!$G:$G,'[1]Youth DB'!$A:$A,"",0)</f>
        <v>517</v>
      </c>
      <c r="L317" s="16"/>
      <c r="M317" s="11">
        <f>SUM(O317,Q317,S317,U317,W317,Y317,AA317,AC317,AE317)</f>
        <v>23</v>
      </c>
      <c r="N317" s="12"/>
      <c r="O317" s="12"/>
      <c r="P317" s="12"/>
      <c r="Q317" s="12"/>
      <c r="R317" s="12"/>
      <c r="S317" s="12">
        <v>23</v>
      </c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1:32">
      <c r="A318" s="1">
        <v>9049</v>
      </c>
      <c r="B318" s="17" t="s">
        <v>458</v>
      </c>
      <c r="C318" s="17"/>
      <c r="D318" s="17" t="s">
        <v>53</v>
      </c>
      <c r="E318" s="17" t="s">
        <v>34</v>
      </c>
      <c r="F318" s="1" t="s">
        <v>35</v>
      </c>
      <c r="G318" s="17" t="s">
        <v>697</v>
      </c>
      <c r="H318" s="18" t="s">
        <v>698</v>
      </c>
      <c r="I318" s="15" t="s">
        <v>75</v>
      </c>
      <c r="J318" t="s">
        <v>643</v>
      </c>
      <c r="K318" s="1">
        <f>_xlfn.XLOOKUP(J318,'[1]Youth DB'!$G:$G,'[1]Youth DB'!$A:$A,"",0)</f>
        <v>517</v>
      </c>
      <c r="L318" s="16"/>
      <c r="M318" s="11">
        <f>SUM(O318,Q318,S318,U318,W318,Y318,AA318,AC318,AE318)</f>
        <v>23</v>
      </c>
      <c r="N318" s="12"/>
      <c r="O318" s="12"/>
      <c r="P318" s="12"/>
      <c r="Q318" s="12"/>
      <c r="R318" s="12"/>
      <c r="S318" s="12">
        <v>23</v>
      </c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1:32">
      <c r="A319" s="1">
        <v>5570</v>
      </c>
      <c r="B319" s="17" t="s">
        <v>435</v>
      </c>
      <c r="C319" s="17"/>
      <c r="D319" s="17" t="s">
        <v>436</v>
      </c>
      <c r="E319" s="17" t="s">
        <v>57</v>
      </c>
      <c r="F319" s="1" t="s">
        <v>35</v>
      </c>
      <c r="G319" s="17" t="s">
        <v>699</v>
      </c>
      <c r="H319" s="18" t="s">
        <v>700</v>
      </c>
      <c r="I319" s="15" t="s">
        <v>78</v>
      </c>
      <c r="J319" s="17" t="s">
        <v>690</v>
      </c>
      <c r="K319" s="1">
        <f>_xlfn.XLOOKUP(J319,'[1]Youth DB'!$G:$G,'[1]Youth DB'!$A:$A,"",0)</f>
        <v>755</v>
      </c>
      <c r="L319" s="16"/>
      <c r="M319" s="11">
        <f>SUM(O319,Q319,S319,U319,W319,Y319,AA319,AC319,AE319)</f>
        <v>3</v>
      </c>
      <c r="N319" s="12"/>
      <c r="O319" s="12">
        <v>0</v>
      </c>
      <c r="P319" s="12"/>
      <c r="Q319" s="12">
        <v>1</v>
      </c>
      <c r="R319" s="12">
        <v>1</v>
      </c>
      <c r="S319" s="12">
        <v>2</v>
      </c>
      <c r="T319" s="12">
        <v>5</v>
      </c>
      <c r="U319" s="12">
        <v>0</v>
      </c>
      <c r="V319" s="12">
        <v>5</v>
      </c>
      <c r="W319" s="12">
        <v>0</v>
      </c>
      <c r="X319" s="12">
        <v>5</v>
      </c>
      <c r="Y319" s="12"/>
      <c r="Z319" s="12"/>
      <c r="AA319" s="12"/>
      <c r="AB319" s="12"/>
      <c r="AC319" s="12"/>
      <c r="AD319" s="12"/>
      <c r="AE319" s="12"/>
      <c r="AF319" s="12"/>
    </row>
    <row r="320" spans="1:32">
      <c r="A320" s="1">
        <v>5551</v>
      </c>
      <c r="B320" s="17" t="s">
        <v>435</v>
      </c>
      <c r="C320" s="17"/>
      <c r="D320" s="17" t="s">
        <v>436</v>
      </c>
      <c r="E320" s="17" t="s">
        <v>57</v>
      </c>
      <c r="F320" s="1" t="s">
        <v>35</v>
      </c>
      <c r="G320" s="17" t="s">
        <v>701</v>
      </c>
      <c r="H320" s="18" t="s">
        <v>702</v>
      </c>
      <c r="I320" s="15" t="s">
        <v>75</v>
      </c>
      <c r="J320" s="17" t="s">
        <v>690</v>
      </c>
      <c r="K320" s="1">
        <f>_xlfn.XLOOKUP(J320,'[1]Youth DB'!$G:$G,'[1]Youth DB'!$A:$A,"",0)</f>
        <v>755</v>
      </c>
      <c r="L320" s="17" t="s">
        <v>703</v>
      </c>
      <c r="M320" s="11">
        <f>SUM(O320,Q320,S320,U320,W320,Y320,AA320,AC320,AE320)</f>
        <v>3</v>
      </c>
      <c r="N320" s="12"/>
      <c r="O320" s="12">
        <v>0</v>
      </c>
      <c r="P320" s="12"/>
      <c r="Q320" s="12">
        <v>2</v>
      </c>
      <c r="R320" s="12">
        <v>1</v>
      </c>
      <c r="S320" s="12">
        <v>1</v>
      </c>
      <c r="T320" s="12">
        <v>1</v>
      </c>
      <c r="U320" s="12">
        <v>0</v>
      </c>
      <c r="V320" s="12">
        <v>1</v>
      </c>
      <c r="W320" s="12">
        <v>0</v>
      </c>
      <c r="X320" s="12">
        <v>1</v>
      </c>
      <c r="Y320" s="12"/>
      <c r="Z320" s="12"/>
      <c r="AA320" s="12"/>
      <c r="AB320" s="12"/>
      <c r="AC320" s="12"/>
      <c r="AD320" s="12"/>
      <c r="AE320" s="12"/>
      <c r="AF320" s="12"/>
    </row>
    <row r="321" spans="1:32">
      <c r="A321" s="1">
        <v>9111</v>
      </c>
      <c r="B321" s="17" t="s">
        <v>462</v>
      </c>
      <c r="C321" s="17" t="s">
        <v>650</v>
      </c>
      <c r="D321" s="17" t="s">
        <v>33</v>
      </c>
      <c r="E321" s="17" t="s">
        <v>57</v>
      </c>
      <c r="F321" s="1" t="s">
        <v>35</v>
      </c>
      <c r="G321" s="17" t="s">
        <v>704</v>
      </c>
      <c r="H321" s="18" t="s">
        <v>705</v>
      </c>
      <c r="I321" s="15" t="s">
        <v>75</v>
      </c>
      <c r="J321" s="17" t="s">
        <v>466</v>
      </c>
      <c r="K321" s="1">
        <f>_xlfn.XLOOKUP(J321,'[1]Youth DB'!$G:$G,'[1]Youth DB'!$A:$A,"",0)</f>
        <v>754</v>
      </c>
      <c r="L321" s="29">
        <v>45266</v>
      </c>
      <c r="M321" s="11">
        <f>SUM(O321,Q321,S321,U321,W321,Y321,AA321,AC321,AE321)</f>
        <v>3</v>
      </c>
      <c r="N321" s="12"/>
      <c r="O321" s="12"/>
      <c r="P321" s="12"/>
      <c r="Q321" s="12"/>
      <c r="R321" s="12"/>
      <c r="S321" s="12"/>
      <c r="T321" s="12"/>
      <c r="U321" s="12">
        <v>1</v>
      </c>
      <c r="V321" s="12">
        <v>1</v>
      </c>
      <c r="W321" s="12">
        <v>2</v>
      </c>
      <c r="X321" s="12">
        <v>2</v>
      </c>
      <c r="Y321" s="12"/>
      <c r="Z321" s="12"/>
      <c r="AA321" s="12"/>
      <c r="AB321" s="12"/>
      <c r="AC321" s="12"/>
      <c r="AD321" s="12"/>
      <c r="AE321" s="12"/>
      <c r="AF321" s="12"/>
    </row>
    <row r="322" spans="1:32">
      <c r="A322" s="1">
        <v>4368</v>
      </c>
      <c r="B322" s="3" t="s">
        <v>501</v>
      </c>
      <c r="C322" s="3"/>
      <c r="D322" s="3" t="s">
        <v>42</v>
      </c>
      <c r="E322" s="3" t="s">
        <v>57</v>
      </c>
      <c r="F322" s="1" t="s">
        <v>35</v>
      </c>
      <c r="G322" s="3" t="s">
        <v>304</v>
      </c>
      <c r="H322" s="14" t="s">
        <v>706</v>
      </c>
      <c r="I322" s="15"/>
      <c r="J322" t="s">
        <v>707</v>
      </c>
      <c r="K322" s="1">
        <f>_xlfn.XLOOKUP(J322,'[1]Youth DB'!$G:$G,'[1]Youth DB'!$A:$A,"",0)</f>
        <v>695</v>
      </c>
      <c r="L322" s="16">
        <v>45007</v>
      </c>
      <c r="M322" s="11">
        <f>SUM(O322,Q322,S322,U322,W322,Y322,AA322,AC322,AE322)</f>
        <v>7</v>
      </c>
      <c r="N322" s="12" t="s">
        <v>40</v>
      </c>
      <c r="O322" s="12">
        <v>2</v>
      </c>
      <c r="P322" s="12">
        <v>1</v>
      </c>
      <c r="Q322" s="12">
        <v>3</v>
      </c>
      <c r="R322" s="12">
        <v>2</v>
      </c>
      <c r="S322" s="12">
        <v>2</v>
      </c>
      <c r="T322" s="12">
        <v>2</v>
      </c>
      <c r="U322" s="12">
        <v>0</v>
      </c>
      <c r="V322" s="12">
        <v>2</v>
      </c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1:32">
      <c r="A323" s="1">
        <v>6954</v>
      </c>
      <c r="B323" s="3" t="s">
        <v>501</v>
      </c>
      <c r="C323" s="3"/>
      <c r="D323" s="3" t="s">
        <v>42</v>
      </c>
      <c r="E323" s="3" t="s">
        <v>57</v>
      </c>
      <c r="F323" s="1" t="s">
        <v>35</v>
      </c>
      <c r="G323" s="3" t="s">
        <v>708</v>
      </c>
      <c r="H323" s="14" t="s">
        <v>709</v>
      </c>
      <c r="I323" s="15"/>
      <c r="J323" t="s">
        <v>707</v>
      </c>
      <c r="K323" s="1">
        <f>_xlfn.XLOOKUP(J323,'[1]Youth DB'!$G:$G,'[1]Youth DB'!$A:$A,"",0)</f>
        <v>695</v>
      </c>
      <c r="L323" s="16">
        <v>45007</v>
      </c>
      <c r="M323" s="11">
        <f>SUM(O323,Q323,S323,U323,W323,Y323,AA323,AC323,AE323)</f>
        <v>7</v>
      </c>
      <c r="N323" s="12" t="s">
        <v>40</v>
      </c>
      <c r="O323" s="12">
        <v>2</v>
      </c>
      <c r="P323" s="12">
        <v>1</v>
      </c>
      <c r="Q323" s="12">
        <v>2</v>
      </c>
      <c r="R323" s="12">
        <v>2</v>
      </c>
      <c r="S323" s="12">
        <v>3</v>
      </c>
      <c r="T323" s="12">
        <v>2</v>
      </c>
      <c r="U323" s="12">
        <v>0</v>
      </c>
      <c r="V323" s="12">
        <v>2</v>
      </c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1:32">
      <c r="A324" s="1">
        <v>6952</v>
      </c>
      <c r="B324" s="3" t="s">
        <v>501</v>
      </c>
      <c r="C324" s="3"/>
      <c r="D324" s="3" t="s">
        <v>42</v>
      </c>
      <c r="E324" s="3" t="s">
        <v>57</v>
      </c>
      <c r="F324" s="1" t="s">
        <v>35</v>
      </c>
      <c r="G324" s="3" t="s">
        <v>710</v>
      </c>
      <c r="H324" s="14" t="s">
        <v>711</v>
      </c>
      <c r="I324" s="15"/>
      <c r="J324" t="s">
        <v>707</v>
      </c>
      <c r="K324" s="1">
        <f>_xlfn.XLOOKUP(J324,'[1]Youth DB'!$G:$G,'[1]Youth DB'!$A:$A,"",0)</f>
        <v>695</v>
      </c>
      <c r="L324" s="16">
        <v>45009</v>
      </c>
      <c r="M324" s="11">
        <f>SUM(O324,Q324,S324,U324,W324,Y324,AA324,AC324,AE324)</f>
        <v>8</v>
      </c>
      <c r="N324" s="12" t="s">
        <v>40</v>
      </c>
      <c r="O324" s="12">
        <v>3</v>
      </c>
      <c r="P324" s="12">
        <v>1</v>
      </c>
      <c r="Q324" s="12">
        <v>1</v>
      </c>
      <c r="R324" s="12"/>
      <c r="S324" s="12">
        <v>4</v>
      </c>
      <c r="T324" s="12">
        <v>3</v>
      </c>
      <c r="U324" s="12">
        <v>0</v>
      </c>
      <c r="V324" s="12">
        <v>3</v>
      </c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1:32">
      <c r="A325" s="1">
        <v>4343</v>
      </c>
      <c r="B325" s="3" t="s">
        <v>501</v>
      </c>
      <c r="C325" s="3"/>
      <c r="D325" s="3" t="s">
        <v>42</v>
      </c>
      <c r="E325" s="3" t="s">
        <v>57</v>
      </c>
      <c r="F325" s="1" t="s">
        <v>35</v>
      </c>
      <c r="G325" s="3" t="s">
        <v>712</v>
      </c>
      <c r="H325" s="14" t="s">
        <v>713</v>
      </c>
      <c r="I325" s="15"/>
      <c r="J325" t="s">
        <v>707</v>
      </c>
      <c r="K325" s="1">
        <f>_xlfn.XLOOKUP(J325,'[1]Youth DB'!$G:$G,'[1]Youth DB'!$A:$A,"",0)</f>
        <v>695</v>
      </c>
      <c r="L325" s="16">
        <v>45009</v>
      </c>
      <c r="M325" s="11">
        <f>SUM(O325,Q325,S325,U325,W325,Y325,AA325,AC325,AE325)</f>
        <v>8</v>
      </c>
      <c r="N325" s="12" t="s">
        <v>40</v>
      </c>
      <c r="O325" s="12">
        <v>2</v>
      </c>
      <c r="P325" s="12">
        <v>1</v>
      </c>
      <c r="Q325" s="12">
        <v>2</v>
      </c>
      <c r="R325" s="12">
        <v>2</v>
      </c>
      <c r="S325" s="12">
        <v>4</v>
      </c>
      <c r="T325" s="12">
        <v>2</v>
      </c>
      <c r="U325" s="12">
        <v>0</v>
      </c>
      <c r="V325" s="12">
        <v>3</v>
      </c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1:32">
      <c r="A326" s="1">
        <v>6956</v>
      </c>
      <c r="B326" s="3" t="s">
        <v>501</v>
      </c>
      <c r="C326" s="3"/>
      <c r="D326" s="3" t="s">
        <v>42</v>
      </c>
      <c r="E326" s="3" t="s">
        <v>57</v>
      </c>
      <c r="F326" s="1" t="s">
        <v>35</v>
      </c>
      <c r="G326" s="36" t="s">
        <v>714</v>
      </c>
      <c r="H326" s="37" t="s">
        <v>715</v>
      </c>
      <c r="I326" s="15"/>
      <c r="J326" t="s">
        <v>707</v>
      </c>
      <c r="K326" s="1">
        <f>_xlfn.XLOOKUP(J326,'[1]Youth DB'!$G:$G,'[1]Youth DB'!$A:$A,"",0)</f>
        <v>695</v>
      </c>
      <c r="L326" s="16">
        <v>45007</v>
      </c>
      <c r="M326" s="11">
        <f>SUM(O326,Q326,S326,U326,W326,Y326,AA326,AC326,AE326)</f>
        <v>8</v>
      </c>
      <c r="N326" s="12" t="s">
        <v>40</v>
      </c>
      <c r="O326" s="12">
        <v>1</v>
      </c>
      <c r="P326" s="12">
        <v>1</v>
      </c>
      <c r="Q326" s="12">
        <v>2</v>
      </c>
      <c r="R326" s="12">
        <v>2</v>
      </c>
      <c r="S326" s="12">
        <v>5</v>
      </c>
      <c r="T326" s="12">
        <v>2</v>
      </c>
      <c r="U326" s="12">
        <v>0</v>
      </c>
      <c r="V326" s="12">
        <v>2</v>
      </c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1:32">
      <c r="A327" s="1">
        <v>1734</v>
      </c>
      <c r="B327" s="3" t="s">
        <v>501</v>
      </c>
      <c r="C327" s="3"/>
      <c r="D327" s="3" t="s">
        <v>42</v>
      </c>
      <c r="E327" s="3" t="s">
        <v>57</v>
      </c>
      <c r="F327" s="1" t="s">
        <v>35</v>
      </c>
      <c r="G327" s="3" t="s">
        <v>716</v>
      </c>
      <c r="H327" s="14" t="s">
        <v>717</v>
      </c>
      <c r="I327" s="15"/>
      <c r="J327" t="s">
        <v>707</v>
      </c>
      <c r="K327" s="1">
        <f>_xlfn.XLOOKUP(J327,'[1]Youth DB'!$G:$G,'[1]Youth DB'!$A:$A,"",0)</f>
        <v>695</v>
      </c>
      <c r="L327" s="16">
        <v>45040</v>
      </c>
      <c r="M327" s="11">
        <f>SUM(O327,Q327,S327,U327,W327,Y327,AA327,AC327,AE327)</f>
        <v>8</v>
      </c>
      <c r="N327" s="12" t="s">
        <v>40</v>
      </c>
      <c r="O327" s="12">
        <v>2</v>
      </c>
      <c r="P327" s="12">
        <v>1</v>
      </c>
      <c r="Q327" s="12">
        <v>2</v>
      </c>
      <c r="R327" s="12">
        <v>3</v>
      </c>
      <c r="S327" s="12">
        <v>4</v>
      </c>
      <c r="T327" s="12">
        <v>3</v>
      </c>
      <c r="U327" s="12">
        <v>0</v>
      </c>
      <c r="V327" s="12">
        <v>3</v>
      </c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1:32">
      <c r="A328" s="1">
        <v>7979</v>
      </c>
      <c r="B328" s="3" t="s">
        <v>501</v>
      </c>
      <c r="C328" s="3"/>
      <c r="D328" s="3" t="s">
        <v>42</v>
      </c>
      <c r="E328" s="3" t="s">
        <v>43</v>
      </c>
      <c r="F328" s="1" t="s">
        <v>35</v>
      </c>
      <c r="G328" s="17" t="s">
        <v>60</v>
      </c>
      <c r="H328" s="18" t="s">
        <v>718</v>
      </c>
      <c r="I328" s="15"/>
      <c r="J328" t="s">
        <v>707</v>
      </c>
      <c r="K328" s="1">
        <f>_xlfn.XLOOKUP(J328,'[1]Youth DB'!$G:$G,'[1]Youth DB'!$A:$A,"",0)</f>
        <v>695</v>
      </c>
      <c r="L328" s="16"/>
      <c r="M328" s="11">
        <f>SUM(O328,Q328,S328,U328,W328,Y328,AA328,AC328,AE328)</f>
        <v>8</v>
      </c>
      <c r="N328" s="12" t="s">
        <v>40</v>
      </c>
      <c r="O328" s="12">
        <v>1</v>
      </c>
      <c r="P328" s="12">
        <v>1</v>
      </c>
      <c r="Q328" s="12">
        <v>3</v>
      </c>
      <c r="R328" s="12">
        <v>1</v>
      </c>
      <c r="S328" s="12">
        <v>3</v>
      </c>
      <c r="T328" s="12">
        <v>1</v>
      </c>
      <c r="U328" s="12">
        <v>1</v>
      </c>
      <c r="V328" s="12">
        <v>1</v>
      </c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1:32">
      <c r="A329" s="1">
        <v>4345</v>
      </c>
      <c r="B329" s="3" t="s">
        <v>501</v>
      </c>
      <c r="C329" s="3"/>
      <c r="D329" s="3" t="s">
        <v>42</v>
      </c>
      <c r="E329" s="3" t="s">
        <v>57</v>
      </c>
      <c r="F329" s="1" t="s">
        <v>35</v>
      </c>
      <c r="G329" s="3" t="s">
        <v>719</v>
      </c>
      <c r="H329" s="14" t="s">
        <v>720</v>
      </c>
      <c r="I329" s="15"/>
      <c r="J329" t="s">
        <v>707</v>
      </c>
      <c r="K329" s="1">
        <f>_xlfn.XLOOKUP(J329,'[1]Youth DB'!$G:$G,'[1]Youth DB'!$A:$A,"",0)</f>
        <v>695</v>
      </c>
      <c r="L329" s="16">
        <v>45008</v>
      </c>
      <c r="M329" s="11">
        <f>SUM(O329,Q329,S329,U329,W329,Y329,AA329,AC329,AE329)</f>
        <v>9</v>
      </c>
      <c r="N329" s="12" t="s">
        <v>40</v>
      </c>
      <c r="O329" s="12">
        <v>3</v>
      </c>
      <c r="P329" s="12">
        <v>1</v>
      </c>
      <c r="Q329" s="12">
        <v>1</v>
      </c>
      <c r="R329" s="12">
        <v>2</v>
      </c>
      <c r="S329" s="12">
        <v>5</v>
      </c>
      <c r="T329" s="12">
        <v>9</v>
      </c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1:32">
      <c r="A330" s="1">
        <v>4336</v>
      </c>
      <c r="B330" s="3" t="s">
        <v>501</v>
      </c>
      <c r="C330" s="3"/>
      <c r="D330" s="3" t="s">
        <v>42</v>
      </c>
      <c r="E330" s="3" t="s">
        <v>57</v>
      </c>
      <c r="F330" s="1" t="s">
        <v>35</v>
      </c>
      <c r="G330" s="3" t="s">
        <v>721</v>
      </c>
      <c r="H330" s="14" t="s">
        <v>722</v>
      </c>
      <c r="I330" s="15"/>
      <c r="J330" t="s">
        <v>707</v>
      </c>
      <c r="K330" s="1">
        <f>_xlfn.XLOOKUP(J330,'[1]Youth DB'!$G:$G,'[1]Youth DB'!$A:$A,"",0)</f>
        <v>695</v>
      </c>
      <c r="L330" s="16">
        <v>45008</v>
      </c>
      <c r="M330" s="11">
        <f>SUM(O330,Q330,S330,U330,W330,Y330,AA330,AC330,AE330)</f>
        <v>9</v>
      </c>
      <c r="N330" s="12" t="s">
        <v>40</v>
      </c>
      <c r="O330" s="12">
        <v>1</v>
      </c>
      <c r="P330" s="12">
        <v>1</v>
      </c>
      <c r="Q330" s="12">
        <v>3</v>
      </c>
      <c r="R330" s="12">
        <v>2</v>
      </c>
      <c r="S330" s="12">
        <v>4</v>
      </c>
      <c r="T330" s="12">
        <v>4</v>
      </c>
      <c r="U330" s="12">
        <v>1</v>
      </c>
      <c r="V330" s="12">
        <v>9</v>
      </c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1:32">
      <c r="A331" s="1">
        <v>6953</v>
      </c>
      <c r="B331" s="3" t="s">
        <v>501</v>
      </c>
      <c r="C331" s="3"/>
      <c r="D331" s="3" t="s">
        <v>42</v>
      </c>
      <c r="E331" s="3" t="s">
        <v>57</v>
      </c>
      <c r="F331" s="1" t="s">
        <v>35</v>
      </c>
      <c r="G331" s="3" t="s">
        <v>723</v>
      </c>
      <c r="H331" s="14" t="s">
        <v>724</v>
      </c>
      <c r="I331" s="15"/>
      <c r="J331" t="s">
        <v>707</v>
      </c>
      <c r="K331" s="1">
        <f>_xlfn.XLOOKUP(J331,'[1]Youth DB'!$G:$G,'[1]Youth DB'!$A:$A,"",0)</f>
        <v>695</v>
      </c>
      <c r="L331" s="16">
        <v>45007</v>
      </c>
      <c r="M331" s="11">
        <f>SUM(O331,Q331,S331,U331,W331,Y331,AA331,AC331,AE331)</f>
        <v>10</v>
      </c>
      <c r="N331" s="12" t="s">
        <v>40</v>
      </c>
      <c r="O331" s="12">
        <v>1</v>
      </c>
      <c r="P331" s="12">
        <v>1</v>
      </c>
      <c r="Q331" s="12">
        <v>4</v>
      </c>
      <c r="R331" s="12">
        <v>2</v>
      </c>
      <c r="S331" s="12">
        <v>4</v>
      </c>
      <c r="T331" s="12">
        <v>3</v>
      </c>
      <c r="U331" s="12">
        <v>1</v>
      </c>
      <c r="V331" s="12">
        <v>3</v>
      </c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1:32">
      <c r="A332" s="1">
        <v>4454</v>
      </c>
      <c r="B332" s="3" t="s">
        <v>501</v>
      </c>
      <c r="C332" s="3"/>
      <c r="D332" s="3" t="s">
        <v>42</v>
      </c>
      <c r="E332" s="3" t="s">
        <v>57</v>
      </c>
      <c r="F332" s="1" t="s">
        <v>35</v>
      </c>
      <c r="G332" s="3" t="s">
        <v>114</v>
      </c>
      <c r="H332" s="14" t="s">
        <v>725</v>
      </c>
      <c r="I332" s="15"/>
      <c r="J332" t="s">
        <v>707</v>
      </c>
      <c r="K332" s="1">
        <f>_xlfn.XLOOKUP(J332,'[1]Youth DB'!$G:$G,'[1]Youth DB'!$A:$A,"",0)</f>
        <v>695</v>
      </c>
      <c r="L332" s="16">
        <v>45008</v>
      </c>
      <c r="M332" s="11">
        <f>SUM(O332,Q332,S332,U332,W332,Y332,AA332,AC332,AE332)</f>
        <v>10</v>
      </c>
      <c r="N332" s="12" t="s">
        <v>40</v>
      </c>
      <c r="O332" s="12">
        <v>2</v>
      </c>
      <c r="P332" s="12">
        <v>1</v>
      </c>
      <c r="Q332" s="12">
        <v>4</v>
      </c>
      <c r="R332" s="12">
        <v>2</v>
      </c>
      <c r="S332" s="12">
        <v>3</v>
      </c>
      <c r="T332" s="12">
        <v>2</v>
      </c>
      <c r="U332" s="12">
        <v>1</v>
      </c>
      <c r="V332" s="12">
        <v>3</v>
      </c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1:32" ht="24">
      <c r="A333" s="1">
        <v>4489</v>
      </c>
      <c r="B333" s="3" t="s">
        <v>48</v>
      </c>
      <c r="C333" s="3"/>
      <c r="D333" s="3" t="s">
        <v>33</v>
      </c>
      <c r="E333" s="3" t="s">
        <v>43</v>
      </c>
      <c r="F333" s="1" t="s">
        <v>35</v>
      </c>
      <c r="G333" s="3" t="s">
        <v>220</v>
      </c>
      <c r="H333" s="14" t="s">
        <v>726</v>
      </c>
      <c r="I333" s="15"/>
      <c r="J333" s="17" t="s">
        <v>727</v>
      </c>
      <c r="K333" s="1">
        <f>_xlfn.XLOOKUP(J333,'[1]Youth DB'!$G:$G,'[1]Youth DB'!$A:$A,"",0)</f>
        <v>527</v>
      </c>
      <c r="L333" s="16">
        <v>45044</v>
      </c>
      <c r="M333" s="11">
        <f>SUM(O333,Q333,S333,U333,W333,Y333,AA333,AC333,AE333)</f>
        <v>4</v>
      </c>
      <c r="N333" s="12" t="s">
        <v>40</v>
      </c>
      <c r="O333" s="12">
        <v>0</v>
      </c>
      <c r="P333" s="12"/>
      <c r="Q333" s="12">
        <v>1</v>
      </c>
      <c r="R333" s="12">
        <v>1</v>
      </c>
      <c r="S333" s="12">
        <v>0</v>
      </c>
      <c r="T333" s="12">
        <v>1</v>
      </c>
      <c r="U333" s="12">
        <v>0</v>
      </c>
      <c r="V333" s="12">
        <v>1</v>
      </c>
      <c r="W333" s="12">
        <v>3</v>
      </c>
      <c r="X333" s="12">
        <v>2</v>
      </c>
      <c r="Y333" s="12"/>
      <c r="Z333" s="12"/>
      <c r="AA333" s="12"/>
      <c r="AB333" s="12"/>
      <c r="AC333" s="12"/>
      <c r="AD333" s="12"/>
      <c r="AE333" s="12"/>
      <c r="AF333" s="12"/>
    </row>
    <row r="334" spans="1:32">
      <c r="A334" s="1">
        <v>7988</v>
      </c>
      <c r="B334" s="3" t="s">
        <v>501</v>
      </c>
      <c r="C334" s="3"/>
      <c r="D334" s="3" t="s">
        <v>42</v>
      </c>
      <c r="E334" s="3" t="s">
        <v>43</v>
      </c>
      <c r="F334" s="1" t="s">
        <v>35</v>
      </c>
      <c r="G334" s="17" t="s">
        <v>728</v>
      </c>
      <c r="H334" s="18" t="s">
        <v>729</v>
      </c>
      <c r="I334" s="15"/>
      <c r="J334" t="s">
        <v>707</v>
      </c>
      <c r="K334" s="1">
        <f>_xlfn.XLOOKUP(J334,'[1]Youth DB'!$G:$G,'[1]Youth DB'!$A:$A,"",0)</f>
        <v>695</v>
      </c>
      <c r="L334" s="16"/>
      <c r="M334" s="11">
        <f>SUM(O334,Q334,S334,U334,W334,Y334,AA334,AC334,AE334)</f>
        <v>10</v>
      </c>
      <c r="N334" s="12" t="s">
        <v>40</v>
      </c>
      <c r="O334" s="12">
        <v>2</v>
      </c>
      <c r="P334" s="12">
        <v>1</v>
      </c>
      <c r="Q334" s="12">
        <v>4</v>
      </c>
      <c r="R334" s="12">
        <v>1</v>
      </c>
      <c r="S334" s="12">
        <v>3</v>
      </c>
      <c r="T334" s="12">
        <v>1</v>
      </c>
      <c r="U334" s="12">
        <v>1</v>
      </c>
      <c r="V334" s="12">
        <v>1</v>
      </c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1:32">
      <c r="A335" s="1">
        <v>8438</v>
      </c>
      <c r="B335" s="17" t="s">
        <v>170</v>
      </c>
      <c r="C335" s="17"/>
      <c r="D335" s="17" t="s">
        <v>171</v>
      </c>
      <c r="E335" s="17" t="s">
        <v>148</v>
      </c>
      <c r="F335" s="1" t="s">
        <v>35</v>
      </c>
      <c r="G335" s="17" t="s">
        <v>730</v>
      </c>
      <c r="H335" s="18" t="s">
        <v>731</v>
      </c>
      <c r="I335" s="15"/>
      <c r="J335" t="s">
        <v>732</v>
      </c>
      <c r="K335" s="1">
        <f>_xlfn.XLOOKUP(J335,'[1]Youth DB'!$G:$G,'[1]Youth DB'!$A:$A,"",0)</f>
        <v>427</v>
      </c>
      <c r="L335" s="19">
        <v>45034</v>
      </c>
      <c r="M335" s="11">
        <f>SUM(O335,Q335,S335,U335,W335,Y335,AA335,AC335,AE335)</f>
        <v>33</v>
      </c>
      <c r="N335" s="12" t="s">
        <v>40</v>
      </c>
      <c r="O335" s="12">
        <v>0</v>
      </c>
      <c r="P335" s="12"/>
      <c r="Q335" s="12">
        <v>3</v>
      </c>
      <c r="R335" s="12">
        <v>1</v>
      </c>
      <c r="S335" s="12">
        <v>13</v>
      </c>
      <c r="T335" s="12">
        <v>1</v>
      </c>
      <c r="U335" s="12">
        <v>8</v>
      </c>
      <c r="V335" s="12">
        <v>2</v>
      </c>
      <c r="W335" s="12">
        <v>9</v>
      </c>
      <c r="X335" s="12">
        <v>2</v>
      </c>
      <c r="Y335" s="12"/>
      <c r="Z335" s="12"/>
      <c r="AA335" s="12"/>
      <c r="AB335" s="12"/>
      <c r="AC335" s="12"/>
      <c r="AD335" s="12"/>
      <c r="AE335" s="12"/>
      <c r="AF335" s="12"/>
    </row>
    <row r="336" spans="1:32">
      <c r="A336" s="1">
        <v>8439</v>
      </c>
      <c r="B336" s="17" t="s">
        <v>170</v>
      </c>
      <c r="C336" s="17"/>
      <c r="D336" s="17" t="s">
        <v>171</v>
      </c>
      <c r="E336" s="17" t="s">
        <v>148</v>
      </c>
      <c r="F336" s="1" t="s">
        <v>35</v>
      </c>
      <c r="G336" s="17" t="s">
        <v>733</v>
      </c>
      <c r="H336" s="18" t="s">
        <v>734</v>
      </c>
      <c r="I336" s="15"/>
      <c r="J336" t="s">
        <v>732</v>
      </c>
      <c r="K336" s="1">
        <f>_xlfn.XLOOKUP(J336,'[1]Youth DB'!$G:$G,'[1]Youth DB'!$A:$A,"",0)</f>
        <v>427</v>
      </c>
      <c r="L336" s="19">
        <v>44979</v>
      </c>
      <c r="M336" s="11">
        <f>SUM(O336,Q336,S336,U336,W336,Y336,AA336,AC336,AE336)</f>
        <v>56</v>
      </c>
      <c r="N336" s="12" t="s">
        <v>206</v>
      </c>
      <c r="O336" s="12">
        <v>24</v>
      </c>
      <c r="P336" s="12">
        <v>1</v>
      </c>
      <c r="Q336" s="12">
        <v>4</v>
      </c>
      <c r="R336" s="12">
        <v>1</v>
      </c>
      <c r="S336" s="12">
        <v>11</v>
      </c>
      <c r="T336" s="12">
        <v>1</v>
      </c>
      <c r="U336" s="12">
        <v>8</v>
      </c>
      <c r="V336" s="12">
        <v>2</v>
      </c>
      <c r="W336" s="12">
        <v>9</v>
      </c>
      <c r="X336" s="12">
        <v>2</v>
      </c>
      <c r="Y336" s="12"/>
      <c r="Z336" s="12"/>
      <c r="AA336" s="12"/>
      <c r="AB336" s="12"/>
      <c r="AC336" s="12"/>
      <c r="AD336" s="12"/>
      <c r="AE336" s="12"/>
      <c r="AF336" s="12"/>
    </row>
    <row r="337" spans="1:32">
      <c r="A337" s="1">
        <v>8440</v>
      </c>
      <c r="B337" s="17" t="s">
        <v>170</v>
      </c>
      <c r="C337" s="17"/>
      <c r="D337" s="17" t="s">
        <v>171</v>
      </c>
      <c r="E337" s="17" t="s">
        <v>148</v>
      </c>
      <c r="F337" s="1" t="s">
        <v>35</v>
      </c>
      <c r="G337" s="17" t="s">
        <v>735</v>
      </c>
      <c r="H337" s="18" t="s">
        <v>339</v>
      </c>
      <c r="I337" s="15"/>
      <c r="J337" t="s">
        <v>732</v>
      </c>
      <c r="K337" s="1">
        <f>_xlfn.XLOOKUP(J337,'[1]Youth DB'!$G:$G,'[1]Youth DB'!$A:$A,"",0)</f>
        <v>427</v>
      </c>
      <c r="L337" s="19">
        <v>45029</v>
      </c>
      <c r="M337" s="11">
        <f>SUM(O337,Q337,S337,U337,W337,Y337,AA337,AC337,AE337)</f>
        <v>46</v>
      </c>
      <c r="N337" s="12" t="s">
        <v>40</v>
      </c>
      <c r="O337" s="12">
        <v>0</v>
      </c>
      <c r="P337" s="12"/>
      <c r="Q337" s="12">
        <v>8</v>
      </c>
      <c r="R337" s="12">
        <v>1</v>
      </c>
      <c r="S337" s="12">
        <v>17</v>
      </c>
      <c r="T337" s="12">
        <v>1</v>
      </c>
      <c r="U337" s="12">
        <v>12</v>
      </c>
      <c r="V337" s="12">
        <v>2</v>
      </c>
      <c r="W337" s="12">
        <v>9</v>
      </c>
      <c r="X337" s="12">
        <v>2</v>
      </c>
      <c r="Y337" s="12"/>
      <c r="Z337" s="12"/>
      <c r="AA337" s="12"/>
      <c r="AB337" s="12"/>
      <c r="AC337" s="12"/>
      <c r="AD337" s="12"/>
      <c r="AE337" s="12"/>
      <c r="AF337" s="12"/>
    </row>
    <row r="338" spans="1:32">
      <c r="A338" s="1">
        <v>9161</v>
      </c>
      <c r="B338" s="17" t="s">
        <v>462</v>
      </c>
      <c r="C338" s="17"/>
      <c r="D338" s="17" t="s">
        <v>33</v>
      </c>
      <c r="E338" s="17" t="s">
        <v>57</v>
      </c>
      <c r="F338" s="1" t="s">
        <v>35</v>
      </c>
      <c r="G338" s="17" t="s">
        <v>736</v>
      </c>
      <c r="H338" s="18" t="s">
        <v>737</v>
      </c>
      <c r="I338" s="15" t="s">
        <v>78</v>
      </c>
      <c r="J338" s="17" t="s">
        <v>466</v>
      </c>
      <c r="K338" s="1">
        <f>_xlfn.XLOOKUP(J338,'[1]Youth DB'!$G:$G,'[1]Youth DB'!$A:$A,"",0)</f>
        <v>754</v>
      </c>
      <c r="L338" s="3" t="s">
        <v>738</v>
      </c>
      <c r="M338" s="11">
        <f>SUM(O338,Q338,S338,U338,W338,Y338,AA338,AC338,AE338)</f>
        <v>4</v>
      </c>
      <c r="N338" s="12" t="s">
        <v>40</v>
      </c>
      <c r="O338" s="12">
        <v>0</v>
      </c>
      <c r="P338" s="12"/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1</v>
      </c>
      <c r="W338" s="12">
        <v>1</v>
      </c>
      <c r="X338" s="12">
        <v>1</v>
      </c>
      <c r="Y338" s="12"/>
      <c r="Z338" s="12"/>
      <c r="AA338" s="12"/>
      <c r="AB338" s="12"/>
      <c r="AC338" s="12"/>
      <c r="AD338" s="12"/>
      <c r="AE338" s="12"/>
      <c r="AF338" s="12"/>
    </row>
    <row r="339" spans="1:32">
      <c r="A339" s="1">
        <v>8569</v>
      </c>
      <c r="B339" s="17" t="s">
        <v>225</v>
      </c>
      <c r="C339" s="17"/>
      <c r="D339" s="17" t="s">
        <v>171</v>
      </c>
      <c r="E339" s="17" t="s">
        <v>148</v>
      </c>
      <c r="F339" s="1" t="s">
        <v>44</v>
      </c>
      <c r="G339" s="17" t="s">
        <v>1664</v>
      </c>
      <c r="H339" s="18" t="s">
        <v>1665</v>
      </c>
      <c r="I339" s="15"/>
      <c r="J339" s="89"/>
      <c r="K339" s="1"/>
      <c r="L339" s="17"/>
      <c r="M339" s="11">
        <f>SUM(O339,Q339,S339,U339,W339,Y339,AA339,AC339,AE339)</f>
        <v>0</v>
      </c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spans="1:32">
      <c r="A340" s="1">
        <v>9673</v>
      </c>
      <c r="B340" s="17" t="s">
        <v>462</v>
      </c>
      <c r="C340" s="17"/>
      <c r="D340" s="17" t="s">
        <v>33</v>
      </c>
      <c r="E340" s="17" t="s">
        <v>57</v>
      </c>
      <c r="F340" s="1" t="s">
        <v>35</v>
      </c>
      <c r="G340" s="17" t="s">
        <v>740</v>
      </c>
      <c r="H340" s="18" t="s">
        <v>741</v>
      </c>
      <c r="I340" s="15" t="s">
        <v>75</v>
      </c>
      <c r="J340" s="17" t="s">
        <v>475</v>
      </c>
      <c r="K340" s="1">
        <f>_xlfn.XLOOKUP(J340,'[1]Youth DB'!$G:$G,'[1]Youth DB'!$A:$A,"",0)</f>
        <v>958</v>
      </c>
      <c r="L340" s="3" t="s">
        <v>742</v>
      </c>
      <c r="M340" s="11">
        <f>SUM(O340,Q340,S340,U340,W340,Y340,AA340,AC340,AE340)</f>
        <v>4</v>
      </c>
      <c r="N340" s="12" t="s">
        <v>40</v>
      </c>
      <c r="O340" s="12">
        <v>0</v>
      </c>
      <c r="P340" s="12"/>
      <c r="Q340" s="12">
        <v>1</v>
      </c>
      <c r="R340" s="12">
        <v>1</v>
      </c>
      <c r="S340" s="12">
        <v>3</v>
      </c>
      <c r="T340" s="12">
        <v>2</v>
      </c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1:32">
      <c r="A341" s="1">
        <v>9676</v>
      </c>
      <c r="B341" s="17" t="s">
        <v>462</v>
      </c>
      <c r="C341" s="17"/>
      <c r="D341" s="17" t="s">
        <v>33</v>
      </c>
      <c r="E341" s="17" t="s">
        <v>57</v>
      </c>
      <c r="F341" s="1" t="s">
        <v>35</v>
      </c>
      <c r="G341" s="17" t="s">
        <v>743</v>
      </c>
      <c r="H341" s="18" t="s">
        <v>744</v>
      </c>
      <c r="I341" s="15" t="s">
        <v>78</v>
      </c>
      <c r="J341" s="17" t="s">
        <v>475</v>
      </c>
      <c r="K341" s="1">
        <f>_xlfn.XLOOKUP(J341,'[1]Youth DB'!$G:$G,'[1]Youth DB'!$A:$A,"",0)</f>
        <v>958</v>
      </c>
      <c r="L341" s="3" t="s">
        <v>641</v>
      </c>
      <c r="M341" s="11">
        <f>SUM(O341,Q341,S341,U341,W341,Y341,AA341,AC341,AE341)</f>
        <v>4</v>
      </c>
      <c r="N341" s="12" t="s">
        <v>40</v>
      </c>
      <c r="O341" s="12">
        <v>1</v>
      </c>
      <c r="P341" s="12">
        <v>1</v>
      </c>
      <c r="Q341" s="12">
        <v>1</v>
      </c>
      <c r="R341" s="12">
        <v>1</v>
      </c>
      <c r="S341" s="12">
        <v>2</v>
      </c>
      <c r="T341" s="12">
        <v>2</v>
      </c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1:32">
      <c r="A342" s="1">
        <v>9574</v>
      </c>
      <c r="B342" s="17" t="s">
        <v>505</v>
      </c>
      <c r="C342" s="17"/>
      <c r="D342" s="17" t="s">
        <v>231</v>
      </c>
      <c r="E342" s="17" t="s">
        <v>43</v>
      </c>
      <c r="F342" s="1" t="s">
        <v>35</v>
      </c>
      <c r="G342" s="17" t="s">
        <v>745</v>
      </c>
      <c r="H342" s="18" t="s">
        <v>746</v>
      </c>
      <c r="I342" s="15" t="s">
        <v>75</v>
      </c>
      <c r="J342" s="17" t="s">
        <v>508</v>
      </c>
      <c r="K342" s="1">
        <f>_xlfn.XLOOKUP(J342,'[1]Youth DB'!$G:$G,'[1]Youth DB'!$A:$A,"",0)</f>
        <v>908</v>
      </c>
      <c r="L342" s="17" t="s">
        <v>509</v>
      </c>
      <c r="M342" s="11">
        <f>SUM(O342,Q342,S342,U342,W342,Y342,AA342,AC342,AE342)</f>
        <v>7</v>
      </c>
      <c r="N342" s="12" t="s">
        <v>40</v>
      </c>
      <c r="O342" s="12"/>
      <c r="P342" s="12"/>
      <c r="Q342" s="12"/>
      <c r="R342" s="12"/>
      <c r="S342" s="12">
        <v>2</v>
      </c>
      <c r="T342" s="12">
        <v>1</v>
      </c>
      <c r="U342" s="12">
        <v>0</v>
      </c>
      <c r="V342" s="12">
        <v>1</v>
      </c>
      <c r="W342" s="12">
        <v>1</v>
      </c>
      <c r="X342" s="12">
        <v>1</v>
      </c>
      <c r="Y342" s="12">
        <v>4</v>
      </c>
      <c r="Z342" s="12">
        <v>2</v>
      </c>
      <c r="AA342" s="12"/>
      <c r="AB342" s="12"/>
      <c r="AC342" s="12"/>
      <c r="AD342" s="12"/>
      <c r="AE342" s="12"/>
      <c r="AF342" s="12"/>
    </row>
    <row r="343" spans="1:32">
      <c r="A343" s="1">
        <v>6859</v>
      </c>
      <c r="B343" s="17" t="s">
        <v>170</v>
      </c>
      <c r="C343" s="17"/>
      <c r="D343" s="17" t="s">
        <v>171</v>
      </c>
      <c r="E343" s="17" t="s">
        <v>148</v>
      </c>
      <c r="F343" s="1" t="s">
        <v>35</v>
      </c>
      <c r="G343" s="17" t="s">
        <v>747</v>
      </c>
      <c r="H343" s="18" t="s">
        <v>668</v>
      </c>
      <c r="I343" s="15"/>
      <c r="J343" t="s">
        <v>732</v>
      </c>
      <c r="K343" s="1">
        <f>_xlfn.XLOOKUP(J343,'[1]Youth DB'!$G:$G,'[1]Youth DB'!$A:$A,"",0)</f>
        <v>427</v>
      </c>
      <c r="L343" s="19">
        <v>44949</v>
      </c>
      <c r="M343" s="11">
        <f>SUM(O343,Q343,S343,U343,W343,Y343,AA343,AC343,AE343)</f>
        <v>88</v>
      </c>
      <c r="N343" s="12" t="s">
        <v>206</v>
      </c>
      <c r="O343" s="12">
        <v>42</v>
      </c>
      <c r="P343" s="12">
        <v>1</v>
      </c>
      <c r="Q343" s="12">
        <v>8</v>
      </c>
      <c r="R343" s="12">
        <v>1</v>
      </c>
      <c r="S343" s="12">
        <v>18</v>
      </c>
      <c r="T343" s="12">
        <v>1</v>
      </c>
      <c r="U343" s="12">
        <v>11</v>
      </c>
      <c r="V343" s="12">
        <v>2</v>
      </c>
      <c r="W343" s="12">
        <v>9</v>
      </c>
      <c r="X343" s="12">
        <v>2</v>
      </c>
      <c r="Y343" s="12"/>
      <c r="Z343" s="12"/>
      <c r="AA343" s="12"/>
      <c r="AB343" s="12"/>
      <c r="AC343" s="12"/>
      <c r="AD343" s="12"/>
      <c r="AE343" s="12"/>
      <c r="AF343" s="12"/>
    </row>
    <row r="344" spans="1:32">
      <c r="A344" s="1">
        <v>6852</v>
      </c>
      <c r="B344" s="17" t="s">
        <v>170</v>
      </c>
      <c r="C344" s="17"/>
      <c r="D344" s="17" t="s">
        <v>171</v>
      </c>
      <c r="E344" s="17" t="s">
        <v>148</v>
      </c>
      <c r="F344" s="1" t="s">
        <v>35</v>
      </c>
      <c r="G344" s="17" t="s">
        <v>748</v>
      </c>
      <c r="H344" s="18" t="s">
        <v>749</v>
      </c>
      <c r="I344" s="15"/>
      <c r="J344" t="s">
        <v>732</v>
      </c>
      <c r="K344" s="1">
        <f>_xlfn.XLOOKUP(J344,'[1]Youth DB'!$G:$G,'[1]Youth DB'!$A:$A,"",0)</f>
        <v>427</v>
      </c>
      <c r="L344" s="19">
        <v>44949</v>
      </c>
      <c r="M344" s="11">
        <f>SUM(O344,Q344,S344,U344,W344,Y344,AA344,AC344,AE344)</f>
        <v>86</v>
      </c>
      <c r="N344" s="12" t="s">
        <v>206</v>
      </c>
      <c r="O344" s="12">
        <v>45</v>
      </c>
      <c r="P344" s="12">
        <v>1</v>
      </c>
      <c r="Q344" s="12">
        <v>6</v>
      </c>
      <c r="R344" s="12">
        <v>1</v>
      </c>
      <c r="S344" s="12">
        <v>18</v>
      </c>
      <c r="T344" s="12">
        <v>1</v>
      </c>
      <c r="U344" s="12">
        <v>8</v>
      </c>
      <c r="V344" s="12">
        <v>2</v>
      </c>
      <c r="W344" s="12">
        <v>9</v>
      </c>
      <c r="X344" s="12">
        <v>2</v>
      </c>
      <c r="Y344" s="12"/>
      <c r="Z344" s="12"/>
      <c r="AA344" s="12"/>
      <c r="AB344" s="12"/>
      <c r="AC344" s="12"/>
      <c r="AD344" s="12"/>
      <c r="AE344" s="12"/>
      <c r="AF344" s="12"/>
    </row>
    <row r="345" spans="1:32">
      <c r="A345" s="1">
        <v>8441</v>
      </c>
      <c r="B345" s="17" t="s">
        <v>170</v>
      </c>
      <c r="C345" s="17"/>
      <c r="D345" s="17" t="s">
        <v>171</v>
      </c>
      <c r="E345" s="17" t="s">
        <v>148</v>
      </c>
      <c r="F345" s="1" t="s">
        <v>35</v>
      </c>
      <c r="G345" s="17" t="s">
        <v>750</v>
      </c>
      <c r="H345" s="18" t="s">
        <v>751</v>
      </c>
      <c r="I345" s="15"/>
      <c r="J345" t="s">
        <v>732</v>
      </c>
      <c r="K345" s="1">
        <f>_xlfn.XLOOKUP(J345,'[1]Youth DB'!$G:$G,'[1]Youth DB'!$A:$A,"",0)</f>
        <v>427</v>
      </c>
      <c r="L345" s="19">
        <v>44949</v>
      </c>
      <c r="M345" s="11">
        <f>SUM(O345,Q345,S345,U345,W345,Y345,AA345,AC345,AE345)</f>
        <v>88</v>
      </c>
      <c r="N345" s="12" t="s">
        <v>206</v>
      </c>
      <c r="O345" s="12">
        <v>46</v>
      </c>
      <c r="P345" s="12">
        <v>1</v>
      </c>
      <c r="Q345" s="12">
        <v>7</v>
      </c>
      <c r="R345" s="12">
        <v>1</v>
      </c>
      <c r="S345" s="12">
        <v>18</v>
      </c>
      <c r="T345" s="12">
        <v>1</v>
      </c>
      <c r="U345" s="12">
        <v>9</v>
      </c>
      <c r="V345" s="12">
        <v>2</v>
      </c>
      <c r="W345" s="12">
        <v>8</v>
      </c>
      <c r="X345" s="12">
        <v>2</v>
      </c>
      <c r="Y345" s="12"/>
      <c r="Z345" s="12"/>
      <c r="AA345" s="12"/>
      <c r="AB345" s="12"/>
      <c r="AC345" s="12"/>
      <c r="AD345" s="12"/>
      <c r="AE345" s="12"/>
      <c r="AF345" s="12"/>
    </row>
    <row r="346" spans="1:32">
      <c r="A346" s="1">
        <v>8502</v>
      </c>
      <c r="B346" s="17" t="s">
        <v>597</v>
      </c>
      <c r="C346" s="17"/>
      <c r="D346" s="17" t="s">
        <v>171</v>
      </c>
      <c r="E346" s="17" t="s">
        <v>148</v>
      </c>
      <c r="F346" s="1" t="s">
        <v>44</v>
      </c>
      <c r="G346" s="17" t="s">
        <v>1668</v>
      </c>
      <c r="H346" s="18" t="s">
        <v>1669</v>
      </c>
      <c r="I346" s="15"/>
      <c r="K346" s="1"/>
      <c r="L346" s="16"/>
      <c r="M346" s="11">
        <f>SUM(O346,Q346,S346,U346,W346,Y346,AA346,AC346,AE346)</f>
        <v>0</v>
      </c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1:32">
      <c r="A347" s="1">
        <v>4488</v>
      </c>
      <c r="B347" s="3" t="s">
        <v>48</v>
      </c>
      <c r="C347" s="3"/>
      <c r="D347" s="3" t="s">
        <v>33</v>
      </c>
      <c r="E347" s="3" t="s">
        <v>43</v>
      </c>
      <c r="F347" s="1" t="s">
        <v>35</v>
      </c>
      <c r="G347" s="3" t="s">
        <v>754</v>
      </c>
      <c r="H347" s="14" t="s">
        <v>755</v>
      </c>
      <c r="I347" s="15"/>
      <c r="J347" s="17" t="s">
        <v>727</v>
      </c>
      <c r="K347" s="1">
        <f>_xlfn.XLOOKUP(J347,'[1]Youth DB'!$G:$G,'[1]Youth DB'!$A:$A,"",0)</f>
        <v>527</v>
      </c>
      <c r="L347" s="16">
        <v>45013</v>
      </c>
      <c r="M347" s="11">
        <f>SUM(O347,Q347,S347,U347,W347,Y347,AA347,AC347,AE347)</f>
        <v>5</v>
      </c>
      <c r="N347" s="12" t="s">
        <v>40</v>
      </c>
      <c r="O347" s="12">
        <v>1</v>
      </c>
      <c r="P347" s="12">
        <v>1</v>
      </c>
      <c r="Q347" s="12">
        <v>0</v>
      </c>
      <c r="R347" s="12">
        <v>1</v>
      </c>
      <c r="S347" s="12">
        <v>1</v>
      </c>
      <c r="T347" s="12">
        <v>1</v>
      </c>
      <c r="U347" s="12">
        <v>1</v>
      </c>
      <c r="V347" s="12">
        <v>1</v>
      </c>
      <c r="W347" s="12">
        <v>2</v>
      </c>
      <c r="X347" s="12">
        <v>1</v>
      </c>
      <c r="Y347" s="12"/>
      <c r="Z347" s="12"/>
      <c r="AA347" s="12"/>
      <c r="AB347" s="12"/>
      <c r="AC347" s="12"/>
      <c r="AD347" s="12"/>
      <c r="AE347" s="12"/>
      <c r="AF347" s="12"/>
    </row>
    <row r="348" spans="1:32">
      <c r="A348" s="1">
        <v>5556</v>
      </c>
      <c r="B348" s="17" t="s">
        <v>435</v>
      </c>
      <c r="C348" s="17"/>
      <c r="D348" s="17" t="s">
        <v>436</v>
      </c>
      <c r="E348" s="17" t="s">
        <v>57</v>
      </c>
      <c r="F348" s="1" t="s">
        <v>35</v>
      </c>
      <c r="G348" s="17" t="s">
        <v>756</v>
      </c>
      <c r="H348" s="18" t="s">
        <v>757</v>
      </c>
      <c r="I348" s="15" t="s">
        <v>78</v>
      </c>
      <c r="J348" s="17" t="s">
        <v>393</v>
      </c>
      <c r="K348" s="1">
        <f>_xlfn.XLOOKUP(J348,'[1]Youth DB'!$G:$G,'[1]Youth DB'!$A:$A,"",0)</f>
        <v>671</v>
      </c>
      <c r="L348" s="17" t="s">
        <v>758</v>
      </c>
      <c r="M348" s="11">
        <f>SUM(O348,Q348,S348,U348,W348,Y348,AA348,AC348,AE348)</f>
        <v>5</v>
      </c>
      <c r="N348" s="12"/>
      <c r="O348" s="12">
        <v>0</v>
      </c>
      <c r="P348" s="12"/>
      <c r="Q348" s="12">
        <v>3</v>
      </c>
      <c r="R348" s="12">
        <v>2</v>
      </c>
      <c r="S348" s="12">
        <v>2</v>
      </c>
      <c r="T348" s="12">
        <v>3</v>
      </c>
      <c r="U348" s="12">
        <v>0</v>
      </c>
      <c r="V348" s="12">
        <v>3</v>
      </c>
      <c r="W348" s="12">
        <v>0</v>
      </c>
      <c r="X348" s="12">
        <v>3</v>
      </c>
      <c r="Y348" s="12"/>
      <c r="Z348" s="12"/>
      <c r="AA348" s="12"/>
      <c r="AB348" s="12"/>
      <c r="AC348" s="12"/>
      <c r="AD348" s="12"/>
      <c r="AE348" s="12"/>
      <c r="AF348" s="12"/>
    </row>
    <row r="349" spans="1:32">
      <c r="A349" s="1">
        <v>5537</v>
      </c>
      <c r="B349" s="17" t="s">
        <v>435</v>
      </c>
      <c r="C349" s="17"/>
      <c r="D349" s="17" t="s">
        <v>436</v>
      </c>
      <c r="E349" s="17" t="s">
        <v>57</v>
      </c>
      <c r="F349" s="1" t="s">
        <v>35</v>
      </c>
      <c r="G349" s="17" t="s">
        <v>759</v>
      </c>
      <c r="H349" s="18" t="s">
        <v>760</v>
      </c>
      <c r="I349" s="15" t="s">
        <v>75</v>
      </c>
      <c r="J349" s="17" t="s">
        <v>690</v>
      </c>
      <c r="K349" s="1">
        <f>_xlfn.XLOOKUP(J349,'[1]Youth DB'!$G:$G,'[1]Youth DB'!$A:$A,"",0)</f>
        <v>755</v>
      </c>
      <c r="L349" s="17" t="s">
        <v>703</v>
      </c>
      <c r="M349" s="11">
        <f>SUM(O349,Q349,S349,U349,W349,Y349,AA349,AC349,AE349)</f>
        <v>5</v>
      </c>
      <c r="N349" s="12"/>
      <c r="O349" s="12">
        <v>0</v>
      </c>
      <c r="P349" s="12"/>
      <c r="Q349" s="12">
        <v>2</v>
      </c>
      <c r="R349" s="12">
        <v>1</v>
      </c>
      <c r="S349" s="12">
        <v>3</v>
      </c>
      <c r="T349" s="12">
        <v>5</v>
      </c>
      <c r="U349" s="12">
        <v>0</v>
      </c>
      <c r="V349" s="12">
        <v>5</v>
      </c>
      <c r="W349" s="12">
        <v>0</v>
      </c>
      <c r="X349" s="12">
        <v>5</v>
      </c>
      <c r="Y349" s="12"/>
      <c r="Z349" s="12"/>
      <c r="AA349" s="12"/>
      <c r="AB349" s="12"/>
      <c r="AC349" s="12"/>
      <c r="AD349" s="12"/>
      <c r="AE349" s="12"/>
      <c r="AF349" s="12"/>
    </row>
    <row r="350" spans="1:32">
      <c r="A350" s="1">
        <v>8443</v>
      </c>
      <c r="B350" s="17" t="s">
        <v>170</v>
      </c>
      <c r="C350" s="17"/>
      <c r="D350" s="17" t="s">
        <v>171</v>
      </c>
      <c r="E350" s="17" t="s">
        <v>148</v>
      </c>
      <c r="F350" s="1" t="s">
        <v>35</v>
      </c>
      <c r="G350" s="17" t="s">
        <v>761</v>
      </c>
      <c r="H350" s="18" t="s">
        <v>762</v>
      </c>
      <c r="I350" s="15"/>
      <c r="J350" t="s">
        <v>732</v>
      </c>
      <c r="K350" s="1">
        <f>_xlfn.XLOOKUP(J350,'[1]Youth DB'!$G:$G,'[1]Youth DB'!$A:$A,"",0)</f>
        <v>427</v>
      </c>
      <c r="L350" s="19">
        <v>45029</v>
      </c>
      <c r="M350" s="11">
        <f>SUM(O350,Q350,S350,U350,W350,Y350,AA350,AC350,AE350)</f>
        <v>43</v>
      </c>
      <c r="N350" s="12" t="s">
        <v>40</v>
      </c>
      <c r="O350" s="12">
        <v>0</v>
      </c>
      <c r="P350" s="12"/>
      <c r="Q350" s="12">
        <v>8</v>
      </c>
      <c r="R350" s="12">
        <v>1</v>
      </c>
      <c r="S350" s="12">
        <v>16</v>
      </c>
      <c r="T350" s="12">
        <v>1</v>
      </c>
      <c r="U350" s="12">
        <v>10</v>
      </c>
      <c r="V350" s="12">
        <v>2</v>
      </c>
      <c r="W350" s="12">
        <v>9</v>
      </c>
      <c r="X350" s="12">
        <v>2</v>
      </c>
      <c r="Y350" s="12"/>
      <c r="Z350" s="12"/>
      <c r="AA350" s="12"/>
      <c r="AB350" s="12"/>
      <c r="AC350" s="12"/>
      <c r="AD350" s="12"/>
      <c r="AE350" s="12"/>
      <c r="AF350" s="12"/>
    </row>
    <row r="351" spans="1:32">
      <c r="A351" s="1">
        <v>6855</v>
      </c>
      <c r="B351" s="17" t="s">
        <v>170</v>
      </c>
      <c r="C351" s="17"/>
      <c r="D351" s="17" t="s">
        <v>171</v>
      </c>
      <c r="E351" s="17" t="s">
        <v>148</v>
      </c>
      <c r="F351" s="1" t="s">
        <v>35</v>
      </c>
      <c r="G351" s="17" t="s">
        <v>763</v>
      </c>
      <c r="H351" s="18" t="s">
        <v>764</v>
      </c>
      <c r="I351" s="15"/>
      <c r="J351" t="s">
        <v>732</v>
      </c>
      <c r="K351" s="1">
        <f>_xlfn.XLOOKUP(J351,'[1]Youth DB'!$G:$G,'[1]Youth DB'!$A:$A,"",0)</f>
        <v>427</v>
      </c>
      <c r="L351" s="19">
        <v>44949</v>
      </c>
      <c r="M351" s="11">
        <f>SUM(O351,Q351,S351,U351,W351,Y351,AA351,AC351,AE351)</f>
        <v>78</v>
      </c>
      <c r="N351" s="12" t="s">
        <v>206</v>
      </c>
      <c r="O351" s="12">
        <v>42</v>
      </c>
      <c r="P351" s="12">
        <v>1</v>
      </c>
      <c r="Q351" s="12">
        <v>7</v>
      </c>
      <c r="R351" s="12">
        <v>1</v>
      </c>
      <c r="S351" s="12">
        <v>11</v>
      </c>
      <c r="T351" s="12">
        <v>1</v>
      </c>
      <c r="U351" s="12">
        <v>9</v>
      </c>
      <c r="V351" s="12">
        <v>2</v>
      </c>
      <c r="W351" s="12">
        <v>9</v>
      </c>
      <c r="X351" s="12">
        <v>2</v>
      </c>
      <c r="Y351" s="12"/>
      <c r="Z351" s="12"/>
      <c r="AA351" s="12"/>
      <c r="AB351" s="12"/>
      <c r="AC351" s="12"/>
      <c r="AD351" s="12"/>
      <c r="AE351" s="12"/>
      <c r="AF351" s="12"/>
    </row>
    <row r="352" spans="1:32">
      <c r="A352" s="1">
        <v>9732</v>
      </c>
      <c r="B352" s="17" t="s">
        <v>170</v>
      </c>
      <c r="C352" s="17"/>
      <c r="D352" s="17" t="s">
        <v>171</v>
      </c>
      <c r="E352" s="17" t="s">
        <v>148</v>
      </c>
      <c r="F352" s="1" t="s">
        <v>35</v>
      </c>
      <c r="G352" s="17" t="s">
        <v>765</v>
      </c>
      <c r="H352" s="18" t="s">
        <v>766</v>
      </c>
      <c r="I352" s="15"/>
      <c r="J352" t="s">
        <v>732</v>
      </c>
      <c r="K352" s="1">
        <f>_xlfn.XLOOKUP(J352,'[1]Youth DB'!$G:$G,'[1]Youth DB'!$A:$A,"",0)</f>
        <v>427</v>
      </c>
      <c r="L352" s="19">
        <v>45029</v>
      </c>
      <c r="M352" s="11">
        <f>SUM(O352,Q352,S352,U352,W352,Y352,AA352,AC352,AE352)</f>
        <v>27</v>
      </c>
      <c r="N352" s="12" t="s">
        <v>40</v>
      </c>
      <c r="O352" s="12">
        <v>0</v>
      </c>
      <c r="P352" s="12"/>
      <c r="Q352" s="12">
        <v>8</v>
      </c>
      <c r="R352" s="12">
        <v>1</v>
      </c>
      <c r="S352" s="12">
        <v>14</v>
      </c>
      <c r="T352" s="12">
        <v>1</v>
      </c>
      <c r="U352" s="12">
        <v>5</v>
      </c>
      <c r="V352" s="12">
        <v>2</v>
      </c>
      <c r="W352" s="12">
        <v>0</v>
      </c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1:32">
      <c r="A353" s="1">
        <v>8444</v>
      </c>
      <c r="B353" s="17" t="s">
        <v>170</v>
      </c>
      <c r="C353" s="17"/>
      <c r="D353" s="17" t="s">
        <v>171</v>
      </c>
      <c r="E353" s="17" t="s">
        <v>148</v>
      </c>
      <c r="F353" s="1" t="s">
        <v>35</v>
      </c>
      <c r="G353" s="17" t="s">
        <v>767</v>
      </c>
      <c r="H353" s="18" t="s">
        <v>768</v>
      </c>
      <c r="I353" s="15"/>
      <c r="J353" t="s">
        <v>732</v>
      </c>
      <c r="K353" s="1">
        <f>_xlfn.XLOOKUP(J353,'[1]Youth DB'!$G:$G,'[1]Youth DB'!$A:$A,"",0)</f>
        <v>427</v>
      </c>
      <c r="L353" s="19">
        <v>45029</v>
      </c>
      <c r="M353" s="11">
        <f>SUM(O353,Q353,S353,U353,W353,Y353,AA353,AC353,AE353)</f>
        <v>29</v>
      </c>
      <c r="N353" s="12" t="s">
        <v>40</v>
      </c>
      <c r="O353" s="12">
        <v>0</v>
      </c>
      <c r="P353" s="12"/>
      <c r="Q353" s="12">
        <v>8</v>
      </c>
      <c r="R353" s="12">
        <v>1</v>
      </c>
      <c r="S353" s="12">
        <v>17</v>
      </c>
      <c r="T353" s="12">
        <v>1</v>
      </c>
      <c r="U353" s="12">
        <v>4</v>
      </c>
      <c r="V353" s="12">
        <v>2</v>
      </c>
      <c r="W353" s="12">
        <v>0</v>
      </c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1:32">
      <c r="A354" s="1">
        <v>8824</v>
      </c>
      <c r="B354" s="3" t="s">
        <v>52</v>
      </c>
      <c r="C354" s="3"/>
      <c r="D354" s="3" t="s">
        <v>53</v>
      </c>
      <c r="E354" s="3" t="s">
        <v>43</v>
      </c>
      <c r="F354" s="1" t="s">
        <v>35</v>
      </c>
      <c r="G354" s="3" t="s">
        <v>769</v>
      </c>
      <c r="H354" s="14" t="s">
        <v>219</v>
      </c>
      <c r="I354" s="15"/>
      <c r="J354" t="s">
        <v>770</v>
      </c>
      <c r="K354" s="1" t="str">
        <f>_xlfn.XLOOKUP(J354,'[1]Youth DB'!$G:$G,'[1]Youth DB'!$A:$A,"",0)</f>
        <v/>
      </c>
      <c r="L354" s="17"/>
      <c r="M354" s="11">
        <f>SUM(O354,Q354,S354,U354,W354,Y354,AA354,AC354,AE354)</f>
        <v>0</v>
      </c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1:32">
      <c r="A355" s="1">
        <v>8914</v>
      </c>
      <c r="B355" s="3" t="s">
        <v>52</v>
      </c>
      <c r="C355" s="3"/>
      <c r="D355" s="3" t="s">
        <v>53</v>
      </c>
      <c r="E355" s="3" t="s">
        <v>57</v>
      </c>
      <c r="F355" s="1" t="s">
        <v>35</v>
      </c>
      <c r="G355" s="3" t="s">
        <v>771</v>
      </c>
      <c r="H355" s="14" t="s">
        <v>263</v>
      </c>
      <c r="I355" s="15"/>
      <c r="J355" t="s">
        <v>772</v>
      </c>
      <c r="K355" s="1">
        <f>_xlfn.XLOOKUP(J355,'[1]Youth DB'!$G:$G,'[1]Youth DB'!$A:$A,"",0)</f>
        <v>949</v>
      </c>
      <c r="L355" s="17"/>
      <c r="M355" s="11">
        <f>SUM(O355,Q355,S355,U355,W355,Y355,AA355,AC355,AE355)</f>
        <v>0</v>
      </c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1:32">
      <c r="A356" s="1">
        <v>6198</v>
      </c>
      <c r="B356" s="17" t="s">
        <v>597</v>
      </c>
      <c r="C356" s="17"/>
      <c r="D356" s="17" t="s">
        <v>171</v>
      </c>
      <c r="E356" s="17" t="s">
        <v>148</v>
      </c>
      <c r="F356" s="1" t="s">
        <v>44</v>
      </c>
      <c r="G356" s="17" t="s">
        <v>1670</v>
      </c>
      <c r="H356" s="18" t="s">
        <v>1326</v>
      </c>
      <c r="I356" s="15"/>
      <c r="J356" s="88"/>
      <c r="K356" s="1"/>
      <c r="L356" s="16"/>
      <c r="M356" s="11">
        <f>SUM(O356,Q356,S356,U356,W356,Y356,AA356,AC356,AE356)</f>
        <v>0</v>
      </c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1:32">
      <c r="A357" s="1">
        <v>9440</v>
      </c>
      <c r="B357" s="17" t="s">
        <v>462</v>
      </c>
      <c r="C357" s="17"/>
      <c r="D357" s="17" t="s">
        <v>33</v>
      </c>
      <c r="E357" s="17" t="s">
        <v>57</v>
      </c>
      <c r="F357" s="1" t="s">
        <v>35</v>
      </c>
      <c r="G357" s="17" t="s">
        <v>777</v>
      </c>
      <c r="H357" s="18" t="s">
        <v>778</v>
      </c>
      <c r="I357" s="15" t="s">
        <v>75</v>
      </c>
      <c r="J357" s="17" t="s">
        <v>475</v>
      </c>
      <c r="K357" s="1">
        <f>_xlfn.XLOOKUP(J357,'[1]Youth DB'!$G:$G,'[1]Youth DB'!$A:$A,"",0)</f>
        <v>958</v>
      </c>
      <c r="L357" s="3" t="s">
        <v>779</v>
      </c>
      <c r="M357" s="11">
        <f>SUM(O357,Q357,S357,U357,W357,Y357,AA357,AC357,AE357)</f>
        <v>5</v>
      </c>
      <c r="N357" s="12" t="s">
        <v>40</v>
      </c>
      <c r="O357" s="12">
        <v>0</v>
      </c>
      <c r="P357" s="12"/>
      <c r="Q357" s="12">
        <v>1</v>
      </c>
      <c r="R357" s="12">
        <v>1</v>
      </c>
      <c r="S357" s="12">
        <v>4</v>
      </c>
      <c r="T357" s="12">
        <v>2</v>
      </c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1:32">
      <c r="A358" s="1">
        <v>9669</v>
      </c>
      <c r="B358" s="17" t="s">
        <v>505</v>
      </c>
      <c r="C358" s="17"/>
      <c r="D358" s="17" t="s">
        <v>231</v>
      </c>
      <c r="E358" s="17" t="s">
        <v>43</v>
      </c>
      <c r="F358" s="1" t="s">
        <v>35</v>
      </c>
      <c r="G358" s="17" t="s">
        <v>780</v>
      </c>
      <c r="H358" s="18" t="s">
        <v>781</v>
      </c>
      <c r="I358" s="15" t="s">
        <v>75</v>
      </c>
      <c r="J358" s="17" t="s">
        <v>508</v>
      </c>
      <c r="K358" s="1">
        <f>_xlfn.XLOOKUP(J358,'[1]Youth DB'!$G:$G,'[1]Youth DB'!$A:$A,"",0)</f>
        <v>908</v>
      </c>
      <c r="L358" s="17" t="s">
        <v>492</v>
      </c>
      <c r="M358" s="11">
        <f>SUM(O358,Q358,S358,U358,W358,Y358,AA358,AC358,AE358)</f>
        <v>11</v>
      </c>
      <c r="N358" s="12" t="s">
        <v>40</v>
      </c>
      <c r="O358" s="12"/>
      <c r="P358" s="12"/>
      <c r="Q358" s="12"/>
      <c r="R358" s="12"/>
      <c r="S358" s="12">
        <v>2</v>
      </c>
      <c r="T358" s="12">
        <v>1</v>
      </c>
      <c r="U358" s="12">
        <v>0</v>
      </c>
      <c r="V358" s="12">
        <v>1</v>
      </c>
      <c r="W358" s="12">
        <v>3</v>
      </c>
      <c r="X358" s="12">
        <v>1</v>
      </c>
      <c r="Y358" s="12">
        <v>6</v>
      </c>
      <c r="Z358" s="12">
        <v>2</v>
      </c>
      <c r="AA358" s="12"/>
      <c r="AB358" s="12"/>
      <c r="AC358" s="12"/>
      <c r="AD358" s="12"/>
      <c r="AE358" s="12"/>
      <c r="AF358" s="12"/>
    </row>
    <row r="359" spans="1:32">
      <c r="A359" s="1">
        <v>9702</v>
      </c>
      <c r="B359" s="17" t="s">
        <v>505</v>
      </c>
      <c r="C359" s="17"/>
      <c r="D359" s="17" t="s">
        <v>231</v>
      </c>
      <c r="E359" s="17" t="s">
        <v>43</v>
      </c>
      <c r="F359" s="1" t="s">
        <v>35</v>
      </c>
      <c r="G359" s="17" t="s">
        <v>782</v>
      </c>
      <c r="H359" s="18" t="s">
        <v>783</v>
      </c>
      <c r="I359" s="15" t="s">
        <v>78</v>
      </c>
      <c r="J359" s="17" t="s">
        <v>508</v>
      </c>
      <c r="K359" s="1">
        <f>_xlfn.XLOOKUP(J359,'[1]Youth DB'!$G:$G,'[1]Youth DB'!$A:$A,"",0)</f>
        <v>908</v>
      </c>
      <c r="L359" s="17" t="s">
        <v>784</v>
      </c>
      <c r="M359" s="11">
        <f>SUM(O359,Q359,S359,U359,W359,Y359,AA359,AC359,AE359)</f>
        <v>10</v>
      </c>
      <c r="N359" s="12" t="s">
        <v>40</v>
      </c>
      <c r="O359" s="12"/>
      <c r="P359" s="12"/>
      <c r="Q359" s="12"/>
      <c r="R359" s="12"/>
      <c r="S359" s="12">
        <v>2</v>
      </c>
      <c r="T359" s="12">
        <v>1</v>
      </c>
      <c r="U359" s="12">
        <v>0</v>
      </c>
      <c r="V359" s="12">
        <v>1</v>
      </c>
      <c r="W359" s="12">
        <v>1</v>
      </c>
      <c r="X359" s="12">
        <v>1</v>
      </c>
      <c r="Y359" s="12">
        <v>7</v>
      </c>
      <c r="Z359" s="12">
        <v>3</v>
      </c>
      <c r="AA359" s="12"/>
      <c r="AB359" s="12"/>
      <c r="AC359" s="12"/>
      <c r="AD359" s="12"/>
      <c r="AE359" s="12"/>
      <c r="AF359" s="12"/>
    </row>
    <row r="360" spans="1:32">
      <c r="A360" s="1">
        <v>9504</v>
      </c>
      <c r="B360" s="17" t="s">
        <v>505</v>
      </c>
      <c r="C360" s="17"/>
      <c r="D360" s="17" t="s">
        <v>231</v>
      </c>
      <c r="E360" s="17" t="s">
        <v>43</v>
      </c>
      <c r="F360" s="1" t="s">
        <v>35</v>
      </c>
      <c r="G360" s="17" t="s">
        <v>785</v>
      </c>
      <c r="H360" s="18" t="s">
        <v>786</v>
      </c>
      <c r="I360" s="15" t="s">
        <v>78</v>
      </c>
      <c r="J360" s="17" t="s">
        <v>508</v>
      </c>
      <c r="K360" s="1">
        <f>_xlfn.XLOOKUP(J360,'[1]Youth DB'!$G:$G,'[1]Youth DB'!$A:$A,"",0)</f>
        <v>908</v>
      </c>
      <c r="L360" s="17" t="s">
        <v>509</v>
      </c>
      <c r="M360" s="11">
        <f>SUM(O360,Q360,S360,U360,W360,Y360,AA360,AC360,AE360)</f>
        <v>12</v>
      </c>
      <c r="N360" s="12" t="s">
        <v>40</v>
      </c>
      <c r="O360" s="12"/>
      <c r="P360" s="12"/>
      <c r="Q360" s="12"/>
      <c r="R360" s="12"/>
      <c r="S360" s="12">
        <v>3</v>
      </c>
      <c r="T360" s="12">
        <v>1</v>
      </c>
      <c r="U360" s="12">
        <v>0</v>
      </c>
      <c r="V360" s="12">
        <v>1</v>
      </c>
      <c r="W360" s="12">
        <v>2</v>
      </c>
      <c r="X360" s="12">
        <v>1</v>
      </c>
      <c r="Y360" s="12">
        <v>7</v>
      </c>
      <c r="Z360" s="12">
        <v>3</v>
      </c>
      <c r="AA360" s="12"/>
      <c r="AB360" s="12"/>
      <c r="AC360" s="12"/>
      <c r="AD360" s="12"/>
      <c r="AE360" s="12"/>
      <c r="AF360" s="12"/>
    </row>
    <row r="361" spans="1:32">
      <c r="A361" s="1">
        <v>8925</v>
      </c>
      <c r="B361" s="3" t="s">
        <v>52</v>
      </c>
      <c r="C361" s="3"/>
      <c r="D361" s="3" t="s">
        <v>53</v>
      </c>
      <c r="E361" s="3" t="s">
        <v>43</v>
      </c>
      <c r="F361" s="1" t="s">
        <v>35</v>
      </c>
      <c r="G361" s="3" t="s">
        <v>612</v>
      </c>
      <c r="H361" s="14" t="s">
        <v>787</v>
      </c>
      <c r="I361" s="15"/>
      <c r="J361" t="s">
        <v>772</v>
      </c>
      <c r="K361" s="1">
        <f>_xlfn.XLOOKUP(J361,'[1]Youth DB'!$G:$G,'[1]Youth DB'!$A:$A,"",0)</f>
        <v>949</v>
      </c>
      <c r="L361" s="17"/>
      <c r="M361" s="11">
        <f>SUM(O361,Q361,S361,U361,W361,Y361,AA361,AC361,AE361)</f>
        <v>0</v>
      </c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1:32">
      <c r="A362" s="1">
        <v>8946</v>
      </c>
      <c r="B362" s="3" t="s">
        <v>52</v>
      </c>
      <c r="C362" s="3"/>
      <c r="D362" s="3" t="s">
        <v>53</v>
      </c>
      <c r="E362" s="3" t="s">
        <v>43</v>
      </c>
      <c r="F362" s="1" t="s">
        <v>35</v>
      </c>
      <c r="G362" s="3" t="s">
        <v>788</v>
      </c>
      <c r="H362" s="14" t="s">
        <v>789</v>
      </c>
      <c r="I362" s="15"/>
      <c r="J362" t="s">
        <v>772</v>
      </c>
      <c r="K362" s="1">
        <f>_xlfn.XLOOKUP(J362,'[1]Youth DB'!$G:$G,'[1]Youth DB'!$A:$A,"",0)</f>
        <v>949</v>
      </c>
      <c r="L362" s="17"/>
      <c r="M362" s="11">
        <f>SUM(O362,Q362,S362,U362,W362,Y362,AA362,AC362,AE362)</f>
        <v>0</v>
      </c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1:32">
      <c r="A363" s="1">
        <v>8951</v>
      </c>
      <c r="B363" s="3" t="s">
        <v>52</v>
      </c>
      <c r="C363" s="3"/>
      <c r="D363" s="3" t="s">
        <v>53</v>
      </c>
      <c r="E363" s="3" t="s">
        <v>57</v>
      </c>
      <c r="F363" s="1" t="s">
        <v>35</v>
      </c>
      <c r="G363" s="3" t="s">
        <v>790</v>
      </c>
      <c r="H363" s="14" t="s">
        <v>791</v>
      </c>
      <c r="I363" s="15"/>
      <c r="J363" t="s">
        <v>772</v>
      </c>
      <c r="K363" s="1">
        <f>_xlfn.XLOOKUP(J363,'[1]Youth DB'!$G:$G,'[1]Youth DB'!$A:$A,"",0)</f>
        <v>949</v>
      </c>
      <c r="L363" s="17"/>
      <c r="M363" s="11">
        <f>SUM(O363,Q363,S363,U363,W363,Y363,AA363,AC363,AE363)</f>
        <v>0</v>
      </c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1:32">
      <c r="A364" s="1">
        <v>9054</v>
      </c>
      <c r="B364" s="3" t="s">
        <v>52</v>
      </c>
      <c r="C364" s="3"/>
      <c r="D364" s="3" t="s">
        <v>53</v>
      </c>
      <c r="E364" s="3" t="s">
        <v>43</v>
      </c>
      <c r="F364" s="1" t="s">
        <v>35</v>
      </c>
      <c r="G364" s="3" t="s">
        <v>792</v>
      </c>
      <c r="H364" s="14" t="s">
        <v>793</v>
      </c>
      <c r="I364" s="15"/>
      <c r="J364" t="s">
        <v>772</v>
      </c>
      <c r="K364" s="1">
        <f>_xlfn.XLOOKUP(J364,'[1]Youth DB'!$G:$G,'[1]Youth DB'!$A:$A,"",0)</f>
        <v>949</v>
      </c>
      <c r="L364" s="17"/>
      <c r="M364" s="11">
        <f>SUM(O364,Q364,S364,U364,W364,Y364,AA364,AC364,AE364)</f>
        <v>0</v>
      </c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1:32">
      <c r="A365" s="1">
        <v>11010</v>
      </c>
      <c r="B365" s="3" t="s">
        <v>52</v>
      </c>
      <c r="C365" s="3"/>
      <c r="D365" s="3" t="s">
        <v>53</v>
      </c>
      <c r="E365" s="3" t="s">
        <v>34</v>
      </c>
      <c r="F365" s="1" t="s">
        <v>35</v>
      </c>
      <c r="G365" s="3" t="s">
        <v>794</v>
      </c>
      <c r="H365" s="14" t="s">
        <v>753</v>
      </c>
      <c r="I365" s="15"/>
      <c r="J365" t="s">
        <v>772</v>
      </c>
      <c r="K365" s="1">
        <f>_xlfn.XLOOKUP(J365,'[1]Youth DB'!$G:$G,'[1]Youth DB'!$A:$A,"",0)</f>
        <v>949</v>
      </c>
      <c r="L365" s="17"/>
      <c r="M365" s="11">
        <f>SUM(O365,Q365,S365,U365,W365,Y365,AA365,AC365,AE365)</f>
        <v>0</v>
      </c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1:32">
      <c r="A366" s="1">
        <v>6963</v>
      </c>
      <c r="B366" s="3" t="s">
        <v>501</v>
      </c>
      <c r="C366" s="3"/>
      <c r="D366" s="3" t="s">
        <v>42</v>
      </c>
      <c r="E366" s="3" t="s">
        <v>57</v>
      </c>
      <c r="F366" s="1" t="s">
        <v>35</v>
      </c>
      <c r="G366" s="3" t="s">
        <v>795</v>
      </c>
      <c r="H366" s="14" t="s">
        <v>796</v>
      </c>
      <c r="I366" s="15"/>
      <c r="J366" s="17" t="s">
        <v>648</v>
      </c>
      <c r="K366" s="1">
        <f>_xlfn.XLOOKUP(J366,'[1]Youth DB'!$G:$G,'[1]Youth DB'!$A:$A,"",0)</f>
        <v>686</v>
      </c>
      <c r="L366" s="16">
        <v>45007</v>
      </c>
      <c r="M366" s="11">
        <f>SUM(O366,Q366,S366,U366,W366,Y366,AA366,AC366,AE366)</f>
        <v>6</v>
      </c>
      <c r="N366" s="12" t="s">
        <v>40</v>
      </c>
      <c r="O366" s="12">
        <v>2</v>
      </c>
      <c r="P366" s="12">
        <v>1</v>
      </c>
      <c r="Q366" s="12">
        <v>1</v>
      </c>
      <c r="R366" s="12">
        <v>1</v>
      </c>
      <c r="S366" s="12">
        <v>2</v>
      </c>
      <c r="T366" s="12">
        <v>2</v>
      </c>
      <c r="U366" s="12">
        <v>1</v>
      </c>
      <c r="V366" s="12">
        <v>2</v>
      </c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1:32">
      <c r="A367" s="1">
        <v>11026</v>
      </c>
      <c r="B367" s="3" t="s">
        <v>52</v>
      </c>
      <c r="C367" s="3"/>
      <c r="D367" s="3" t="s">
        <v>53</v>
      </c>
      <c r="E367" s="3" t="s">
        <v>34</v>
      </c>
      <c r="F367" s="1" t="s">
        <v>35</v>
      </c>
      <c r="G367" s="3" t="s">
        <v>149</v>
      </c>
      <c r="H367" s="14" t="s">
        <v>797</v>
      </c>
      <c r="I367" s="15"/>
      <c r="J367" t="s">
        <v>772</v>
      </c>
      <c r="K367" s="1">
        <f>_xlfn.XLOOKUP(J367,'[1]Youth DB'!$G:$G,'[1]Youth DB'!$A:$A,"",0)</f>
        <v>949</v>
      </c>
      <c r="L367" s="17"/>
      <c r="M367" s="11">
        <f>SUM(O367,Q367,S367,U367,W367,Y367,AA367,AC367,AE367)</f>
        <v>0</v>
      </c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1:32">
      <c r="A368" s="1">
        <v>11068</v>
      </c>
      <c r="B368" s="3" t="s">
        <v>52</v>
      </c>
      <c r="C368" s="3"/>
      <c r="D368" s="3" t="s">
        <v>53</v>
      </c>
      <c r="E368" s="3" t="s">
        <v>34</v>
      </c>
      <c r="F368" s="1" t="s">
        <v>35</v>
      </c>
      <c r="G368" s="3" t="s">
        <v>798</v>
      </c>
      <c r="H368" s="14" t="s">
        <v>799</v>
      </c>
      <c r="I368" s="15"/>
      <c r="J368" t="s">
        <v>772</v>
      </c>
      <c r="K368" s="1">
        <f>_xlfn.XLOOKUP(J368,'[1]Youth DB'!$G:$G,'[1]Youth DB'!$A:$A,"",0)</f>
        <v>949</v>
      </c>
      <c r="L368" s="17"/>
      <c r="M368" s="11">
        <f>SUM(O368,Q368,S368,U368,W368,Y368,AA368,AC368,AE368)</f>
        <v>0</v>
      </c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1:32">
      <c r="A369" s="1">
        <v>11082</v>
      </c>
      <c r="B369" s="3" t="s">
        <v>52</v>
      </c>
      <c r="C369" s="3"/>
      <c r="D369" s="3" t="s">
        <v>53</v>
      </c>
      <c r="E369" s="3" t="s">
        <v>34</v>
      </c>
      <c r="F369" s="1" t="s">
        <v>35</v>
      </c>
      <c r="G369" s="3" t="s">
        <v>110</v>
      </c>
      <c r="H369" s="14" t="s">
        <v>800</v>
      </c>
      <c r="I369" s="15"/>
      <c r="J369" t="s">
        <v>772</v>
      </c>
      <c r="K369" s="1">
        <f>_xlfn.XLOOKUP(J369,'[1]Youth DB'!$G:$G,'[1]Youth DB'!$A:$A,"",0)</f>
        <v>949</v>
      </c>
      <c r="L369" s="17"/>
      <c r="M369" s="11">
        <f>SUM(O369,Q369,S369,U369,W369,Y369,AA369,AC369,AE369)</f>
        <v>0</v>
      </c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1:32">
      <c r="A370" s="1">
        <v>8831</v>
      </c>
      <c r="B370" s="3" t="s">
        <v>52</v>
      </c>
      <c r="C370" s="3"/>
      <c r="D370" s="3" t="s">
        <v>53</v>
      </c>
      <c r="E370" s="3" t="s">
        <v>43</v>
      </c>
      <c r="F370" s="1" t="s">
        <v>35</v>
      </c>
      <c r="G370" s="3" t="s">
        <v>801</v>
      </c>
      <c r="H370" s="14" t="s">
        <v>802</v>
      </c>
      <c r="I370" s="15"/>
      <c r="J370" t="s">
        <v>772</v>
      </c>
      <c r="K370" s="1">
        <f>_xlfn.XLOOKUP(J370,'[1]Youth DB'!$G:$G,'[1]Youth DB'!$A:$A,"",0)</f>
        <v>949</v>
      </c>
      <c r="L370" s="17"/>
      <c r="M370" s="11">
        <f>SUM(O370,Q370,S370,U370,W370,Y370,AA370,AC370,AE370)</f>
        <v>0</v>
      </c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1:32">
      <c r="A371" s="1">
        <v>8884</v>
      </c>
      <c r="B371" s="3" t="s">
        <v>52</v>
      </c>
      <c r="C371" s="3"/>
      <c r="D371" s="3" t="s">
        <v>53</v>
      </c>
      <c r="E371" s="3" t="s">
        <v>43</v>
      </c>
      <c r="F371" s="1" t="s">
        <v>35</v>
      </c>
      <c r="G371" s="3" t="s">
        <v>282</v>
      </c>
      <c r="H371" s="14" t="s">
        <v>803</v>
      </c>
      <c r="I371" s="15"/>
      <c r="J371" t="s">
        <v>772</v>
      </c>
      <c r="K371" s="1">
        <f>_xlfn.XLOOKUP(J371,'[1]Youth DB'!$G:$G,'[1]Youth DB'!$A:$A,"",0)</f>
        <v>949</v>
      </c>
      <c r="L371" s="17"/>
      <c r="M371" s="11">
        <f>SUM(O371,Q371,S371,U371,W371,Y371,AA371,AC371,AE371)</f>
        <v>0</v>
      </c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1:32">
      <c r="A372" s="1">
        <v>8015</v>
      </c>
      <c r="B372" s="3" t="s">
        <v>501</v>
      </c>
      <c r="C372" s="3"/>
      <c r="D372" s="3" t="s">
        <v>42</v>
      </c>
      <c r="E372" s="3" t="s">
        <v>43</v>
      </c>
      <c r="F372" s="1" t="s">
        <v>35</v>
      </c>
      <c r="G372" s="17" t="s">
        <v>804</v>
      </c>
      <c r="H372" s="18" t="s">
        <v>805</v>
      </c>
      <c r="I372" s="15"/>
      <c r="J372" s="17" t="s">
        <v>806</v>
      </c>
      <c r="K372" s="1">
        <f>_xlfn.XLOOKUP(J372,'[1]Youth DB'!$G:$G,'[1]Youth DB'!$A:$A,"",0)</f>
        <v>559</v>
      </c>
      <c r="L372" s="16">
        <v>45012</v>
      </c>
      <c r="M372" s="11">
        <f>SUM(O372,Q372,S372,U372,W372,Y372,AA372,AC372,AE372)</f>
        <v>6</v>
      </c>
      <c r="N372" s="12" t="s">
        <v>40</v>
      </c>
      <c r="O372" s="12">
        <v>1</v>
      </c>
      <c r="P372" s="12">
        <v>1</v>
      </c>
      <c r="Q372" s="12">
        <v>1</v>
      </c>
      <c r="R372" s="12">
        <v>1</v>
      </c>
      <c r="S372" s="12">
        <v>3</v>
      </c>
      <c r="T372" s="12">
        <v>1</v>
      </c>
      <c r="U372" s="12">
        <v>1</v>
      </c>
      <c r="V372" s="12">
        <v>1</v>
      </c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1:32">
      <c r="A373" s="1">
        <v>9340</v>
      </c>
      <c r="B373" s="3" t="s">
        <v>807</v>
      </c>
      <c r="C373" s="3"/>
      <c r="D373" s="3" t="s">
        <v>33</v>
      </c>
      <c r="E373" s="3" t="s">
        <v>43</v>
      </c>
      <c r="F373" s="1" t="s">
        <v>35</v>
      </c>
      <c r="G373" s="3" t="s">
        <v>808</v>
      </c>
      <c r="H373" s="14" t="s">
        <v>809</v>
      </c>
      <c r="I373" s="15"/>
      <c r="J373" s="17" t="s">
        <v>810</v>
      </c>
      <c r="K373" s="1">
        <f>_xlfn.XLOOKUP(J373,'[1]Youth DB'!$G:$G,'[1]Youth DB'!$A:$A,"",0)</f>
        <v>690</v>
      </c>
      <c r="L373" s="17" t="s">
        <v>811</v>
      </c>
      <c r="M373" s="11">
        <f>SUM(O373,Q373,S373,U373,W373,Y373,AA373,AC373,AE373)</f>
        <v>6</v>
      </c>
      <c r="N373" s="12" t="s">
        <v>40</v>
      </c>
      <c r="O373" s="12"/>
      <c r="P373" s="12"/>
      <c r="Q373" s="12">
        <v>4</v>
      </c>
      <c r="R373" s="12">
        <v>1</v>
      </c>
      <c r="S373" s="12">
        <v>1</v>
      </c>
      <c r="T373" s="12">
        <v>1</v>
      </c>
      <c r="U373" s="12">
        <v>1</v>
      </c>
      <c r="V373" s="12">
        <v>2</v>
      </c>
      <c r="W373" s="12">
        <v>0</v>
      </c>
      <c r="X373" s="12">
        <v>2</v>
      </c>
      <c r="Y373" s="12"/>
      <c r="Z373" s="12"/>
      <c r="AA373" s="12"/>
      <c r="AB373" s="12"/>
      <c r="AC373" s="12"/>
      <c r="AD373" s="12"/>
      <c r="AE373" s="12"/>
      <c r="AF373" s="12"/>
    </row>
    <row r="374" spans="1:32">
      <c r="A374" s="1">
        <v>5437</v>
      </c>
      <c r="B374" s="17" t="s">
        <v>435</v>
      </c>
      <c r="C374" s="17"/>
      <c r="D374" s="17" t="s">
        <v>436</v>
      </c>
      <c r="E374" s="17" t="s">
        <v>57</v>
      </c>
      <c r="F374" s="1" t="s">
        <v>35</v>
      </c>
      <c r="G374" s="17" t="s">
        <v>785</v>
      </c>
      <c r="H374" s="18" t="s">
        <v>83</v>
      </c>
      <c r="I374" s="15" t="s">
        <v>78</v>
      </c>
      <c r="J374" s="17" t="s">
        <v>393</v>
      </c>
      <c r="K374" s="1">
        <f>_xlfn.XLOOKUP(J374,'[1]Youth DB'!$G:$G,'[1]Youth DB'!$A:$A,"",0)</f>
        <v>671</v>
      </c>
      <c r="L374" s="17" t="s">
        <v>812</v>
      </c>
      <c r="M374" s="11">
        <f>SUM(O374,Q374,S374,U374,W374,Y374,AA374,AC374,AE374)</f>
        <v>6</v>
      </c>
      <c r="N374" s="12"/>
      <c r="O374" s="12">
        <v>2</v>
      </c>
      <c r="P374" s="12">
        <v>2</v>
      </c>
      <c r="Q374" s="12">
        <v>3</v>
      </c>
      <c r="R374" s="12">
        <v>2</v>
      </c>
      <c r="S374" s="12">
        <v>1</v>
      </c>
      <c r="T374" s="12">
        <v>3</v>
      </c>
      <c r="U374" s="12">
        <v>0</v>
      </c>
      <c r="V374" s="12">
        <v>3</v>
      </c>
      <c r="W374" s="12">
        <v>0</v>
      </c>
      <c r="X374" s="12">
        <v>3</v>
      </c>
      <c r="Y374" s="12"/>
      <c r="Z374" s="12"/>
      <c r="AA374" s="12"/>
      <c r="AB374" s="12"/>
      <c r="AC374" s="12"/>
      <c r="AD374" s="12"/>
      <c r="AE374" s="12"/>
      <c r="AF374" s="12"/>
    </row>
    <row r="375" spans="1:32">
      <c r="A375" s="1">
        <v>9749</v>
      </c>
      <c r="B375" s="17" t="s">
        <v>597</v>
      </c>
      <c r="C375" s="17"/>
      <c r="D375" s="17" t="s">
        <v>171</v>
      </c>
      <c r="E375" s="17" t="s">
        <v>148</v>
      </c>
      <c r="F375" s="1" t="s">
        <v>44</v>
      </c>
      <c r="G375" s="17" t="s">
        <v>1671</v>
      </c>
      <c r="H375" s="18" t="s">
        <v>1423</v>
      </c>
      <c r="I375" s="15"/>
      <c r="J375" s="88"/>
      <c r="K375" s="1"/>
      <c r="L375" s="16"/>
      <c r="M375" s="11">
        <f>SUM(O375,Q375,S375,U375,W375,Y375,AA375,AC375,AE375)</f>
        <v>0</v>
      </c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spans="1:32">
      <c r="A376" s="1">
        <v>8504</v>
      </c>
      <c r="B376" s="17" t="s">
        <v>597</v>
      </c>
      <c r="C376" s="17"/>
      <c r="D376" s="17" t="s">
        <v>171</v>
      </c>
      <c r="E376" s="17" t="s">
        <v>148</v>
      </c>
      <c r="F376" s="1" t="s">
        <v>44</v>
      </c>
      <c r="G376" s="17" t="s">
        <v>1215</v>
      </c>
      <c r="H376" s="18" t="s">
        <v>221</v>
      </c>
      <c r="I376" s="15"/>
      <c r="J376" s="88"/>
      <c r="K376" s="1"/>
      <c r="L376" s="16"/>
      <c r="M376" s="11">
        <f>SUM(O376,Q376,S376,U376,W376,Y376,AA376,AC376,AE376)</f>
        <v>0</v>
      </c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spans="1:32">
      <c r="A377" s="1">
        <v>9205</v>
      </c>
      <c r="B377" s="26" t="s">
        <v>230</v>
      </c>
      <c r="C377" s="17"/>
      <c r="D377" s="17" t="s">
        <v>231</v>
      </c>
      <c r="E377" s="26" t="s">
        <v>57</v>
      </c>
      <c r="F377" s="1" t="s">
        <v>35</v>
      </c>
      <c r="G377" s="26" t="s">
        <v>818</v>
      </c>
      <c r="H377" s="27" t="s">
        <v>157</v>
      </c>
      <c r="I377" s="15"/>
      <c r="J377" s="26" t="s">
        <v>819</v>
      </c>
      <c r="K377" s="1">
        <f>_xlfn.XLOOKUP(J377,'[1]Youth DB'!$G:$G,'[1]Youth DB'!$A:$A,"",0)</f>
        <v>897</v>
      </c>
      <c r="L377" s="16">
        <v>45235</v>
      </c>
      <c r="M377" s="11">
        <f>SUM(O377,Q377,S377,U377,W377,Y377,AA377,AC377,AE377)</f>
        <v>8</v>
      </c>
      <c r="N377" s="12"/>
      <c r="O377" s="12"/>
      <c r="P377" s="12"/>
      <c r="Q377" s="12"/>
      <c r="R377" s="12"/>
      <c r="S377" s="12">
        <v>2</v>
      </c>
      <c r="T377" s="12">
        <v>1</v>
      </c>
      <c r="U377" s="12">
        <v>4</v>
      </c>
      <c r="V377" s="12">
        <v>2</v>
      </c>
      <c r="W377" s="12">
        <v>2</v>
      </c>
      <c r="X377" s="12">
        <v>2</v>
      </c>
      <c r="Y377" s="12" t="s">
        <v>820</v>
      </c>
      <c r="Z377" s="12" t="s">
        <v>820</v>
      </c>
      <c r="AA377" s="12"/>
      <c r="AB377" s="12"/>
      <c r="AC377" s="12"/>
      <c r="AD377" s="12"/>
      <c r="AE377" s="12"/>
      <c r="AF377" s="12"/>
    </row>
    <row r="378" spans="1:32">
      <c r="A378" s="1">
        <v>9211</v>
      </c>
      <c r="B378" s="26" t="s">
        <v>230</v>
      </c>
      <c r="C378" s="17"/>
      <c r="D378" s="17" t="s">
        <v>231</v>
      </c>
      <c r="E378" s="26" t="s">
        <v>57</v>
      </c>
      <c r="F378" s="1" t="s">
        <v>35</v>
      </c>
      <c r="G378" s="26" t="s">
        <v>821</v>
      </c>
      <c r="H378" s="27" t="s">
        <v>375</v>
      </c>
      <c r="I378" s="15"/>
      <c r="J378" s="26" t="s">
        <v>819</v>
      </c>
      <c r="K378" s="1">
        <f>_xlfn.XLOOKUP(J378,'[1]Youth DB'!$G:$G,'[1]Youth DB'!$A:$A,"",0)</f>
        <v>897</v>
      </c>
      <c r="L378" s="16">
        <v>45235</v>
      </c>
      <c r="M378" s="11">
        <f>SUM(O378,Q378,S378,U378,W378,Y378,AA378,AC378,AE378)</f>
        <v>5</v>
      </c>
      <c r="N378" s="12"/>
      <c r="O378" s="12"/>
      <c r="P378" s="12"/>
      <c r="Q378" s="12"/>
      <c r="R378" s="12"/>
      <c r="S378" s="12">
        <v>1</v>
      </c>
      <c r="T378" s="12">
        <v>1</v>
      </c>
      <c r="U378" s="12">
        <v>1</v>
      </c>
      <c r="V378" s="12">
        <v>1</v>
      </c>
      <c r="W378" s="12">
        <v>2</v>
      </c>
      <c r="X378" s="12">
        <v>1</v>
      </c>
      <c r="Y378" s="12">
        <v>1</v>
      </c>
      <c r="Z378" s="12">
        <v>1</v>
      </c>
      <c r="AA378" s="12"/>
      <c r="AB378" s="12"/>
      <c r="AC378" s="12"/>
      <c r="AD378" s="12"/>
      <c r="AE378" s="12"/>
      <c r="AF378" s="12"/>
    </row>
    <row r="379" spans="1:32">
      <c r="A379" s="1">
        <v>9229</v>
      </c>
      <c r="B379" s="26" t="s">
        <v>230</v>
      </c>
      <c r="C379" s="17"/>
      <c r="D379" s="17" t="s">
        <v>231</v>
      </c>
      <c r="E379" s="26" t="s">
        <v>57</v>
      </c>
      <c r="F379" s="1" t="s">
        <v>35</v>
      </c>
      <c r="G379" s="26" t="s">
        <v>822</v>
      </c>
      <c r="H379" s="27" t="s">
        <v>663</v>
      </c>
      <c r="I379" s="15"/>
      <c r="J379" s="26" t="s">
        <v>819</v>
      </c>
      <c r="K379" s="1">
        <f>_xlfn.XLOOKUP(J379,'[1]Youth DB'!$G:$G,'[1]Youth DB'!$A:$A,"",0)</f>
        <v>897</v>
      </c>
      <c r="L379" s="16">
        <v>45235</v>
      </c>
      <c r="M379" s="11">
        <f>SUM(O379,Q379,S379,U379,W379,Y379,AA379,AC379,AE379)</f>
        <v>7</v>
      </c>
      <c r="N379" s="12"/>
      <c r="O379" s="12"/>
      <c r="P379" s="12"/>
      <c r="Q379" s="12"/>
      <c r="R379" s="12"/>
      <c r="S379" s="12">
        <v>1</v>
      </c>
      <c r="T379" s="12">
        <v>1</v>
      </c>
      <c r="U379" s="12">
        <v>3</v>
      </c>
      <c r="V379" s="12">
        <v>1</v>
      </c>
      <c r="W379" s="12">
        <v>2</v>
      </c>
      <c r="X379" s="12">
        <v>1</v>
      </c>
      <c r="Y379" s="12">
        <v>1</v>
      </c>
      <c r="Z379" s="12">
        <v>1</v>
      </c>
      <c r="AA379" s="12"/>
      <c r="AB379" s="12"/>
      <c r="AC379" s="12"/>
      <c r="AD379" s="12"/>
      <c r="AE379" s="12"/>
      <c r="AF379" s="12"/>
    </row>
    <row r="380" spans="1:32">
      <c r="A380" s="1">
        <v>9294</v>
      </c>
      <c r="B380" s="26" t="s">
        <v>230</v>
      </c>
      <c r="C380" s="17"/>
      <c r="D380" s="17" t="s">
        <v>231</v>
      </c>
      <c r="E380" s="26" t="s">
        <v>57</v>
      </c>
      <c r="F380" s="1" t="s">
        <v>35</v>
      </c>
      <c r="G380" s="26" t="s">
        <v>823</v>
      </c>
      <c r="H380" s="26" t="s">
        <v>824</v>
      </c>
      <c r="I380" s="15"/>
      <c r="J380" s="26" t="s">
        <v>819</v>
      </c>
      <c r="K380" s="1">
        <f>_xlfn.XLOOKUP(J380,'[1]Youth DB'!$G:$G,'[1]Youth DB'!$A:$A,"",0)</f>
        <v>897</v>
      </c>
      <c r="L380" s="16">
        <v>45235</v>
      </c>
      <c r="M380" s="11">
        <f>SUM(O380,Q380,S380,U380,W380,Y380,AA380,AC380,AE380)</f>
        <v>9</v>
      </c>
      <c r="N380" s="12"/>
      <c r="O380" s="12"/>
      <c r="P380" s="12"/>
      <c r="Q380" s="12"/>
      <c r="R380" s="12"/>
      <c r="S380" s="12">
        <v>2</v>
      </c>
      <c r="T380" s="12">
        <v>1</v>
      </c>
      <c r="U380" s="12">
        <v>4</v>
      </c>
      <c r="V380" s="12">
        <v>2</v>
      </c>
      <c r="W380" s="12">
        <v>3</v>
      </c>
      <c r="X380" s="12">
        <v>2</v>
      </c>
      <c r="Y380" s="12" t="s">
        <v>820</v>
      </c>
      <c r="Z380" s="12" t="s">
        <v>820</v>
      </c>
      <c r="AA380" s="12"/>
      <c r="AB380" s="12"/>
      <c r="AC380" s="12"/>
      <c r="AD380" s="12"/>
      <c r="AE380" s="12"/>
      <c r="AF380" s="12"/>
    </row>
    <row r="381" spans="1:32">
      <c r="A381" s="1">
        <v>6949</v>
      </c>
      <c r="B381" s="17" t="s">
        <v>435</v>
      </c>
      <c r="C381" s="17"/>
      <c r="D381" s="17" t="s">
        <v>436</v>
      </c>
      <c r="E381" s="17" t="s">
        <v>57</v>
      </c>
      <c r="F381" s="1" t="s">
        <v>35</v>
      </c>
      <c r="G381" s="17" t="s">
        <v>825</v>
      </c>
      <c r="H381" s="17" t="s">
        <v>826</v>
      </c>
      <c r="I381" s="15" t="s">
        <v>75</v>
      </c>
      <c r="J381" s="17" t="s">
        <v>690</v>
      </c>
      <c r="K381" s="1">
        <f>_xlfn.XLOOKUP(J381,'[1]Youth DB'!$G:$G,'[1]Youth DB'!$A:$A,"",0)</f>
        <v>755</v>
      </c>
      <c r="L381" s="17" t="s">
        <v>827</v>
      </c>
      <c r="M381" s="11">
        <f>SUM(O381,Q381,S381,U381,W381,Y381,AA381,AC381,AE381)</f>
        <v>6</v>
      </c>
      <c r="N381" s="12"/>
      <c r="O381" s="12">
        <v>2</v>
      </c>
      <c r="P381" s="12">
        <v>1</v>
      </c>
      <c r="Q381" s="12">
        <v>1</v>
      </c>
      <c r="R381" s="12">
        <v>1</v>
      </c>
      <c r="S381" s="12">
        <v>3</v>
      </c>
      <c r="T381" s="12">
        <v>5</v>
      </c>
      <c r="U381" s="12">
        <v>0</v>
      </c>
      <c r="V381" s="12">
        <v>5</v>
      </c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spans="1:32">
      <c r="A382" s="1">
        <v>7371</v>
      </c>
      <c r="B382" s="17" t="s">
        <v>435</v>
      </c>
      <c r="C382" s="17"/>
      <c r="D382" s="17" t="s">
        <v>436</v>
      </c>
      <c r="E382" s="17" t="s">
        <v>57</v>
      </c>
      <c r="F382" s="1" t="s">
        <v>35</v>
      </c>
      <c r="G382" s="17" t="s">
        <v>828</v>
      </c>
      <c r="H382" s="17" t="s">
        <v>829</v>
      </c>
      <c r="I382" s="15" t="s">
        <v>78</v>
      </c>
      <c r="J382" s="17" t="s">
        <v>393</v>
      </c>
      <c r="K382" s="1">
        <f>_xlfn.XLOOKUP(J382,'[1]Youth DB'!$G:$G,'[1]Youth DB'!$A:$A,"",0)</f>
        <v>671</v>
      </c>
      <c r="L382" s="17" t="s">
        <v>830</v>
      </c>
      <c r="M382" s="11">
        <f>SUM(O382,Q382,S382,U382,W382,Y382,AA382,AC382,AE382)</f>
        <v>6</v>
      </c>
      <c r="N382" s="12"/>
      <c r="O382" s="12">
        <v>3</v>
      </c>
      <c r="P382" s="12">
        <v>2</v>
      </c>
      <c r="Q382" s="12">
        <v>3</v>
      </c>
      <c r="R382" s="12">
        <v>2</v>
      </c>
      <c r="S382" s="12">
        <v>0</v>
      </c>
      <c r="T382" s="12"/>
      <c r="U382" s="12">
        <v>0</v>
      </c>
      <c r="V382" s="12">
        <v>2</v>
      </c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spans="1:32">
      <c r="A383" s="1">
        <v>9333</v>
      </c>
      <c r="B383" s="26" t="s">
        <v>230</v>
      </c>
      <c r="C383" s="17"/>
      <c r="D383" s="17" t="s">
        <v>231</v>
      </c>
      <c r="E383" s="26" t="s">
        <v>57</v>
      </c>
      <c r="F383" s="1" t="s">
        <v>35</v>
      </c>
      <c r="G383" s="26" t="s">
        <v>831</v>
      </c>
      <c r="H383" s="26" t="s">
        <v>832</v>
      </c>
      <c r="I383" s="15"/>
      <c r="J383" s="26" t="s">
        <v>819</v>
      </c>
      <c r="K383" s="1">
        <f>_xlfn.XLOOKUP(J383,'[1]Youth DB'!$G:$G,'[1]Youth DB'!$A:$A,"",0)</f>
        <v>897</v>
      </c>
      <c r="L383" s="16">
        <v>45235</v>
      </c>
      <c r="M383" s="11">
        <f>SUM(O383,Q383,S383,U383,W383,Y383,AA383,AC383,AE383)</f>
        <v>5</v>
      </c>
      <c r="N383" s="12"/>
      <c r="O383" s="12"/>
      <c r="P383" s="12"/>
      <c r="Q383" s="12"/>
      <c r="R383" s="12"/>
      <c r="S383" s="12">
        <v>1</v>
      </c>
      <c r="T383" s="12">
        <v>1</v>
      </c>
      <c r="U383" s="12">
        <v>1</v>
      </c>
      <c r="V383" s="12">
        <v>1</v>
      </c>
      <c r="W383" s="12">
        <v>2</v>
      </c>
      <c r="X383" s="12">
        <v>1</v>
      </c>
      <c r="Y383" s="12">
        <v>1</v>
      </c>
      <c r="Z383" s="12">
        <v>1</v>
      </c>
      <c r="AA383" s="12"/>
      <c r="AB383" s="12"/>
      <c r="AC383" s="12"/>
      <c r="AD383" s="12"/>
      <c r="AE383" s="12"/>
      <c r="AF383" s="12"/>
    </row>
    <row r="384" spans="1:32">
      <c r="A384" s="1">
        <v>9395</v>
      </c>
      <c r="B384" s="26" t="s">
        <v>230</v>
      </c>
      <c r="C384" s="17"/>
      <c r="D384" s="17" t="s">
        <v>231</v>
      </c>
      <c r="E384" s="26" t="s">
        <v>57</v>
      </c>
      <c r="F384" s="1" t="s">
        <v>35</v>
      </c>
      <c r="G384" s="26" t="s">
        <v>833</v>
      </c>
      <c r="H384" s="26" t="s">
        <v>574</v>
      </c>
      <c r="I384" s="15"/>
      <c r="J384" s="26" t="s">
        <v>819</v>
      </c>
      <c r="K384" s="1">
        <f>_xlfn.XLOOKUP(J384,'[1]Youth DB'!$G:$G,'[1]Youth DB'!$A:$A,"",0)</f>
        <v>897</v>
      </c>
      <c r="L384" s="16">
        <v>45235</v>
      </c>
      <c r="M384" s="11">
        <f>SUM(O384,Q384,S384,U384,W384,Y384,AA384,AC384,AE384)</f>
        <v>8</v>
      </c>
      <c r="N384" s="12"/>
      <c r="O384" s="12"/>
      <c r="P384" s="12"/>
      <c r="Q384" s="12"/>
      <c r="R384" s="12"/>
      <c r="S384" s="12">
        <v>2</v>
      </c>
      <c r="T384" s="12">
        <v>1</v>
      </c>
      <c r="U384" s="12">
        <v>3</v>
      </c>
      <c r="V384" s="12">
        <v>1</v>
      </c>
      <c r="W384" s="12">
        <v>1</v>
      </c>
      <c r="X384" s="12">
        <v>1</v>
      </c>
      <c r="Y384" s="12">
        <v>2</v>
      </c>
      <c r="Z384" s="12">
        <v>1</v>
      </c>
      <c r="AA384" s="12"/>
      <c r="AB384" s="12"/>
      <c r="AC384" s="12"/>
      <c r="AD384" s="12"/>
      <c r="AE384" s="12"/>
      <c r="AF384" s="12"/>
    </row>
    <row r="385" spans="1:32">
      <c r="A385" s="1">
        <v>5615</v>
      </c>
      <c r="B385" s="17" t="s">
        <v>435</v>
      </c>
      <c r="C385" s="17"/>
      <c r="D385" s="17" t="s">
        <v>436</v>
      </c>
      <c r="E385" s="17" t="s">
        <v>57</v>
      </c>
      <c r="F385" s="1" t="s">
        <v>35</v>
      </c>
      <c r="G385" s="17" t="s">
        <v>834</v>
      </c>
      <c r="H385" s="17" t="s">
        <v>835</v>
      </c>
      <c r="I385" s="15" t="s">
        <v>78</v>
      </c>
      <c r="J385" s="17" t="s">
        <v>690</v>
      </c>
      <c r="K385" s="1">
        <f>_xlfn.XLOOKUP(J385,'[1]Youth DB'!$G:$G,'[1]Youth DB'!$A:$A,"",0)</f>
        <v>755</v>
      </c>
      <c r="L385" s="17" t="s">
        <v>836</v>
      </c>
      <c r="M385" s="11">
        <f>SUM(O385,Q385,S385,U385,W385,Y385,AA385,AC385,AE385)</f>
        <v>6</v>
      </c>
      <c r="N385" s="12"/>
      <c r="O385" s="12">
        <v>0</v>
      </c>
      <c r="P385" s="12"/>
      <c r="Q385" s="12">
        <v>2</v>
      </c>
      <c r="R385" s="12">
        <v>1</v>
      </c>
      <c r="S385" s="12">
        <v>4</v>
      </c>
      <c r="T385" s="12">
        <v>5</v>
      </c>
      <c r="U385" s="12">
        <v>0</v>
      </c>
      <c r="V385" s="12">
        <v>5</v>
      </c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spans="1:32">
      <c r="A386" s="1">
        <v>9501</v>
      </c>
      <c r="B386" s="26" t="s">
        <v>230</v>
      </c>
      <c r="C386" s="17"/>
      <c r="D386" s="17" t="s">
        <v>231</v>
      </c>
      <c r="E386" s="26" t="s">
        <v>43</v>
      </c>
      <c r="F386" s="1" t="s">
        <v>35</v>
      </c>
      <c r="G386" s="26" t="s">
        <v>837</v>
      </c>
      <c r="H386" s="26" t="s">
        <v>838</v>
      </c>
      <c r="I386" s="15"/>
      <c r="J386" s="26" t="s">
        <v>819</v>
      </c>
      <c r="K386" s="1">
        <f>_xlfn.XLOOKUP(J386,'[1]Youth DB'!$G:$G,'[1]Youth DB'!$A:$A,"",0)</f>
        <v>897</v>
      </c>
      <c r="L386" s="16">
        <v>45235</v>
      </c>
      <c r="M386" s="11">
        <f>SUM(O386,Q386,S386,U386,W386,Y386,AA386,AC386,AE386)</f>
        <v>0</v>
      </c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spans="1:32">
      <c r="A387" s="1">
        <v>9274</v>
      </c>
      <c r="B387" s="26" t="s">
        <v>230</v>
      </c>
      <c r="C387" s="17"/>
      <c r="D387" s="17" t="s">
        <v>231</v>
      </c>
      <c r="E387" s="26" t="s">
        <v>57</v>
      </c>
      <c r="F387" s="1" t="s">
        <v>35</v>
      </c>
      <c r="G387" s="26" t="s">
        <v>839</v>
      </c>
      <c r="H387" s="26" t="s">
        <v>430</v>
      </c>
      <c r="I387" s="15"/>
      <c r="J387" s="26" t="s">
        <v>840</v>
      </c>
      <c r="K387" s="1">
        <f>_xlfn.XLOOKUP(J387,'[1]Youth DB'!$G:$G,'[1]Youth DB'!$A:$A,"",0)</f>
        <v>901</v>
      </c>
      <c r="L387" s="16">
        <v>45235</v>
      </c>
      <c r="M387" s="11">
        <f>SUM(O387,Q387,S387,U387,W387,Y387,AA387,AC387,AE387)</f>
        <v>10</v>
      </c>
      <c r="N387" s="12"/>
      <c r="O387" s="12"/>
      <c r="P387" s="12"/>
      <c r="Q387" s="12"/>
      <c r="R387" s="12"/>
      <c r="S387" s="12">
        <v>2</v>
      </c>
      <c r="T387" s="12">
        <v>1</v>
      </c>
      <c r="U387" s="12">
        <v>3</v>
      </c>
      <c r="V387" s="12">
        <v>2</v>
      </c>
      <c r="W387" s="12">
        <v>3</v>
      </c>
      <c r="X387" s="12">
        <v>2</v>
      </c>
      <c r="Y387" s="12">
        <v>2</v>
      </c>
      <c r="Z387" s="12">
        <v>3</v>
      </c>
      <c r="AA387" s="12"/>
      <c r="AB387" s="12"/>
      <c r="AC387" s="12"/>
      <c r="AD387" s="12"/>
      <c r="AE387" s="12"/>
      <c r="AF387" s="12"/>
    </row>
    <row r="388" spans="1:32">
      <c r="A388" s="1">
        <v>9309</v>
      </c>
      <c r="B388" s="26" t="s">
        <v>230</v>
      </c>
      <c r="C388" s="17"/>
      <c r="D388" s="17" t="s">
        <v>231</v>
      </c>
      <c r="E388" s="26" t="s">
        <v>57</v>
      </c>
      <c r="F388" s="1" t="s">
        <v>35</v>
      </c>
      <c r="G388" s="26" t="s">
        <v>841</v>
      </c>
      <c r="H388" s="26" t="s">
        <v>842</v>
      </c>
      <c r="I388" s="15"/>
      <c r="J388" s="26" t="s">
        <v>840</v>
      </c>
      <c r="K388" s="1">
        <f>_xlfn.XLOOKUP(J388,'[1]Youth DB'!$G:$G,'[1]Youth DB'!$A:$A,"",0)</f>
        <v>901</v>
      </c>
      <c r="L388" s="16">
        <v>45235</v>
      </c>
      <c r="M388" s="11">
        <f>SUM(O388,Q388,S388,U388,W388,Y388,AA388,AC388,AE388)</f>
        <v>10</v>
      </c>
      <c r="N388" s="12"/>
      <c r="O388" s="12"/>
      <c r="P388" s="12"/>
      <c r="Q388" s="12"/>
      <c r="R388" s="12"/>
      <c r="S388" s="12">
        <v>2</v>
      </c>
      <c r="T388" s="12">
        <v>1</v>
      </c>
      <c r="U388" s="12">
        <v>3</v>
      </c>
      <c r="V388" s="12">
        <v>2</v>
      </c>
      <c r="W388" s="12">
        <v>3</v>
      </c>
      <c r="X388" s="12">
        <v>2</v>
      </c>
      <c r="Y388" s="12">
        <v>2</v>
      </c>
      <c r="Z388" s="12">
        <v>3</v>
      </c>
      <c r="AA388" s="12"/>
      <c r="AB388" s="12"/>
      <c r="AC388" s="12"/>
      <c r="AD388" s="12"/>
      <c r="AE388" s="12"/>
      <c r="AF388" s="12"/>
    </row>
    <row r="389" spans="1:32">
      <c r="A389" s="1">
        <v>9311</v>
      </c>
      <c r="B389" s="26" t="s">
        <v>230</v>
      </c>
      <c r="C389" s="17"/>
      <c r="D389" s="17" t="s">
        <v>231</v>
      </c>
      <c r="E389" s="26" t="s">
        <v>57</v>
      </c>
      <c r="F389" s="1" t="s">
        <v>35</v>
      </c>
      <c r="G389" s="26" t="s">
        <v>843</v>
      </c>
      <c r="H389" s="26" t="s">
        <v>844</v>
      </c>
      <c r="I389" s="15"/>
      <c r="J389" s="26" t="s">
        <v>840</v>
      </c>
      <c r="K389" s="1">
        <f>_xlfn.XLOOKUP(J389,'[1]Youth DB'!$G:$G,'[1]Youth DB'!$A:$A,"",0)</f>
        <v>901</v>
      </c>
      <c r="L389" s="16">
        <v>45235</v>
      </c>
      <c r="M389" s="11">
        <f>SUM(O389,Q389,S389,U389,W389,Y389,AA389,AC389,AE389)</f>
        <v>9</v>
      </c>
      <c r="N389" s="12"/>
      <c r="O389" s="12"/>
      <c r="P389" s="12"/>
      <c r="Q389" s="12"/>
      <c r="R389" s="12"/>
      <c r="S389" s="12">
        <v>1</v>
      </c>
      <c r="T389" s="12">
        <v>1</v>
      </c>
      <c r="U389" s="12">
        <v>3</v>
      </c>
      <c r="V389" s="12">
        <v>1</v>
      </c>
      <c r="W389" s="12">
        <v>3</v>
      </c>
      <c r="X389" s="12">
        <v>2</v>
      </c>
      <c r="Y389" s="12">
        <v>2</v>
      </c>
      <c r="Z389" s="12">
        <v>2</v>
      </c>
      <c r="AA389" s="12"/>
      <c r="AB389" s="12"/>
      <c r="AC389" s="12"/>
      <c r="AD389" s="12"/>
      <c r="AE389" s="12"/>
      <c r="AF389" s="12"/>
    </row>
    <row r="390" spans="1:32">
      <c r="A390" s="1">
        <v>9335</v>
      </c>
      <c r="B390" s="26" t="s">
        <v>230</v>
      </c>
      <c r="C390" s="17"/>
      <c r="D390" s="17" t="s">
        <v>231</v>
      </c>
      <c r="E390" s="26" t="s">
        <v>57</v>
      </c>
      <c r="F390" s="1" t="s">
        <v>35</v>
      </c>
      <c r="G390" s="26" t="s">
        <v>845</v>
      </c>
      <c r="H390" s="26" t="s">
        <v>846</v>
      </c>
      <c r="I390" s="15"/>
      <c r="J390" s="26" t="s">
        <v>840</v>
      </c>
      <c r="K390" s="1">
        <f>_xlfn.XLOOKUP(J390,'[1]Youth DB'!$G:$G,'[1]Youth DB'!$A:$A,"",0)</f>
        <v>901</v>
      </c>
      <c r="L390" s="16">
        <v>45235</v>
      </c>
      <c r="M390" s="11">
        <f>SUM(O390,Q390,S390,U390,W390,Y390,AA390,AC390,AE390)</f>
        <v>9</v>
      </c>
      <c r="N390" s="12"/>
      <c r="O390" s="12"/>
      <c r="P390" s="12"/>
      <c r="Q390" s="12"/>
      <c r="R390" s="12"/>
      <c r="S390" s="12">
        <v>1</v>
      </c>
      <c r="T390" s="12">
        <v>1</v>
      </c>
      <c r="U390" s="12">
        <v>3</v>
      </c>
      <c r="V390" s="12">
        <v>1</v>
      </c>
      <c r="W390" s="12">
        <v>3</v>
      </c>
      <c r="X390" s="12">
        <v>2</v>
      </c>
      <c r="Y390" s="12">
        <v>2</v>
      </c>
      <c r="Z390" s="12">
        <v>2</v>
      </c>
      <c r="AA390" s="12"/>
      <c r="AB390" s="12"/>
      <c r="AC390" s="12"/>
      <c r="AD390" s="12"/>
      <c r="AE390" s="12"/>
      <c r="AF390" s="12"/>
    </row>
    <row r="391" spans="1:32">
      <c r="A391" s="1">
        <v>9401</v>
      </c>
      <c r="B391" s="26" t="s">
        <v>230</v>
      </c>
      <c r="C391" s="17"/>
      <c r="D391" s="17" t="s">
        <v>231</v>
      </c>
      <c r="E391" s="26" t="s">
        <v>57</v>
      </c>
      <c r="F391" s="1" t="s">
        <v>35</v>
      </c>
      <c r="G391" s="26" t="s">
        <v>847</v>
      </c>
      <c r="H391" s="26" t="s">
        <v>292</v>
      </c>
      <c r="I391" s="15"/>
      <c r="J391" s="26" t="s">
        <v>840</v>
      </c>
      <c r="K391" s="1">
        <f>_xlfn.XLOOKUP(J391,'[1]Youth DB'!$G:$G,'[1]Youth DB'!$A:$A,"",0)</f>
        <v>901</v>
      </c>
      <c r="L391" s="16">
        <v>45235</v>
      </c>
      <c r="M391" s="11">
        <f>SUM(O391,Q391,S391,U391,W391,Y391,AA391,AC391,AE391)</f>
        <v>9</v>
      </c>
      <c r="N391" s="12"/>
      <c r="O391" s="12"/>
      <c r="P391" s="12"/>
      <c r="Q391" s="12"/>
      <c r="R391" s="12"/>
      <c r="S391" s="12">
        <v>1</v>
      </c>
      <c r="T391" s="12">
        <v>1</v>
      </c>
      <c r="U391" s="12">
        <v>3</v>
      </c>
      <c r="V391" s="12">
        <v>1</v>
      </c>
      <c r="W391" s="12">
        <v>3</v>
      </c>
      <c r="X391" s="12">
        <v>2</v>
      </c>
      <c r="Y391" s="12">
        <v>2</v>
      </c>
      <c r="Z391" s="12">
        <v>2</v>
      </c>
      <c r="AA391" s="12"/>
      <c r="AB391" s="12"/>
      <c r="AC391" s="12"/>
      <c r="AD391" s="12"/>
      <c r="AE391" s="12"/>
      <c r="AF391" s="12"/>
    </row>
    <row r="392" spans="1:32">
      <c r="A392" s="1">
        <v>9424</v>
      </c>
      <c r="B392" s="26" t="s">
        <v>230</v>
      </c>
      <c r="C392" s="17"/>
      <c r="D392" s="17" t="s">
        <v>231</v>
      </c>
      <c r="E392" s="26" t="s">
        <v>57</v>
      </c>
      <c r="F392" s="1" t="s">
        <v>35</v>
      </c>
      <c r="G392" s="26" t="s">
        <v>848</v>
      </c>
      <c r="H392" s="26" t="s">
        <v>157</v>
      </c>
      <c r="I392" s="15"/>
      <c r="J392" s="26" t="s">
        <v>840</v>
      </c>
      <c r="K392" s="1">
        <f>_xlfn.XLOOKUP(J392,'[1]Youth DB'!$G:$G,'[1]Youth DB'!$A:$A,"",0)</f>
        <v>901</v>
      </c>
      <c r="L392" s="16">
        <v>45235</v>
      </c>
      <c r="M392" s="11">
        <f>SUM(O392,Q392,S392,U392,W392,Y392,AA392,AC392,AE392)</f>
        <v>9</v>
      </c>
      <c r="N392" s="12"/>
      <c r="O392" s="12"/>
      <c r="P392" s="12"/>
      <c r="Q392" s="12"/>
      <c r="R392" s="12"/>
      <c r="S392" s="12">
        <v>1</v>
      </c>
      <c r="T392" s="12">
        <v>1</v>
      </c>
      <c r="U392" s="12">
        <v>3</v>
      </c>
      <c r="V392" s="12">
        <v>1</v>
      </c>
      <c r="W392" s="12">
        <v>3</v>
      </c>
      <c r="X392" s="12">
        <v>2</v>
      </c>
      <c r="Y392" s="12">
        <v>2</v>
      </c>
      <c r="Z392" s="12">
        <v>2</v>
      </c>
      <c r="AA392" s="12"/>
      <c r="AB392" s="12"/>
      <c r="AC392" s="12"/>
      <c r="AD392" s="12"/>
      <c r="AE392" s="12"/>
      <c r="AF392" s="12"/>
    </row>
    <row r="393" spans="1:32">
      <c r="A393" s="1">
        <v>9524</v>
      </c>
      <c r="B393" s="26" t="s">
        <v>230</v>
      </c>
      <c r="C393" s="17"/>
      <c r="D393" s="17" t="s">
        <v>231</v>
      </c>
      <c r="E393" s="26" t="s">
        <v>43</v>
      </c>
      <c r="F393" s="1" t="s">
        <v>35</v>
      </c>
      <c r="G393" s="26" t="s">
        <v>849</v>
      </c>
      <c r="H393" s="26" t="s">
        <v>205</v>
      </c>
      <c r="I393" s="15"/>
      <c r="J393" s="26" t="s">
        <v>840</v>
      </c>
      <c r="K393" s="1">
        <f>_xlfn.XLOOKUP(J393,'[1]Youth DB'!$G:$G,'[1]Youth DB'!$A:$A,"",0)</f>
        <v>901</v>
      </c>
      <c r="L393" s="16">
        <v>45235</v>
      </c>
      <c r="M393" s="11">
        <f>SUM(O393,Q393,S393,U393,W393,Y393,AA393,AC393,AE393)</f>
        <v>9</v>
      </c>
      <c r="N393" s="12"/>
      <c r="O393" s="12"/>
      <c r="P393" s="12"/>
      <c r="Q393" s="12"/>
      <c r="R393" s="12"/>
      <c r="S393" s="12">
        <v>2</v>
      </c>
      <c r="T393" s="12">
        <v>1</v>
      </c>
      <c r="U393" s="12">
        <v>1</v>
      </c>
      <c r="V393" s="12">
        <v>1</v>
      </c>
      <c r="W393" s="12">
        <v>3</v>
      </c>
      <c r="X393" s="12">
        <v>2</v>
      </c>
      <c r="Y393" s="12">
        <v>3</v>
      </c>
      <c r="Z393" s="12">
        <v>2</v>
      </c>
      <c r="AA393" s="12"/>
      <c r="AB393" s="12"/>
      <c r="AC393" s="12"/>
      <c r="AD393" s="12"/>
      <c r="AE393" s="12"/>
      <c r="AF393" s="12"/>
    </row>
    <row r="394" spans="1:32">
      <c r="A394" s="1">
        <v>9572</v>
      </c>
      <c r="B394" s="26" t="s">
        <v>230</v>
      </c>
      <c r="C394" s="17"/>
      <c r="D394" s="17" t="s">
        <v>231</v>
      </c>
      <c r="E394" s="26" t="s">
        <v>43</v>
      </c>
      <c r="F394" s="1" t="s">
        <v>35</v>
      </c>
      <c r="G394" s="26" t="s">
        <v>850</v>
      </c>
      <c r="H394" s="26" t="s">
        <v>851</v>
      </c>
      <c r="I394" s="15"/>
      <c r="J394" s="26" t="s">
        <v>840</v>
      </c>
      <c r="K394" s="1">
        <f>_xlfn.XLOOKUP(J394,'[1]Youth DB'!$G:$G,'[1]Youth DB'!$A:$A,"",0)</f>
        <v>901</v>
      </c>
      <c r="L394" s="16">
        <v>45235</v>
      </c>
      <c r="M394" s="11">
        <f>SUM(O394,Q394,S394,U394,W394,Y394,AA394,AC394,AE394)</f>
        <v>4</v>
      </c>
      <c r="N394" s="12"/>
      <c r="O394" s="12"/>
      <c r="P394" s="12"/>
      <c r="Q394" s="12"/>
      <c r="R394" s="12"/>
      <c r="S394" s="12">
        <v>1</v>
      </c>
      <c r="T394" s="12">
        <v>1</v>
      </c>
      <c r="U394" s="12" t="s">
        <v>820</v>
      </c>
      <c r="V394" s="12" t="s">
        <v>820</v>
      </c>
      <c r="W394" s="12">
        <v>2</v>
      </c>
      <c r="X394" s="12">
        <v>1</v>
      </c>
      <c r="Y394" s="12">
        <v>1</v>
      </c>
      <c r="Z394" s="12">
        <v>1</v>
      </c>
      <c r="AA394" s="12"/>
      <c r="AB394" s="12"/>
      <c r="AC394" s="12"/>
      <c r="AD394" s="12"/>
      <c r="AE394" s="12"/>
      <c r="AF394" s="12"/>
    </row>
    <row r="395" spans="1:32">
      <c r="A395" s="1">
        <v>9597</v>
      </c>
      <c r="B395" s="26" t="s">
        <v>230</v>
      </c>
      <c r="C395" s="17"/>
      <c r="D395" s="17" t="s">
        <v>231</v>
      </c>
      <c r="E395" s="26" t="s">
        <v>43</v>
      </c>
      <c r="F395" s="1" t="s">
        <v>35</v>
      </c>
      <c r="G395" s="26" t="s">
        <v>852</v>
      </c>
      <c r="H395" s="26" t="s">
        <v>853</v>
      </c>
      <c r="I395" s="15"/>
      <c r="J395" s="26" t="s">
        <v>840</v>
      </c>
      <c r="K395" s="1">
        <f>_xlfn.XLOOKUP(J395,'[1]Youth DB'!$G:$G,'[1]Youth DB'!$A:$A,"",0)</f>
        <v>901</v>
      </c>
      <c r="L395" s="16">
        <v>45235</v>
      </c>
      <c r="M395" s="11">
        <f>SUM(O395,Q395,S395,U395,W395,Y395,AA395,AC395,AE395)</f>
        <v>11</v>
      </c>
      <c r="N395" s="12"/>
      <c r="O395" s="12"/>
      <c r="P395" s="12"/>
      <c r="Q395" s="12"/>
      <c r="R395" s="12"/>
      <c r="S395" s="12">
        <v>3</v>
      </c>
      <c r="T395" s="12">
        <v>1</v>
      </c>
      <c r="U395" s="12">
        <v>1</v>
      </c>
      <c r="V395" s="12">
        <v>1</v>
      </c>
      <c r="W395" s="12">
        <v>3</v>
      </c>
      <c r="X395" s="12">
        <v>3</v>
      </c>
      <c r="Y395" s="12">
        <v>4</v>
      </c>
      <c r="Z395" s="12">
        <v>2</v>
      </c>
      <c r="AA395" s="12"/>
      <c r="AB395" s="12"/>
      <c r="AC395" s="12"/>
      <c r="AD395" s="12"/>
      <c r="AE395" s="12"/>
      <c r="AF395" s="12"/>
    </row>
    <row r="396" spans="1:32">
      <c r="A396" s="1">
        <v>9612</v>
      </c>
      <c r="B396" s="26" t="s">
        <v>230</v>
      </c>
      <c r="C396" s="17"/>
      <c r="D396" s="17" t="s">
        <v>231</v>
      </c>
      <c r="E396" s="26" t="s">
        <v>43</v>
      </c>
      <c r="F396" s="1" t="s">
        <v>35</v>
      </c>
      <c r="G396" s="26" t="s">
        <v>854</v>
      </c>
      <c r="H396" s="26" t="s">
        <v>855</v>
      </c>
      <c r="I396" s="15"/>
      <c r="J396" s="26" t="s">
        <v>840</v>
      </c>
      <c r="K396" s="1">
        <f>_xlfn.XLOOKUP(J396,'[1]Youth DB'!$G:$G,'[1]Youth DB'!$A:$A,"",0)</f>
        <v>901</v>
      </c>
      <c r="L396" s="16">
        <v>45235</v>
      </c>
      <c r="M396" s="11">
        <f>SUM(O396,Q396,S396,U396,W396,Y396,AA396,AC396,AE396)</f>
        <v>16</v>
      </c>
      <c r="N396" s="12"/>
      <c r="O396" s="12"/>
      <c r="P396" s="12"/>
      <c r="Q396" s="12"/>
      <c r="R396" s="12"/>
      <c r="S396" s="12">
        <v>3</v>
      </c>
      <c r="T396" s="12">
        <v>1</v>
      </c>
      <c r="U396" s="12">
        <v>2</v>
      </c>
      <c r="V396" s="12">
        <v>2</v>
      </c>
      <c r="W396" s="12">
        <v>3</v>
      </c>
      <c r="X396" s="12">
        <v>2</v>
      </c>
      <c r="Y396" s="12">
        <v>8</v>
      </c>
      <c r="Z396" s="12">
        <v>2</v>
      </c>
      <c r="AA396" s="12"/>
      <c r="AB396" s="12"/>
      <c r="AC396" s="12"/>
      <c r="AD396" s="12"/>
      <c r="AE396" s="12"/>
      <c r="AF396" s="12"/>
    </row>
    <row r="397" spans="1:32">
      <c r="A397" s="1">
        <v>9615</v>
      </c>
      <c r="B397" s="26" t="s">
        <v>230</v>
      </c>
      <c r="C397" s="17"/>
      <c r="D397" s="17" t="s">
        <v>231</v>
      </c>
      <c r="E397" s="26" t="s">
        <v>43</v>
      </c>
      <c r="F397" s="1" t="s">
        <v>35</v>
      </c>
      <c r="G397" s="26" t="s">
        <v>780</v>
      </c>
      <c r="H397" s="26" t="s">
        <v>283</v>
      </c>
      <c r="I397" s="15"/>
      <c r="J397" s="26" t="s">
        <v>840</v>
      </c>
      <c r="K397" s="1">
        <f>_xlfn.XLOOKUP(J397,'[1]Youth DB'!$G:$G,'[1]Youth DB'!$A:$A,"",0)</f>
        <v>901</v>
      </c>
      <c r="L397" s="16">
        <v>45235</v>
      </c>
      <c r="M397" s="11">
        <f>SUM(O397,Q397,S397,U397,W397,Y397,AA397,AC397,AE397)</f>
        <v>15</v>
      </c>
      <c r="N397" s="12"/>
      <c r="O397" s="12"/>
      <c r="P397" s="12"/>
      <c r="Q397" s="12"/>
      <c r="R397" s="12"/>
      <c r="S397" s="12">
        <v>2</v>
      </c>
      <c r="T397" s="12">
        <v>1</v>
      </c>
      <c r="U397" s="12">
        <v>2</v>
      </c>
      <c r="V397" s="12">
        <v>1</v>
      </c>
      <c r="W397" s="12">
        <v>3</v>
      </c>
      <c r="X397" s="12">
        <v>2</v>
      </c>
      <c r="Y397" s="12">
        <v>8</v>
      </c>
      <c r="Z397" s="12">
        <v>2</v>
      </c>
      <c r="AA397" s="12"/>
      <c r="AB397" s="12"/>
      <c r="AC397" s="12"/>
      <c r="AD397" s="12"/>
      <c r="AE397" s="12"/>
      <c r="AF397" s="12"/>
    </row>
    <row r="398" spans="1:32">
      <c r="A398" s="1">
        <v>9632</v>
      </c>
      <c r="B398" s="26" t="s">
        <v>230</v>
      </c>
      <c r="C398" s="17"/>
      <c r="D398" s="17" t="s">
        <v>231</v>
      </c>
      <c r="E398" s="26" t="s">
        <v>43</v>
      </c>
      <c r="F398" s="1" t="s">
        <v>35</v>
      </c>
      <c r="G398" s="26" t="s">
        <v>856</v>
      </c>
      <c r="H398" s="26" t="s">
        <v>778</v>
      </c>
      <c r="I398" s="15"/>
      <c r="J398" s="26" t="s">
        <v>840</v>
      </c>
      <c r="K398" s="1">
        <f>_xlfn.XLOOKUP(J398,'[1]Youth DB'!$G:$G,'[1]Youth DB'!$A:$A,"",0)</f>
        <v>901</v>
      </c>
      <c r="L398" s="16">
        <v>45235</v>
      </c>
      <c r="M398" s="11">
        <f>SUM(O398,Q398,S398,U398,W398,Y398,AA398,AC398,AE398)</f>
        <v>20</v>
      </c>
      <c r="N398" s="12"/>
      <c r="O398" s="12"/>
      <c r="P398" s="12"/>
      <c r="Q398" s="12"/>
      <c r="R398" s="12"/>
      <c r="S398" s="12">
        <v>3</v>
      </c>
      <c r="T398" s="12">
        <v>1</v>
      </c>
      <c r="U398" s="12">
        <v>6</v>
      </c>
      <c r="V398" s="12">
        <v>1</v>
      </c>
      <c r="W398" s="12">
        <v>3</v>
      </c>
      <c r="X398" s="12">
        <v>2</v>
      </c>
      <c r="Y398" s="12">
        <v>8</v>
      </c>
      <c r="Z398" s="12">
        <v>2</v>
      </c>
      <c r="AA398" s="12"/>
      <c r="AB398" s="12"/>
      <c r="AC398" s="12"/>
      <c r="AD398" s="12"/>
      <c r="AE398" s="12"/>
      <c r="AF398" s="12"/>
    </row>
    <row r="399" spans="1:32">
      <c r="A399" s="1">
        <v>9508</v>
      </c>
      <c r="B399" s="17" t="s">
        <v>505</v>
      </c>
      <c r="C399" s="17"/>
      <c r="D399" s="17" t="s">
        <v>231</v>
      </c>
      <c r="E399" s="17" t="s">
        <v>43</v>
      </c>
      <c r="F399" s="1" t="s">
        <v>35</v>
      </c>
      <c r="G399" s="17" t="s">
        <v>857</v>
      </c>
      <c r="H399" s="17" t="s">
        <v>858</v>
      </c>
      <c r="I399" s="15" t="s">
        <v>75</v>
      </c>
      <c r="J399" s="17" t="s">
        <v>508</v>
      </c>
      <c r="K399" s="1">
        <f>_xlfn.XLOOKUP(J399,'[1]Youth DB'!$G:$G,'[1]Youth DB'!$A:$A,"",0)</f>
        <v>908</v>
      </c>
      <c r="L399" s="17" t="s">
        <v>509</v>
      </c>
      <c r="M399" s="11">
        <f>SUM(O399,Q399,S399,U399,W399,Y399,AA399,AC399,AE399)</f>
        <v>12</v>
      </c>
      <c r="N399" s="12" t="s">
        <v>40</v>
      </c>
      <c r="O399" s="12"/>
      <c r="P399" s="12"/>
      <c r="Q399" s="12"/>
      <c r="R399" s="12"/>
      <c r="S399" s="12">
        <v>3</v>
      </c>
      <c r="T399" s="12">
        <v>1</v>
      </c>
      <c r="U399" s="12">
        <v>0</v>
      </c>
      <c r="V399" s="12">
        <v>1</v>
      </c>
      <c r="W399" s="12">
        <v>3</v>
      </c>
      <c r="X399" s="12">
        <v>1</v>
      </c>
      <c r="Y399" s="12">
        <v>6</v>
      </c>
      <c r="Z399" s="12">
        <v>2</v>
      </c>
      <c r="AA399" s="12"/>
      <c r="AB399" s="12"/>
      <c r="AC399" s="12"/>
      <c r="AD399" s="12"/>
      <c r="AE399" s="12"/>
      <c r="AF399" s="12"/>
    </row>
    <row r="400" spans="1:32">
      <c r="A400" s="1">
        <v>9222</v>
      </c>
      <c r="B400" s="26" t="s">
        <v>230</v>
      </c>
      <c r="C400" s="17"/>
      <c r="D400" s="17" t="s">
        <v>231</v>
      </c>
      <c r="E400" s="26" t="s">
        <v>57</v>
      </c>
      <c r="F400" s="1" t="s">
        <v>35</v>
      </c>
      <c r="G400" s="26" t="s">
        <v>785</v>
      </c>
      <c r="H400" s="26" t="s">
        <v>563</v>
      </c>
      <c r="I400" s="15"/>
      <c r="J400" s="26" t="s">
        <v>859</v>
      </c>
      <c r="K400" s="1">
        <f>_xlfn.XLOOKUP(J400,'[1]Youth DB'!$G:$G,'[1]Youth DB'!$A:$A,"",0)</f>
        <v>900</v>
      </c>
      <c r="L400" s="16">
        <v>45235</v>
      </c>
      <c r="M400" s="11">
        <f>SUM(O400,Q400,S400,U400,W400,Y400,AA400,AC400,AE400)</f>
        <v>6</v>
      </c>
      <c r="N400" s="12"/>
      <c r="O400" s="12"/>
      <c r="P400" s="12"/>
      <c r="Q400" s="12"/>
      <c r="R400" s="12"/>
      <c r="S400" s="12">
        <v>3</v>
      </c>
      <c r="T400" s="12">
        <v>1</v>
      </c>
      <c r="U400" s="12">
        <v>0</v>
      </c>
      <c r="V400" s="12">
        <v>1</v>
      </c>
      <c r="W400" s="12">
        <v>1</v>
      </c>
      <c r="X400" s="12">
        <v>2</v>
      </c>
      <c r="Y400" s="12">
        <v>2</v>
      </c>
      <c r="Z400" s="12">
        <v>2</v>
      </c>
      <c r="AA400" s="12"/>
      <c r="AB400" s="12"/>
      <c r="AC400" s="12"/>
      <c r="AD400" s="12"/>
      <c r="AE400" s="12"/>
      <c r="AF400" s="12"/>
    </row>
    <row r="401" spans="1:32">
      <c r="A401" s="1">
        <v>9282</v>
      </c>
      <c r="B401" s="26" t="s">
        <v>230</v>
      </c>
      <c r="C401" s="17"/>
      <c r="D401" s="17" t="s">
        <v>231</v>
      </c>
      <c r="E401" s="26" t="s">
        <v>57</v>
      </c>
      <c r="F401" s="1" t="s">
        <v>35</v>
      </c>
      <c r="G401" s="26" t="s">
        <v>860</v>
      </c>
      <c r="H401" s="26" t="s">
        <v>861</v>
      </c>
      <c r="I401" s="15"/>
      <c r="J401" s="26" t="s">
        <v>859</v>
      </c>
      <c r="K401" s="1">
        <f>_xlfn.XLOOKUP(J401,'[1]Youth DB'!$G:$G,'[1]Youth DB'!$A:$A,"",0)</f>
        <v>900</v>
      </c>
      <c r="L401" s="16">
        <v>45235</v>
      </c>
      <c r="M401" s="11">
        <f>SUM(O401,Q401,S401,U401,W401,Y401,AA401,AC401,AE401)</f>
        <v>6</v>
      </c>
      <c r="N401" s="12"/>
      <c r="O401" s="12"/>
      <c r="P401" s="12"/>
      <c r="Q401" s="12"/>
      <c r="R401" s="12"/>
      <c r="S401" s="12">
        <v>1</v>
      </c>
      <c r="T401" s="12">
        <v>1</v>
      </c>
      <c r="U401" s="12">
        <v>2</v>
      </c>
      <c r="V401" s="12">
        <v>1</v>
      </c>
      <c r="W401" s="12">
        <v>1</v>
      </c>
      <c r="X401" s="12">
        <v>1</v>
      </c>
      <c r="Y401" s="12">
        <v>2</v>
      </c>
      <c r="Z401" s="12">
        <v>2</v>
      </c>
      <c r="AA401" s="12"/>
      <c r="AB401" s="12"/>
      <c r="AC401" s="12"/>
      <c r="AD401" s="12"/>
      <c r="AE401" s="12"/>
      <c r="AF401" s="12"/>
    </row>
    <row r="402" spans="1:32">
      <c r="A402" s="1">
        <v>9236</v>
      </c>
      <c r="B402" s="26" t="s">
        <v>230</v>
      </c>
      <c r="C402" s="17"/>
      <c r="D402" s="17" t="s">
        <v>231</v>
      </c>
      <c r="E402" s="26" t="s">
        <v>57</v>
      </c>
      <c r="F402" s="1" t="s">
        <v>35</v>
      </c>
      <c r="G402" s="26" t="s">
        <v>862</v>
      </c>
      <c r="H402" s="26" t="s">
        <v>863</v>
      </c>
      <c r="I402" s="15"/>
      <c r="J402" s="26" t="s">
        <v>859</v>
      </c>
      <c r="K402" s="1">
        <f>_xlfn.XLOOKUP(J402,'[1]Youth DB'!$G:$G,'[1]Youth DB'!$A:$A,"",0)</f>
        <v>900</v>
      </c>
      <c r="L402" s="16">
        <v>45235</v>
      </c>
      <c r="M402" s="11">
        <f>SUM(O402,Q402,S402,U402,W402,Y402,AA402,AC402,AE402)</f>
        <v>8</v>
      </c>
      <c r="N402" s="12"/>
      <c r="O402" s="12"/>
      <c r="P402" s="12"/>
      <c r="Q402" s="12"/>
      <c r="R402" s="12"/>
      <c r="S402" s="12">
        <v>3</v>
      </c>
      <c r="T402" s="12">
        <v>1</v>
      </c>
      <c r="U402" s="12">
        <v>1</v>
      </c>
      <c r="V402" s="12">
        <v>1</v>
      </c>
      <c r="W402" s="12">
        <v>2</v>
      </c>
      <c r="X402" s="12">
        <v>2</v>
      </c>
      <c r="Y402" s="12">
        <v>2</v>
      </c>
      <c r="Z402" s="12">
        <v>3</v>
      </c>
      <c r="AA402" s="12"/>
      <c r="AB402" s="12"/>
      <c r="AC402" s="12"/>
      <c r="AD402" s="12"/>
      <c r="AE402" s="12"/>
      <c r="AF402" s="12"/>
    </row>
    <row r="403" spans="1:32">
      <c r="A403" s="1">
        <v>9281</v>
      </c>
      <c r="B403" s="26" t="s">
        <v>230</v>
      </c>
      <c r="C403" s="17"/>
      <c r="D403" s="17" t="s">
        <v>231</v>
      </c>
      <c r="E403" s="26" t="s">
        <v>57</v>
      </c>
      <c r="F403" s="1" t="s">
        <v>35</v>
      </c>
      <c r="G403" s="26" t="s">
        <v>860</v>
      </c>
      <c r="H403" s="26" t="s">
        <v>864</v>
      </c>
      <c r="I403" s="15"/>
      <c r="J403" s="26" t="s">
        <v>859</v>
      </c>
      <c r="K403" s="1">
        <f>_xlfn.XLOOKUP(J403,'[1]Youth DB'!$G:$G,'[1]Youth DB'!$A:$A,"",0)</f>
        <v>900</v>
      </c>
      <c r="L403" s="16">
        <v>45235</v>
      </c>
      <c r="M403" s="11">
        <f>SUM(O403,Q403,S403,U403,W403,Y403,AA403,AC403,AE403)</f>
        <v>8</v>
      </c>
      <c r="N403" s="12"/>
      <c r="O403" s="12"/>
      <c r="P403" s="12"/>
      <c r="Q403" s="12"/>
      <c r="R403" s="12"/>
      <c r="S403" s="12">
        <v>2</v>
      </c>
      <c r="T403" s="12">
        <v>1</v>
      </c>
      <c r="U403" s="12">
        <v>1</v>
      </c>
      <c r="V403" s="12">
        <v>1</v>
      </c>
      <c r="W403" s="12">
        <v>3</v>
      </c>
      <c r="X403" s="12">
        <v>2</v>
      </c>
      <c r="Y403" s="12">
        <v>2</v>
      </c>
      <c r="Z403" s="12">
        <v>3</v>
      </c>
      <c r="AA403" s="12"/>
      <c r="AB403" s="12"/>
      <c r="AC403" s="12"/>
      <c r="AD403" s="12"/>
      <c r="AE403" s="12"/>
      <c r="AF403" s="12"/>
    </row>
    <row r="404" spans="1:32">
      <c r="A404" s="1">
        <v>9412</v>
      </c>
      <c r="B404" s="26" t="s">
        <v>230</v>
      </c>
      <c r="C404" s="17"/>
      <c r="D404" s="17" t="s">
        <v>231</v>
      </c>
      <c r="E404" s="26" t="s">
        <v>57</v>
      </c>
      <c r="F404" s="1" t="s">
        <v>35</v>
      </c>
      <c r="G404" s="26" t="s">
        <v>865</v>
      </c>
      <c r="H404" s="26" t="s">
        <v>866</v>
      </c>
      <c r="I404" s="15"/>
      <c r="J404" s="26" t="s">
        <v>859</v>
      </c>
      <c r="K404" s="1">
        <f>_xlfn.XLOOKUP(J404,'[1]Youth DB'!$G:$G,'[1]Youth DB'!$A:$A,"",0)</f>
        <v>900</v>
      </c>
      <c r="L404" s="16">
        <v>45235</v>
      </c>
      <c r="M404" s="11">
        <f>SUM(O404,Q404,S404,U404,W404,Y404,AA404,AC404,AE404)</f>
        <v>8</v>
      </c>
      <c r="N404" s="12"/>
      <c r="O404" s="12"/>
      <c r="P404" s="12"/>
      <c r="Q404" s="12"/>
      <c r="R404" s="12"/>
      <c r="S404" s="12">
        <v>1</v>
      </c>
      <c r="T404" s="12">
        <v>1</v>
      </c>
      <c r="U404" s="12">
        <v>3</v>
      </c>
      <c r="V404" s="12">
        <v>2</v>
      </c>
      <c r="W404" s="12">
        <v>2</v>
      </c>
      <c r="X404" s="12">
        <v>1</v>
      </c>
      <c r="Y404" s="12">
        <v>2</v>
      </c>
      <c r="Z404" s="12">
        <v>2</v>
      </c>
      <c r="AA404" s="12"/>
      <c r="AB404" s="12"/>
      <c r="AC404" s="12"/>
      <c r="AD404" s="12"/>
      <c r="AE404" s="12"/>
      <c r="AF404" s="12"/>
    </row>
    <row r="405" spans="1:32">
      <c r="A405" s="1">
        <v>9505</v>
      </c>
      <c r="B405" s="26" t="s">
        <v>230</v>
      </c>
      <c r="C405" s="17"/>
      <c r="D405" s="17" t="s">
        <v>231</v>
      </c>
      <c r="E405" s="26" t="s">
        <v>43</v>
      </c>
      <c r="F405" s="1" t="s">
        <v>35</v>
      </c>
      <c r="G405" s="26" t="s">
        <v>867</v>
      </c>
      <c r="H405" s="26" t="s">
        <v>868</v>
      </c>
      <c r="I405" s="15"/>
      <c r="J405" s="26" t="s">
        <v>859</v>
      </c>
      <c r="K405" s="1">
        <f>_xlfn.XLOOKUP(J405,'[1]Youth DB'!$G:$G,'[1]Youth DB'!$A:$A,"",0)</f>
        <v>900</v>
      </c>
      <c r="L405" s="16">
        <v>45235</v>
      </c>
      <c r="M405" s="11">
        <f>SUM(O405,Q405,S405,U405,W405,Y405,AA405,AC405,AE405)</f>
        <v>13</v>
      </c>
      <c r="N405" s="12"/>
      <c r="O405" s="12"/>
      <c r="P405" s="12"/>
      <c r="Q405" s="12"/>
      <c r="R405" s="12"/>
      <c r="S405" s="12">
        <v>1</v>
      </c>
      <c r="T405" s="12">
        <v>1</v>
      </c>
      <c r="U405" s="12">
        <v>3</v>
      </c>
      <c r="V405" s="12">
        <v>1</v>
      </c>
      <c r="W405" s="12">
        <v>2</v>
      </c>
      <c r="X405" s="12">
        <v>1</v>
      </c>
      <c r="Y405" s="12">
        <v>7</v>
      </c>
      <c r="Z405" s="12">
        <v>2</v>
      </c>
      <c r="AA405" s="12"/>
      <c r="AB405" s="12"/>
      <c r="AC405" s="12"/>
      <c r="AD405" s="12"/>
      <c r="AE405" s="12"/>
      <c r="AF405" s="12"/>
    </row>
    <row r="406" spans="1:32">
      <c r="A406" s="1">
        <v>9515</v>
      </c>
      <c r="B406" s="26" t="s">
        <v>230</v>
      </c>
      <c r="C406" s="17"/>
      <c r="D406" s="17" t="s">
        <v>231</v>
      </c>
      <c r="E406" s="26" t="s">
        <v>43</v>
      </c>
      <c r="F406" s="1" t="s">
        <v>35</v>
      </c>
      <c r="G406" s="26" t="s">
        <v>739</v>
      </c>
      <c r="H406" s="27" t="s">
        <v>869</v>
      </c>
      <c r="I406" s="15"/>
      <c r="J406" s="26" t="s">
        <v>859</v>
      </c>
      <c r="K406" s="1">
        <f>_xlfn.XLOOKUP(J406,'[1]Youth DB'!$G:$G,'[1]Youth DB'!$A:$A,"",0)</f>
        <v>900</v>
      </c>
      <c r="L406" s="16">
        <v>45235</v>
      </c>
      <c r="M406" s="11">
        <f>SUM(O406,Q406,S406,U406,W406,Y406,AA406,AC406,AE406)</f>
        <v>6</v>
      </c>
      <c r="N406" s="12"/>
      <c r="O406" s="12"/>
      <c r="P406" s="12"/>
      <c r="Q406" s="12"/>
      <c r="R406" s="12"/>
      <c r="S406" s="12">
        <v>1</v>
      </c>
      <c r="T406" s="12">
        <v>1</v>
      </c>
      <c r="U406" s="12">
        <v>3</v>
      </c>
      <c r="V406" s="12">
        <v>1</v>
      </c>
      <c r="W406" s="12">
        <v>2</v>
      </c>
      <c r="X406" s="12">
        <v>1</v>
      </c>
      <c r="Y406" s="12" t="s">
        <v>820</v>
      </c>
      <c r="Z406" s="12" t="s">
        <v>820</v>
      </c>
      <c r="AA406" s="12"/>
      <c r="AB406" s="12"/>
      <c r="AC406" s="12"/>
      <c r="AD406" s="12"/>
      <c r="AE406" s="12"/>
      <c r="AF406" s="12"/>
    </row>
    <row r="407" spans="1:32">
      <c r="A407" s="17">
        <v>9614</v>
      </c>
      <c r="B407" s="26" t="s">
        <v>230</v>
      </c>
      <c r="C407" s="38"/>
      <c r="D407" s="17" t="s">
        <v>231</v>
      </c>
      <c r="E407" s="26" t="s">
        <v>43</v>
      </c>
      <c r="F407" s="1" t="s">
        <v>35</v>
      </c>
      <c r="G407" s="26" t="s">
        <v>870</v>
      </c>
      <c r="H407" s="27" t="s">
        <v>871</v>
      </c>
      <c r="I407" s="15"/>
      <c r="J407" s="26" t="s">
        <v>859</v>
      </c>
      <c r="K407" s="1">
        <f>_xlfn.XLOOKUP(J407,'[1]Youth DB'!$G:$G,'[1]Youth DB'!$A:$A,"",0)</f>
        <v>900</v>
      </c>
      <c r="L407" s="16">
        <v>45235</v>
      </c>
      <c r="M407" s="11">
        <f>SUM(O407,Q407,S407,U407,W407,Y407,AA407,AC407,AE407)</f>
        <v>9</v>
      </c>
      <c r="N407" s="12"/>
      <c r="O407" s="12"/>
      <c r="P407" s="12"/>
      <c r="Q407" s="12"/>
      <c r="R407" s="12"/>
      <c r="S407" s="12">
        <v>1</v>
      </c>
      <c r="T407" s="12">
        <v>1</v>
      </c>
      <c r="U407" s="12">
        <v>3</v>
      </c>
      <c r="V407" s="12">
        <v>1</v>
      </c>
      <c r="W407" s="12">
        <v>2</v>
      </c>
      <c r="X407" s="12">
        <v>1</v>
      </c>
      <c r="Y407" s="12">
        <v>3</v>
      </c>
      <c r="Z407" s="12">
        <v>1</v>
      </c>
      <c r="AA407" s="12"/>
      <c r="AB407" s="12"/>
      <c r="AC407" s="12"/>
      <c r="AD407" s="12"/>
      <c r="AE407" s="12"/>
      <c r="AF407" s="12"/>
    </row>
    <row r="408" spans="1:32">
      <c r="A408" s="1">
        <v>9640</v>
      </c>
      <c r="B408" s="26" t="s">
        <v>230</v>
      </c>
      <c r="C408" s="38"/>
      <c r="D408" s="17" t="s">
        <v>231</v>
      </c>
      <c r="E408" s="26" t="s">
        <v>43</v>
      </c>
      <c r="F408" s="1" t="s">
        <v>35</v>
      </c>
      <c r="G408" s="27" t="s">
        <v>872</v>
      </c>
      <c r="H408" s="27" t="s">
        <v>873</v>
      </c>
      <c r="I408" s="15"/>
      <c r="J408" s="26" t="s">
        <v>859</v>
      </c>
      <c r="K408" s="1">
        <f>_xlfn.XLOOKUP(J408,'[1]Youth DB'!$G:$G,'[1]Youth DB'!$A:$A,"",0)</f>
        <v>900</v>
      </c>
      <c r="L408" s="16">
        <v>45235</v>
      </c>
      <c r="M408" s="11">
        <f>SUM(O408,Q408,S408,U408,W408,Y408,AA408,AC408,AE408)</f>
        <v>11</v>
      </c>
      <c r="N408" s="12"/>
      <c r="O408" s="12"/>
      <c r="P408" s="12"/>
      <c r="Q408" s="12"/>
      <c r="R408" s="12"/>
      <c r="S408" s="12">
        <v>1</v>
      </c>
      <c r="T408" s="12">
        <v>1</v>
      </c>
      <c r="U408" s="12">
        <v>3</v>
      </c>
      <c r="V408" s="12">
        <v>1</v>
      </c>
      <c r="W408" s="12">
        <v>2</v>
      </c>
      <c r="X408" s="12">
        <v>1</v>
      </c>
      <c r="Y408" s="12">
        <v>5</v>
      </c>
      <c r="Z408" s="12">
        <v>2</v>
      </c>
      <c r="AA408" s="12"/>
      <c r="AB408" s="12"/>
      <c r="AC408" s="12"/>
      <c r="AD408" s="12"/>
      <c r="AE408" s="12"/>
      <c r="AF408" s="12"/>
    </row>
    <row r="409" spans="1:32">
      <c r="A409" s="1">
        <v>9271</v>
      </c>
      <c r="B409" s="26" t="s">
        <v>230</v>
      </c>
      <c r="C409" s="38"/>
      <c r="D409" s="17" t="s">
        <v>231</v>
      </c>
      <c r="E409" s="26" t="s">
        <v>57</v>
      </c>
      <c r="F409" s="1" t="s">
        <v>35</v>
      </c>
      <c r="G409" s="26" t="s">
        <v>874</v>
      </c>
      <c r="H409" s="27" t="s">
        <v>875</v>
      </c>
      <c r="I409" s="15"/>
      <c r="J409" s="26" t="s">
        <v>859</v>
      </c>
      <c r="K409" s="1">
        <f>_xlfn.XLOOKUP(J409,'[1]Youth DB'!$G:$G,'[1]Youth DB'!$A:$A,"",0)</f>
        <v>900</v>
      </c>
      <c r="L409" s="16">
        <v>45235</v>
      </c>
      <c r="M409" s="11">
        <f>SUM(O409,Q409,S409,U409,W409,Y409,AA409,AC409,AE409)</f>
        <v>8</v>
      </c>
      <c r="N409" s="12"/>
      <c r="O409" s="12"/>
      <c r="P409" s="12"/>
      <c r="Q409" s="12"/>
      <c r="R409" s="12"/>
      <c r="S409" s="12">
        <v>3</v>
      </c>
      <c r="T409" s="12">
        <v>1</v>
      </c>
      <c r="U409" s="12">
        <v>2</v>
      </c>
      <c r="V409" s="12">
        <v>1</v>
      </c>
      <c r="W409" s="12">
        <v>2</v>
      </c>
      <c r="X409" s="12">
        <v>1</v>
      </c>
      <c r="Y409" s="12">
        <v>1</v>
      </c>
      <c r="Z409" s="12">
        <v>2</v>
      </c>
      <c r="AA409" s="12"/>
      <c r="AB409" s="12"/>
      <c r="AC409" s="12"/>
      <c r="AD409" s="12"/>
      <c r="AE409" s="12"/>
      <c r="AF409" s="12"/>
    </row>
    <row r="410" spans="1:32">
      <c r="A410" s="1">
        <v>9509</v>
      </c>
      <c r="B410" s="26" t="s">
        <v>230</v>
      </c>
      <c r="C410" s="17"/>
      <c r="D410" s="17" t="s">
        <v>231</v>
      </c>
      <c r="E410" s="26" t="s">
        <v>43</v>
      </c>
      <c r="F410" s="1" t="s">
        <v>35</v>
      </c>
      <c r="G410" s="26" t="s">
        <v>876</v>
      </c>
      <c r="H410" s="26" t="s">
        <v>877</v>
      </c>
      <c r="I410" s="15"/>
      <c r="J410" s="26" t="s">
        <v>859</v>
      </c>
      <c r="K410" s="1">
        <f>_xlfn.XLOOKUP(J410,'[1]Youth DB'!$G:$G,'[1]Youth DB'!$A:$A,"",0)</f>
        <v>900</v>
      </c>
      <c r="L410" s="16">
        <v>45235</v>
      </c>
      <c r="M410" s="11">
        <f>SUM(O410,Q410,S410,U410,W410,Y410,AA410,AC410,AE410)</f>
        <v>14</v>
      </c>
      <c r="N410" s="12"/>
      <c r="O410" s="12"/>
      <c r="P410" s="12"/>
      <c r="Q410" s="12"/>
      <c r="R410" s="12"/>
      <c r="S410" s="12">
        <v>2</v>
      </c>
      <c r="T410" s="12">
        <v>1</v>
      </c>
      <c r="U410" s="12">
        <v>3</v>
      </c>
      <c r="V410" s="12">
        <v>2</v>
      </c>
      <c r="W410" s="12">
        <v>2</v>
      </c>
      <c r="X410" s="12">
        <v>2</v>
      </c>
      <c r="Y410" s="12">
        <v>7</v>
      </c>
      <c r="Z410" s="12">
        <v>2</v>
      </c>
      <c r="AA410" s="12"/>
      <c r="AB410" s="12"/>
      <c r="AC410" s="12"/>
      <c r="AD410" s="12"/>
      <c r="AE410" s="12"/>
      <c r="AF410" s="12"/>
    </row>
    <row r="411" spans="1:32">
      <c r="A411" s="1">
        <v>1712</v>
      </c>
      <c r="B411" s="3" t="s">
        <v>501</v>
      </c>
      <c r="C411" s="3"/>
      <c r="D411" s="3" t="s">
        <v>42</v>
      </c>
      <c r="E411" s="3" t="s">
        <v>57</v>
      </c>
      <c r="F411" s="1" t="s">
        <v>35</v>
      </c>
      <c r="G411" s="3" t="s">
        <v>878</v>
      </c>
      <c r="H411" s="3" t="s">
        <v>879</v>
      </c>
      <c r="I411" s="15"/>
      <c r="J411" s="17" t="s">
        <v>648</v>
      </c>
      <c r="K411" s="1">
        <f>_xlfn.XLOOKUP(J411,'[1]Youth DB'!$G:$G,'[1]Youth DB'!$A:$A,"",0)</f>
        <v>686</v>
      </c>
      <c r="L411" s="16">
        <v>45007</v>
      </c>
      <c r="M411" s="11">
        <f>SUM(O411,Q411,S411,U411,W411,Y411,AA411,AC411,AE411)</f>
        <v>7</v>
      </c>
      <c r="N411" s="12" t="s">
        <v>40</v>
      </c>
      <c r="O411" s="12">
        <v>2</v>
      </c>
      <c r="P411" s="12">
        <v>1</v>
      </c>
      <c r="Q411" s="12">
        <v>2</v>
      </c>
      <c r="R411" s="12">
        <v>1</v>
      </c>
      <c r="S411" s="12">
        <v>3</v>
      </c>
      <c r="T411" s="12">
        <v>2</v>
      </c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spans="1:32">
      <c r="A412" s="1">
        <v>9510</v>
      </c>
      <c r="B412" s="26" t="s">
        <v>230</v>
      </c>
      <c r="C412" s="17"/>
      <c r="D412" s="17" t="s">
        <v>231</v>
      </c>
      <c r="E412" s="26" t="s">
        <v>43</v>
      </c>
      <c r="F412" s="1" t="s">
        <v>35</v>
      </c>
      <c r="G412" s="26" t="s">
        <v>880</v>
      </c>
      <c r="H412" s="26" t="s">
        <v>881</v>
      </c>
      <c r="I412" s="15"/>
      <c r="J412" s="26" t="s">
        <v>819</v>
      </c>
      <c r="K412" s="1">
        <f>_xlfn.XLOOKUP(J412,'[1]Youth DB'!$G:$G,'[1]Youth DB'!$A:$A,"",0)</f>
        <v>897</v>
      </c>
      <c r="L412" s="16">
        <v>45235</v>
      </c>
      <c r="M412" s="11">
        <f>SUM(O412,Q412,S412,U412,W412,Y412,AA412,AC412,AE412)</f>
        <v>8</v>
      </c>
      <c r="N412" s="12"/>
      <c r="O412" s="12"/>
      <c r="P412" s="12"/>
      <c r="Q412" s="12"/>
      <c r="R412" s="12"/>
      <c r="S412" s="12">
        <v>1</v>
      </c>
      <c r="T412" s="12">
        <v>1</v>
      </c>
      <c r="U412" s="12">
        <v>4</v>
      </c>
      <c r="V412" s="12">
        <v>1</v>
      </c>
      <c r="W412" s="12">
        <v>2</v>
      </c>
      <c r="X412" s="12">
        <v>1</v>
      </c>
      <c r="Y412" s="12">
        <v>1</v>
      </c>
      <c r="Z412" s="12">
        <v>1</v>
      </c>
      <c r="AA412" s="12"/>
      <c r="AB412" s="12"/>
      <c r="AC412" s="12"/>
      <c r="AD412" s="12"/>
      <c r="AE412" s="12"/>
      <c r="AF412" s="12"/>
    </row>
    <row r="413" spans="1:32">
      <c r="A413" s="1">
        <v>9543</v>
      </c>
      <c r="B413" s="26" t="s">
        <v>230</v>
      </c>
      <c r="C413" s="17"/>
      <c r="D413" s="17" t="s">
        <v>231</v>
      </c>
      <c r="E413" s="26" t="s">
        <v>43</v>
      </c>
      <c r="F413" s="1" t="s">
        <v>35</v>
      </c>
      <c r="G413" s="26" t="s">
        <v>882</v>
      </c>
      <c r="H413" s="26" t="s">
        <v>883</v>
      </c>
      <c r="I413" s="15"/>
      <c r="J413" s="26" t="s">
        <v>819</v>
      </c>
      <c r="K413" s="1">
        <f>_xlfn.XLOOKUP(J413,'[1]Youth DB'!$G:$G,'[1]Youth DB'!$A:$A,"",0)</f>
        <v>897</v>
      </c>
      <c r="L413" s="16">
        <v>45235</v>
      </c>
      <c r="M413" s="11">
        <f>SUM(O413,Q413,S413,U413,W413,Y413,AA413,AC413,AE413)</f>
        <v>3</v>
      </c>
      <c r="N413" s="12"/>
      <c r="O413" s="12"/>
      <c r="P413" s="12"/>
      <c r="Q413" s="12"/>
      <c r="R413" s="12"/>
      <c r="S413" s="12" t="s">
        <v>820</v>
      </c>
      <c r="T413" s="12" t="s">
        <v>820</v>
      </c>
      <c r="U413" s="12">
        <v>2</v>
      </c>
      <c r="V413" s="12">
        <v>1</v>
      </c>
      <c r="W413" s="12" t="s">
        <v>820</v>
      </c>
      <c r="X413" s="12" t="s">
        <v>820</v>
      </c>
      <c r="Y413" s="12">
        <v>1</v>
      </c>
      <c r="Z413" s="12">
        <v>1</v>
      </c>
      <c r="AA413" s="12"/>
      <c r="AB413" s="12"/>
      <c r="AC413" s="12"/>
      <c r="AD413" s="12"/>
      <c r="AE413" s="12"/>
      <c r="AF413" s="12"/>
    </row>
    <row r="414" spans="1:32">
      <c r="A414" s="1">
        <v>9566</v>
      </c>
      <c r="B414" s="26" t="s">
        <v>230</v>
      </c>
      <c r="C414" s="39"/>
      <c r="D414" s="17" t="s">
        <v>231</v>
      </c>
      <c r="E414" s="26" t="s">
        <v>43</v>
      </c>
      <c r="F414" s="1" t="s">
        <v>35</v>
      </c>
      <c r="G414" s="26" t="s">
        <v>884</v>
      </c>
      <c r="H414" s="26" t="s">
        <v>208</v>
      </c>
      <c r="I414" s="15"/>
      <c r="J414" s="26" t="s">
        <v>819</v>
      </c>
      <c r="K414" s="1">
        <f>_xlfn.XLOOKUP(J414,'[1]Youth DB'!$G:$G,'[1]Youth DB'!$A:$A,"",0)</f>
        <v>897</v>
      </c>
      <c r="L414" s="16">
        <v>45235</v>
      </c>
      <c r="M414" s="11">
        <f>SUM(O414,Q414,S414,U414,W414,Y414,AA414,AC414,AE414)</f>
        <v>13</v>
      </c>
      <c r="N414" s="12"/>
      <c r="O414" s="12"/>
      <c r="P414" s="12"/>
      <c r="Q414" s="12"/>
      <c r="R414" s="12"/>
      <c r="S414" s="12">
        <v>3</v>
      </c>
      <c r="T414" s="12">
        <v>1</v>
      </c>
      <c r="U414" s="12">
        <v>4</v>
      </c>
      <c r="V414" s="12">
        <v>1</v>
      </c>
      <c r="W414" s="12">
        <v>1</v>
      </c>
      <c r="X414" s="12">
        <v>1</v>
      </c>
      <c r="Y414" s="12">
        <v>5</v>
      </c>
      <c r="Z414" s="12">
        <v>2</v>
      </c>
      <c r="AA414" s="12"/>
      <c r="AB414" s="12"/>
      <c r="AC414" s="12"/>
      <c r="AD414" s="12"/>
      <c r="AE414" s="12"/>
      <c r="AF414" s="12"/>
    </row>
    <row r="415" spans="1:32">
      <c r="A415" s="1">
        <v>9583</v>
      </c>
      <c r="B415" s="26" t="s">
        <v>230</v>
      </c>
      <c r="C415" s="17"/>
      <c r="D415" s="17" t="s">
        <v>231</v>
      </c>
      <c r="E415" s="26" t="s">
        <v>43</v>
      </c>
      <c r="F415" s="1" t="s">
        <v>35</v>
      </c>
      <c r="G415" s="26" t="s">
        <v>885</v>
      </c>
      <c r="H415" s="27" t="s">
        <v>886</v>
      </c>
      <c r="I415" s="15"/>
      <c r="J415" s="26" t="s">
        <v>819</v>
      </c>
      <c r="K415" s="1">
        <f>_xlfn.XLOOKUP(J415,'[1]Youth DB'!$G:$G,'[1]Youth DB'!$A:$A,"",0)</f>
        <v>897</v>
      </c>
      <c r="L415" s="16">
        <v>45235</v>
      </c>
      <c r="M415" s="11">
        <f>SUM(O415,Q415,S415,U415,W415,Y415,AA415,AC415,AE415)</f>
        <v>11</v>
      </c>
      <c r="N415" s="12"/>
      <c r="O415" s="12"/>
      <c r="P415" s="12"/>
      <c r="Q415" s="12"/>
      <c r="R415" s="12"/>
      <c r="S415" s="12">
        <v>3</v>
      </c>
      <c r="T415" s="12">
        <v>1</v>
      </c>
      <c r="U415" s="12">
        <v>3</v>
      </c>
      <c r="V415" s="12">
        <v>1</v>
      </c>
      <c r="W415" s="12" t="s">
        <v>820</v>
      </c>
      <c r="X415" s="12" t="s">
        <v>820</v>
      </c>
      <c r="Y415" s="12">
        <v>5</v>
      </c>
      <c r="Z415" s="12">
        <v>2</v>
      </c>
      <c r="AA415" s="12"/>
      <c r="AB415" s="12"/>
      <c r="AC415" s="12"/>
      <c r="AD415" s="12"/>
      <c r="AE415" s="12"/>
      <c r="AF415" s="12"/>
    </row>
    <row r="416" spans="1:32">
      <c r="A416" s="1">
        <v>6961</v>
      </c>
      <c r="B416" s="3" t="s">
        <v>501</v>
      </c>
      <c r="C416" s="3"/>
      <c r="D416" s="3" t="s">
        <v>42</v>
      </c>
      <c r="E416" s="3" t="s">
        <v>57</v>
      </c>
      <c r="F416" s="1" t="s">
        <v>35</v>
      </c>
      <c r="G416" s="3" t="s">
        <v>112</v>
      </c>
      <c r="H416" s="3" t="s">
        <v>887</v>
      </c>
      <c r="I416" s="15"/>
      <c r="J416" s="17" t="s">
        <v>648</v>
      </c>
      <c r="K416" s="1">
        <f>_xlfn.XLOOKUP(J416,'[1]Youth DB'!$G:$G,'[1]Youth DB'!$A:$A,"",0)</f>
        <v>686</v>
      </c>
      <c r="L416" s="16">
        <v>45009</v>
      </c>
      <c r="M416" s="11">
        <f>SUM(O416,Q416,S416,U416,W416,Y416,AA416,AC416,AE416)</f>
        <v>7</v>
      </c>
      <c r="N416" s="12" t="s">
        <v>40</v>
      </c>
      <c r="O416" s="12">
        <v>1</v>
      </c>
      <c r="P416" s="12">
        <v>1</v>
      </c>
      <c r="Q416" s="12">
        <v>2</v>
      </c>
      <c r="R416" s="12">
        <v>1</v>
      </c>
      <c r="S416" s="12">
        <v>4</v>
      </c>
      <c r="T416" s="12">
        <v>2</v>
      </c>
      <c r="U416" s="12">
        <v>0</v>
      </c>
      <c r="V416" s="12">
        <v>2</v>
      </c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spans="1:32">
      <c r="A417" s="1">
        <v>6964</v>
      </c>
      <c r="B417" s="3" t="s">
        <v>501</v>
      </c>
      <c r="C417" s="3"/>
      <c r="D417" s="3" t="s">
        <v>42</v>
      </c>
      <c r="E417" s="3" t="s">
        <v>57</v>
      </c>
      <c r="F417" s="1" t="s">
        <v>35</v>
      </c>
      <c r="G417" s="3" t="s">
        <v>888</v>
      </c>
      <c r="H417" s="3" t="s">
        <v>889</v>
      </c>
      <c r="I417" s="15"/>
      <c r="J417" s="17" t="s">
        <v>648</v>
      </c>
      <c r="K417" s="1">
        <f>_xlfn.XLOOKUP(J417,'[1]Youth DB'!$G:$G,'[1]Youth DB'!$A:$A,"",0)</f>
        <v>686</v>
      </c>
      <c r="L417" s="16">
        <v>45007</v>
      </c>
      <c r="M417" s="11">
        <f>SUM(O417,Q417,S417,U417,W417,Y417,AA417,AC417,AE417)</f>
        <v>7</v>
      </c>
      <c r="N417" s="12" t="s">
        <v>40</v>
      </c>
      <c r="O417" s="12">
        <v>2</v>
      </c>
      <c r="P417" s="12">
        <v>1</v>
      </c>
      <c r="Q417" s="12">
        <v>3</v>
      </c>
      <c r="R417" s="12">
        <v>1</v>
      </c>
      <c r="S417" s="12">
        <v>2</v>
      </c>
      <c r="T417" s="12">
        <v>2</v>
      </c>
      <c r="U417" s="12">
        <v>0</v>
      </c>
      <c r="V417" s="12">
        <v>2</v>
      </c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spans="1:32">
      <c r="A418" s="1">
        <v>4409</v>
      </c>
      <c r="B418" s="3" t="s">
        <v>501</v>
      </c>
      <c r="C418" s="3"/>
      <c r="D418" s="3" t="s">
        <v>42</v>
      </c>
      <c r="E418" s="3" t="s">
        <v>57</v>
      </c>
      <c r="F418" s="1" t="s">
        <v>35</v>
      </c>
      <c r="G418" s="3" t="s">
        <v>890</v>
      </c>
      <c r="H418" s="3" t="s">
        <v>891</v>
      </c>
      <c r="I418" s="15"/>
      <c r="J418" s="17" t="s">
        <v>648</v>
      </c>
      <c r="K418" s="1">
        <f>_xlfn.XLOOKUP(J418,'[1]Youth DB'!$G:$G,'[1]Youth DB'!$A:$A,"",0)</f>
        <v>686</v>
      </c>
      <c r="L418" s="16">
        <v>45007</v>
      </c>
      <c r="M418" s="11">
        <f>SUM(O418,Q418,S418,U418,W418,Y418,AA418,AC418,AE418)</f>
        <v>7</v>
      </c>
      <c r="N418" s="12" t="s">
        <v>40</v>
      </c>
      <c r="O418" s="12">
        <v>1</v>
      </c>
      <c r="P418" s="12">
        <v>1</v>
      </c>
      <c r="Q418" s="12">
        <v>3</v>
      </c>
      <c r="R418" s="12">
        <v>1</v>
      </c>
      <c r="S418" s="12">
        <v>3</v>
      </c>
      <c r="T418" s="12">
        <v>2</v>
      </c>
      <c r="U418" s="12">
        <v>0</v>
      </c>
      <c r="V418" s="12">
        <v>2</v>
      </c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spans="1:32">
      <c r="A419" s="1">
        <v>9584</v>
      </c>
      <c r="B419" s="26" t="s">
        <v>230</v>
      </c>
      <c r="C419" s="17"/>
      <c r="D419" s="17" t="s">
        <v>231</v>
      </c>
      <c r="E419" s="26" t="s">
        <v>43</v>
      </c>
      <c r="F419" s="1" t="s">
        <v>35</v>
      </c>
      <c r="G419" s="26" t="s">
        <v>237</v>
      </c>
      <c r="H419" s="26" t="s">
        <v>700</v>
      </c>
      <c r="I419" s="15"/>
      <c r="J419" s="26" t="s">
        <v>819</v>
      </c>
      <c r="K419" s="1">
        <f>_xlfn.XLOOKUP(J419,'[1]Youth DB'!$G:$G,'[1]Youth DB'!$A:$A,"",0)</f>
        <v>897</v>
      </c>
      <c r="L419" s="16">
        <v>45235</v>
      </c>
      <c r="M419" s="11">
        <f>SUM(O419,Q419,S419,U419,W419,Y419,AA419,AC419,AE419)</f>
        <v>6</v>
      </c>
      <c r="N419" s="12"/>
      <c r="O419" s="12"/>
      <c r="P419" s="12"/>
      <c r="Q419" s="12"/>
      <c r="R419" s="12"/>
      <c r="S419" s="12">
        <v>3</v>
      </c>
      <c r="T419" s="12">
        <v>1</v>
      </c>
      <c r="U419" s="12">
        <v>1</v>
      </c>
      <c r="V419" s="12">
        <v>1</v>
      </c>
      <c r="W419" s="12">
        <v>1</v>
      </c>
      <c r="X419" s="12">
        <v>1</v>
      </c>
      <c r="Y419" s="12">
        <v>1</v>
      </c>
      <c r="Z419" s="12">
        <v>1</v>
      </c>
      <c r="AA419" s="12"/>
      <c r="AB419" s="12"/>
      <c r="AC419" s="12"/>
      <c r="AD419" s="12"/>
      <c r="AE419" s="12"/>
      <c r="AF419" s="12"/>
    </row>
    <row r="420" spans="1:32">
      <c r="A420" s="1">
        <v>9121</v>
      </c>
      <c r="B420" s="17" t="s">
        <v>892</v>
      </c>
      <c r="C420" s="17"/>
      <c r="D420" s="17" t="s">
        <v>231</v>
      </c>
      <c r="E420" s="17" t="s">
        <v>43</v>
      </c>
      <c r="F420" s="1" t="s">
        <v>35</v>
      </c>
      <c r="G420" s="17" t="s">
        <v>560</v>
      </c>
      <c r="H420" s="18" t="s">
        <v>893</v>
      </c>
      <c r="I420" s="15" t="s">
        <v>75</v>
      </c>
      <c r="J420" t="s">
        <v>894</v>
      </c>
      <c r="K420" s="1">
        <f>_xlfn.XLOOKUP(J420,'[1]Youth DB'!$G:$G,'[1]Youth DB'!$A:$A,"",0)</f>
        <v>896</v>
      </c>
      <c r="L420" s="17" t="s">
        <v>482</v>
      </c>
      <c r="M420" s="11">
        <f>SUM(O420,Q420,S420,U420,W420,Y420,AA420,AC420,AE420)</f>
        <v>10</v>
      </c>
      <c r="N420" s="12" t="s">
        <v>206</v>
      </c>
      <c r="O420" s="12"/>
      <c r="P420" s="12"/>
      <c r="Q420" s="12"/>
      <c r="R420" s="12"/>
      <c r="S420" s="12" t="s">
        <v>820</v>
      </c>
      <c r="T420" s="12" t="s">
        <v>820</v>
      </c>
      <c r="U420" s="12">
        <v>2</v>
      </c>
      <c r="V420" s="12">
        <v>1</v>
      </c>
      <c r="W420" s="12">
        <v>2</v>
      </c>
      <c r="X420" s="12">
        <v>1</v>
      </c>
      <c r="Y420" s="12">
        <v>6</v>
      </c>
      <c r="Z420" s="12">
        <v>1</v>
      </c>
      <c r="AA420" s="12"/>
      <c r="AB420" s="12"/>
      <c r="AC420" s="12"/>
      <c r="AD420" s="12"/>
      <c r="AE420" s="12"/>
      <c r="AF420" s="12"/>
    </row>
    <row r="421" spans="1:32">
      <c r="A421" s="1">
        <v>9170</v>
      </c>
      <c r="B421" s="17" t="s">
        <v>892</v>
      </c>
      <c r="C421" s="17"/>
      <c r="D421" s="17" t="s">
        <v>231</v>
      </c>
      <c r="E421" s="17" t="s">
        <v>57</v>
      </c>
      <c r="F421" s="1" t="s">
        <v>35</v>
      </c>
      <c r="G421" s="17" t="s">
        <v>895</v>
      </c>
      <c r="H421" s="18" t="s">
        <v>677</v>
      </c>
      <c r="I421" s="15" t="s">
        <v>75</v>
      </c>
      <c r="J421" t="s">
        <v>894</v>
      </c>
      <c r="K421" s="1">
        <f>_xlfn.XLOOKUP(J421,'[1]Youth DB'!$G:$G,'[1]Youth DB'!$A:$A,"",0)</f>
        <v>896</v>
      </c>
      <c r="L421" s="17" t="s">
        <v>509</v>
      </c>
      <c r="M421" s="11">
        <f>SUM(O421,Q421,S421,U421,W421,Y421,AA421,AC421,AE421)</f>
        <v>16</v>
      </c>
      <c r="N421" s="12" t="s">
        <v>206</v>
      </c>
      <c r="O421" s="12"/>
      <c r="P421" s="12"/>
      <c r="Q421" s="12"/>
      <c r="R421" s="12"/>
      <c r="S421" s="12">
        <v>2</v>
      </c>
      <c r="T421" s="12">
        <v>2</v>
      </c>
      <c r="U421" s="12">
        <v>4</v>
      </c>
      <c r="V421" s="12">
        <v>4</v>
      </c>
      <c r="W421" s="12">
        <v>3</v>
      </c>
      <c r="X421" s="12">
        <v>4</v>
      </c>
      <c r="Y421" s="12">
        <v>7</v>
      </c>
      <c r="Z421" s="12">
        <v>4</v>
      </c>
      <c r="AA421" s="12"/>
      <c r="AB421" s="12"/>
      <c r="AC421" s="12"/>
      <c r="AD421" s="12"/>
      <c r="AE421" s="12"/>
      <c r="AF421" s="12"/>
    </row>
    <row r="422" spans="1:32">
      <c r="A422" s="1">
        <v>9171</v>
      </c>
      <c r="B422" s="17" t="s">
        <v>892</v>
      </c>
      <c r="C422" s="17"/>
      <c r="D422" s="17" t="s">
        <v>231</v>
      </c>
      <c r="E422" s="17" t="s">
        <v>43</v>
      </c>
      <c r="F422" s="1" t="s">
        <v>35</v>
      </c>
      <c r="G422" s="17" t="s">
        <v>896</v>
      </c>
      <c r="H422" s="17" t="s">
        <v>481</v>
      </c>
      <c r="I422" s="15" t="s">
        <v>78</v>
      </c>
      <c r="J422" t="s">
        <v>894</v>
      </c>
      <c r="K422" s="1">
        <f>_xlfn.XLOOKUP(J422,'[1]Youth DB'!$G:$G,'[1]Youth DB'!$A:$A,"",0)</f>
        <v>896</v>
      </c>
      <c r="L422" s="17" t="s">
        <v>509</v>
      </c>
      <c r="M422" s="11">
        <f>SUM(O422,Q422,S422,U422,W422,Y422,AA422,AC422,AE422)</f>
        <v>17</v>
      </c>
      <c r="N422" s="12" t="s">
        <v>206</v>
      </c>
      <c r="O422" s="12"/>
      <c r="P422" s="12"/>
      <c r="Q422" s="12"/>
      <c r="R422" s="12"/>
      <c r="S422" s="12">
        <v>3</v>
      </c>
      <c r="T422" s="12">
        <v>1</v>
      </c>
      <c r="U422" s="12">
        <v>3</v>
      </c>
      <c r="V422" s="12">
        <v>4</v>
      </c>
      <c r="W422" s="12">
        <v>2</v>
      </c>
      <c r="X422" s="12">
        <v>3</v>
      </c>
      <c r="Y422" s="12">
        <v>9</v>
      </c>
      <c r="Z422" s="12">
        <v>3</v>
      </c>
      <c r="AA422" s="12"/>
      <c r="AB422" s="12"/>
      <c r="AC422" s="12"/>
      <c r="AD422" s="12"/>
      <c r="AE422" s="12"/>
      <c r="AF422" s="12"/>
    </row>
    <row r="423" spans="1:32">
      <c r="A423" s="1">
        <v>8007</v>
      </c>
      <c r="B423" s="3" t="s">
        <v>501</v>
      </c>
      <c r="C423" s="3"/>
      <c r="D423" s="3" t="s">
        <v>42</v>
      </c>
      <c r="E423" s="3" t="s">
        <v>43</v>
      </c>
      <c r="F423" s="1" t="s">
        <v>35</v>
      </c>
      <c r="G423" s="17" t="s">
        <v>897</v>
      </c>
      <c r="H423" s="17" t="s">
        <v>898</v>
      </c>
      <c r="I423" s="15"/>
      <c r="J423" s="17" t="s">
        <v>806</v>
      </c>
      <c r="K423" s="1">
        <f>_xlfn.XLOOKUP(J423,'[1]Youth DB'!$G:$G,'[1]Youth DB'!$A:$A,"",0)</f>
        <v>559</v>
      </c>
      <c r="L423" s="16">
        <v>45030</v>
      </c>
      <c r="M423" s="11">
        <f>SUM(O423,Q423,S423,U423,W423,Y423,AA423,AC423,AE423)</f>
        <v>7</v>
      </c>
      <c r="N423" s="12" t="s">
        <v>40</v>
      </c>
      <c r="O423" s="12">
        <v>1</v>
      </c>
      <c r="P423" s="12">
        <v>1</v>
      </c>
      <c r="Q423" s="12">
        <v>2</v>
      </c>
      <c r="R423" s="12">
        <v>1</v>
      </c>
      <c r="S423" s="12">
        <v>3</v>
      </c>
      <c r="T423" s="12">
        <v>1</v>
      </c>
      <c r="U423" s="12">
        <v>1</v>
      </c>
      <c r="V423" s="12">
        <v>2</v>
      </c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spans="1:32">
      <c r="A424" s="1">
        <v>8028</v>
      </c>
      <c r="B424" s="3" t="s">
        <v>501</v>
      </c>
      <c r="C424" s="3"/>
      <c r="D424" s="3" t="s">
        <v>42</v>
      </c>
      <c r="E424" s="3" t="s">
        <v>43</v>
      </c>
      <c r="F424" s="1" t="s">
        <v>35</v>
      </c>
      <c r="G424" s="17" t="s">
        <v>899</v>
      </c>
      <c r="H424" s="18" t="s">
        <v>900</v>
      </c>
      <c r="I424" s="15"/>
      <c r="J424" s="17" t="s">
        <v>806</v>
      </c>
      <c r="K424" s="1">
        <f>_xlfn.XLOOKUP(J424,'[1]Youth DB'!$G:$G,'[1]Youth DB'!$A:$A,"",0)</f>
        <v>559</v>
      </c>
      <c r="L424" s="16">
        <v>45029</v>
      </c>
      <c r="M424" s="11">
        <f>SUM(O424,Q424,S424,U424,W424,Y424,AA424,AC424,AE424)</f>
        <v>7</v>
      </c>
      <c r="N424" s="12" t="s">
        <v>40</v>
      </c>
      <c r="O424" s="12">
        <v>0</v>
      </c>
      <c r="P424" s="12" t="s">
        <v>901</v>
      </c>
      <c r="Q424" s="12">
        <v>3</v>
      </c>
      <c r="R424" s="12">
        <v>1</v>
      </c>
      <c r="S424" s="12">
        <v>3</v>
      </c>
      <c r="T424" s="12">
        <v>1</v>
      </c>
      <c r="U424" s="12">
        <v>1</v>
      </c>
      <c r="V424" s="12">
        <v>1</v>
      </c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spans="1:32">
      <c r="A425" s="1">
        <v>4473</v>
      </c>
      <c r="B425" s="3" t="s">
        <v>48</v>
      </c>
      <c r="C425" s="40"/>
      <c r="D425" s="3" t="s">
        <v>33</v>
      </c>
      <c r="E425" s="3" t="s">
        <v>57</v>
      </c>
      <c r="F425" s="1" t="s">
        <v>35</v>
      </c>
      <c r="G425" s="3" t="s">
        <v>902</v>
      </c>
      <c r="H425" s="3" t="s">
        <v>903</v>
      </c>
      <c r="I425" s="15" t="s">
        <v>75</v>
      </c>
      <c r="J425" s="17" t="s">
        <v>727</v>
      </c>
      <c r="K425" s="1">
        <f>_xlfn.XLOOKUP(J425,'[1]Youth DB'!$G:$G,'[1]Youth DB'!$A:$A,"",0)</f>
        <v>527</v>
      </c>
      <c r="L425" s="16">
        <v>45033</v>
      </c>
      <c r="M425" s="11">
        <f>SUM(O425,Q425,S425,U425,W425,Y425,AA425,AC425,AE425)</f>
        <v>7</v>
      </c>
      <c r="N425" s="12" t="s">
        <v>40</v>
      </c>
      <c r="O425" s="12">
        <v>0</v>
      </c>
      <c r="P425" s="12"/>
      <c r="Q425" s="12">
        <v>2</v>
      </c>
      <c r="R425" s="12">
        <v>1</v>
      </c>
      <c r="S425" s="12">
        <v>1</v>
      </c>
      <c r="T425" s="12">
        <v>1</v>
      </c>
      <c r="U425" s="12">
        <v>2</v>
      </c>
      <c r="V425" s="12">
        <v>1</v>
      </c>
      <c r="W425" s="12">
        <v>2</v>
      </c>
      <c r="X425" s="12">
        <v>1</v>
      </c>
      <c r="Y425" s="12"/>
      <c r="Z425" s="12"/>
      <c r="AA425" s="12"/>
      <c r="AB425" s="12"/>
      <c r="AC425" s="12"/>
      <c r="AD425" s="12"/>
      <c r="AE425" s="12"/>
      <c r="AF425" s="12"/>
    </row>
    <row r="426" spans="1:32">
      <c r="A426" s="1">
        <v>9194</v>
      </c>
      <c r="B426" s="17" t="s">
        <v>892</v>
      </c>
      <c r="C426" s="17"/>
      <c r="D426" s="17" t="s">
        <v>231</v>
      </c>
      <c r="E426" s="17" t="s">
        <v>57</v>
      </c>
      <c r="F426" s="1" t="s">
        <v>35</v>
      </c>
      <c r="G426" s="17" t="s">
        <v>904</v>
      </c>
      <c r="H426" s="17" t="s">
        <v>905</v>
      </c>
      <c r="I426" s="15" t="s">
        <v>75</v>
      </c>
      <c r="J426" t="s">
        <v>894</v>
      </c>
      <c r="K426" s="1">
        <f>_xlfn.XLOOKUP(J426,'[1]Youth DB'!$G:$G,'[1]Youth DB'!$A:$A,"",0)</f>
        <v>896</v>
      </c>
      <c r="L426" s="17" t="s">
        <v>509</v>
      </c>
      <c r="M426" s="11">
        <f>SUM(O426,Q426,S426,U426,W426,Y426,AA426,AC426,AE426)</f>
        <v>17</v>
      </c>
      <c r="N426" s="12" t="s">
        <v>206</v>
      </c>
      <c r="O426" s="12"/>
      <c r="P426" s="12"/>
      <c r="Q426" s="12"/>
      <c r="R426" s="12"/>
      <c r="S426" s="12">
        <v>2</v>
      </c>
      <c r="T426" s="12">
        <v>2</v>
      </c>
      <c r="U426" s="12">
        <v>5</v>
      </c>
      <c r="V426" s="12">
        <v>4</v>
      </c>
      <c r="W426" s="12">
        <v>5</v>
      </c>
      <c r="X426" s="12">
        <v>3</v>
      </c>
      <c r="Y426" s="12">
        <v>5</v>
      </c>
      <c r="Z426" s="12">
        <v>4</v>
      </c>
      <c r="AA426" s="12"/>
      <c r="AB426" s="12"/>
      <c r="AC426" s="12"/>
      <c r="AD426" s="12"/>
      <c r="AE426" s="12"/>
      <c r="AF426" s="12"/>
    </row>
    <row r="427" spans="1:32">
      <c r="A427" s="1">
        <v>5175</v>
      </c>
      <c r="B427" s="3" t="s">
        <v>807</v>
      </c>
      <c r="C427" s="3"/>
      <c r="D427" s="3" t="s">
        <v>33</v>
      </c>
      <c r="E427" s="3" t="s">
        <v>57</v>
      </c>
      <c r="F427" s="1" t="s">
        <v>35</v>
      </c>
      <c r="G427" s="3" t="s">
        <v>906</v>
      </c>
      <c r="H427" s="3" t="s">
        <v>907</v>
      </c>
      <c r="I427" s="15"/>
      <c r="J427" s="17" t="s">
        <v>908</v>
      </c>
      <c r="K427" s="1">
        <f>_xlfn.XLOOKUP(J427,'[1]Youth DB'!$G:$G,'[1]Youth DB'!$A:$A,"",0)</f>
        <v>762</v>
      </c>
      <c r="L427" s="17" t="s">
        <v>776</v>
      </c>
      <c r="M427" s="11">
        <f>SUM(O427,Q427,S427,U427,W427,Y427,AA427,AC427,AE427)</f>
        <v>7</v>
      </c>
      <c r="N427" s="12" t="s">
        <v>40</v>
      </c>
      <c r="O427" s="12">
        <v>2</v>
      </c>
      <c r="P427" s="12">
        <v>1</v>
      </c>
      <c r="Q427" s="12">
        <v>1</v>
      </c>
      <c r="R427" s="12">
        <v>1</v>
      </c>
      <c r="S427" s="12">
        <v>3</v>
      </c>
      <c r="T427" s="12">
        <v>2</v>
      </c>
      <c r="U427" s="12">
        <v>0</v>
      </c>
      <c r="V427" s="12">
        <v>2</v>
      </c>
      <c r="W427" s="12">
        <v>1</v>
      </c>
      <c r="X427" s="12">
        <v>2</v>
      </c>
      <c r="Y427" s="12"/>
      <c r="Z427" s="12"/>
      <c r="AA427" s="12"/>
      <c r="AB427" s="12"/>
      <c r="AC427" s="12"/>
      <c r="AD427" s="12"/>
      <c r="AE427" s="12"/>
      <c r="AF427" s="12"/>
    </row>
    <row r="428" spans="1:32">
      <c r="A428" s="1">
        <v>9167</v>
      </c>
      <c r="B428" s="17" t="s">
        <v>892</v>
      </c>
      <c r="C428" s="17"/>
      <c r="D428" s="17" t="s">
        <v>231</v>
      </c>
      <c r="E428" s="17" t="s">
        <v>57</v>
      </c>
      <c r="F428" s="1" t="s">
        <v>35</v>
      </c>
      <c r="G428" s="17" t="s">
        <v>560</v>
      </c>
      <c r="H428" s="17" t="s">
        <v>909</v>
      </c>
      <c r="I428" s="15" t="s">
        <v>75</v>
      </c>
      <c r="J428" t="s">
        <v>894</v>
      </c>
      <c r="K428" s="1">
        <f>_xlfn.XLOOKUP(J428,'[1]Youth DB'!$G:$G,'[1]Youth DB'!$A:$A,"",0)</f>
        <v>896</v>
      </c>
      <c r="L428" s="17" t="s">
        <v>482</v>
      </c>
      <c r="M428" s="11">
        <f>SUM(O428,Q428,S428,U428,W428,Y428,AA428,AC428,AE428)</f>
        <v>18</v>
      </c>
      <c r="N428" s="12" t="s">
        <v>206</v>
      </c>
      <c r="O428" s="12"/>
      <c r="P428" s="12"/>
      <c r="Q428" s="12"/>
      <c r="R428" s="12"/>
      <c r="S428" s="12">
        <v>4</v>
      </c>
      <c r="T428" s="12">
        <v>2</v>
      </c>
      <c r="U428" s="12">
        <v>4</v>
      </c>
      <c r="V428" s="12">
        <v>4</v>
      </c>
      <c r="W428" s="12">
        <v>5</v>
      </c>
      <c r="X428" s="12">
        <v>4</v>
      </c>
      <c r="Y428" s="12">
        <v>5</v>
      </c>
      <c r="Z428" s="12">
        <v>5</v>
      </c>
      <c r="AA428" s="12"/>
      <c r="AB428" s="12"/>
      <c r="AC428" s="12"/>
      <c r="AD428" s="12"/>
      <c r="AE428" s="12"/>
      <c r="AF428" s="12"/>
    </row>
    <row r="429" spans="1:32">
      <c r="A429" s="1">
        <v>9183</v>
      </c>
      <c r="B429" s="17" t="s">
        <v>892</v>
      </c>
      <c r="C429" s="17"/>
      <c r="D429" s="17" t="s">
        <v>231</v>
      </c>
      <c r="E429" s="17" t="s">
        <v>43</v>
      </c>
      <c r="F429" s="1" t="s">
        <v>35</v>
      </c>
      <c r="G429" s="17" t="s">
        <v>910</v>
      </c>
      <c r="H429" s="17" t="s">
        <v>911</v>
      </c>
      <c r="I429" s="15" t="s">
        <v>78</v>
      </c>
      <c r="J429" t="s">
        <v>894</v>
      </c>
      <c r="K429" s="1">
        <f>_xlfn.XLOOKUP(J429,'[1]Youth DB'!$G:$G,'[1]Youth DB'!$A:$A,"",0)</f>
        <v>896</v>
      </c>
      <c r="L429" s="17" t="s">
        <v>482</v>
      </c>
      <c r="M429" s="11">
        <f>SUM(O429,Q429,S429,U429,W429,Y429,AA429,AC429,AE429)</f>
        <v>17</v>
      </c>
      <c r="N429" s="12" t="s">
        <v>206</v>
      </c>
      <c r="O429" s="12"/>
      <c r="P429" s="12"/>
      <c r="Q429" s="12"/>
      <c r="R429" s="12"/>
      <c r="S429" s="12">
        <v>4</v>
      </c>
      <c r="T429" s="12">
        <v>1</v>
      </c>
      <c r="U429" s="12">
        <v>4</v>
      </c>
      <c r="V429" s="12">
        <v>4</v>
      </c>
      <c r="W429" s="12">
        <v>3</v>
      </c>
      <c r="X429" s="12">
        <v>3</v>
      </c>
      <c r="Y429" s="12">
        <v>6</v>
      </c>
      <c r="Z429" s="12">
        <v>3</v>
      </c>
      <c r="AA429" s="12"/>
      <c r="AB429" s="12"/>
      <c r="AC429" s="12"/>
      <c r="AD429" s="12"/>
      <c r="AE429" s="12"/>
      <c r="AF429" s="12"/>
    </row>
    <row r="430" spans="1:32">
      <c r="A430" s="1">
        <v>7361</v>
      </c>
      <c r="B430" s="17" t="s">
        <v>435</v>
      </c>
      <c r="C430" s="39"/>
      <c r="D430" s="17" t="s">
        <v>436</v>
      </c>
      <c r="E430" s="17" t="s">
        <v>57</v>
      </c>
      <c r="F430" s="1" t="s">
        <v>35</v>
      </c>
      <c r="G430" s="17" t="s">
        <v>912</v>
      </c>
      <c r="H430" s="17" t="s">
        <v>913</v>
      </c>
      <c r="I430" s="15" t="s">
        <v>78</v>
      </c>
      <c r="J430" s="17" t="s">
        <v>393</v>
      </c>
      <c r="K430" s="1">
        <f>_xlfn.XLOOKUP(J430,'[1]Youth DB'!$G:$G,'[1]Youth DB'!$A:$A,"",0)</f>
        <v>671</v>
      </c>
      <c r="L430" s="17" t="s">
        <v>914</v>
      </c>
      <c r="M430" s="11">
        <f>SUM(O430,Q430,S430,U430,W430,Y430,AA430,AC430,AE430)</f>
        <v>7</v>
      </c>
      <c r="N430" s="12"/>
      <c r="O430" s="12">
        <v>2</v>
      </c>
      <c r="P430" s="12">
        <v>2</v>
      </c>
      <c r="Q430" s="12">
        <v>2</v>
      </c>
      <c r="R430" s="12">
        <v>2</v>
      </c>
      <c r="S430" s="12">
        <v>3</v>
      </c>
      <c r="T430" s="12">
        <v>4</v>
      </c>
      <c r="U430" s="12">
        <v>0</v>
      </c>
      <c r="V430" s="12">
        <v>4</v>
      </c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spans="1:32">
      <c r="A431" s="1">
        <v>9327</v>
      </c>
      <c r="B431" s="17" t="s">
        <v>892</v>
      </c>
      <c r="C431" s="17"/>
      <c r="D431" s="17" t="s">
        <v>231</v>
      </c>
      <c r="E431" s="17" t="s">
        <v>43</v>
      </c>
      <c r="F431" s="1" t="s">
        <v>35</v>
      </c>
      <c r="G431" s="17" t="s">
        <v>915</v>
      </c>
      <c r="H431" s="18" t="s">
        <v>916</v>
      </c>
      <c r="I431" s="15" t="s">
        <v>75</v>
      </c>
      <c r="J431" t="s">
        <v>894</v>
      </c>
      <c r="K431" s="1">
        <f>_xlfn.XLOOKUP(J431,'[1]Youth DB'!$G:$G,'[1]Youth DB'!$A:$A,"",0)</f>
        <v>896</v>
      </c>
      <c r="L431" s="17" t="s">
        <v>509</v>
      </c>
      <c r="M431" s="11">
        <f>SUM(O431,Q431,S431,U431,W431,Y431,AA431,AC431,AE431)</f>
        <v>21</v>
      </c>
      <c r="N431" s="12" t="s">
        <v>206</v>
      </c>
      <c r="O431" s="12"/>
      <c r="P431" s="12"/>
      <c r="Q431" s="12"/>
      <c r="R431" s="12"/>
      <c r="S431" s="12">
        <v>4</v>
      </c>
      <c r="T431" s="12">
        <v>2</v>
      </c>
      <c r="U431" s="12">
        <v>4</v>
      </c>
      <c r="V431" s="12">
        <v>4</v>
      </c>
      <c r="W431" s="12">
        <v>5</v>
      </c>
      <c r="X431" s="12">
        <v>4</v>
      </c>
      <c r="Y431" s="12">
        <v>8</v>
      </c>
      <c r="Z431" s="12">
        <v>4</v>
      </c>
      <c r="AA431" s="12"/>
      <c r="AB431" s="12"/>
      <c r="AC431" s="12"/>
      <c r="AD431" s="12"/>
      <c r="AE431" s="12"/>
      <c r="AF431" s="12"/>
    </row>
    <row r="432" spans="1:32">
      <c r="A432" s="1">
        <v>9328</v>
      </c>
      <c r="B432" s="17" t="s">
        <v>892</v>
      </c>
      <c r="C432" s="17"/>
      <c r="D432" s="17" t="s">
        <v>231</v>
      </c>
      <c r="E432" s="17" t="s">
        <v>57</v>
      </c>
      <c r="F432" s="1" t="s">
        <v>35</v>
      </c>
      <c r="G432" s="17" t="s">
        <v>917</v>
      </c>
      <c r="H432" s="18" t="s">
        <v>159</v>
      </c>
      <c r="I432" s="15" t="s">
        <v>78</v>
      </c>
      <c r="J432" t="s">
        <v>894</v>
      </c>
      <c r="K432" s="1">
        <f>_xlfn.XLOOKUP(J432,'[1]Youth DB'!$G:$G,'[1]Youth DB'!$A:$A,"",0)</f>
        <v>896</v>
      </c>
      <c r="L432" s="17" t="s">
        <v>509</v>
      </c>
      <c r="M432" s="11">
        <f>SUM(O432,Q432,S432,U432,W432,Y432,AA432,AC432,AE432)</f>
        <v>19</v>
      </c>
      <c r="N432" s="12" t="s">
        <v>206</v>
      </c>
      <c r="O432" s="12"/>
      <c r="P432" s="12"/>
      <c r="Q432" s="12"/>
      <c r="R432" s="12"/>
      <c r="S432" s="12">
        <v>4</v>
      </c>
      <c r="T432" s="12">
        <v>2</v>
      </c>
      <c r="U432" s="12">
        <v>5</v>
      </c>
      <c r="V432" s="12">
        <v>4</v>
      </c>
      <c r="W432" s="12">
        <v>3</v>
      </c>
      <c r="X432" s="12">
        <v>5</v>
      </c>
      <c r="Y432" s="12">
        <v>7</v>
      </c>
      <c r="Z432" s="12">
        <v>4</v>
      </c>
      <c r="AA432" s="12"/>
      <c r="AB432" s="12"/>
      <c r="AC432" s="12"/>
      <c r="AD432" s="12"/>
      <c r="AE432" s="12"/>
      <c r="AF432" s="12"/>
    </row>
    <row r="433" spans="1:32">
      <c r="A433" s="1">
        <v>1416</v>
      </c>
      <c r="B433" s="17" t="s">
        <v>442</v>
      </c>
      <c r="C433" s="17"/>
      <c r="D433" s="17" t="s">
        <v>436</v>
      </c>
      <c r="E433" s="17" t="s">
        <v>918</v>
      </c>
      <c r="F433" s="1" t="s">
        <v>35</v>
      </c>
      <c r="G433" s="17" t="s">
        <v>919</v>
      </c>
      <c r="H433" s="17" t="s">
        <v>292</v>
      </c>
      <c r="I433" s="15"/>
      <c r="J433" s="17" t="s">
        <v>920</v>
      </c>
      <c r="K433" s="1">
        <f>_xlfn.XLOOKUP(J433,'[1]Youth DB'!$G:$G,'[1]Youth DB'!$A:$A,"",0)</f>
        <v>698</v>
      </c>
      <c r="L433" s="17" t="s">
        <v>812</v>
      </c>
      <c r="M433" s="11">
        <f>SUM(O433,Q433,S433,U433,W433,Y433,AA433,AC433,AE433)</f>
        <v>7</v>
      </c>
      <c r="N433" s="12"/>
      <c r="O433" s="12">
        <v>1</v>
      </c>
      <c r="P433" s="12">
        <v>1</v>
      </c>
      <c r="Q433" s="12">
        <v>4</v>
      </c>
      <c r="R433" s="12">
        <v>3</v>
      </c>
      <c r="S433" s="12">
        <v>2</v>
      </c>
      <c r="T433" s="12">
        <v>4</v>
      </c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spans="1:32">
      <c r="A434" s="1">
        <v>8400</v>
      </c>
      <c r="B434" s="17" t="s">
        <v>1913</v>
      </c>
      <c r="C434" s="17" t="s">
        <v>1438</v>
      </c>
      <c r="D434" s="17" t="s">
        <v>171</v>
      </c>
      <c r="E434" s="17" t="s">
        <v>148</v>
      </c>
      <c r="F434" s="54" t="s">
        <v>44</v>
      </c>
      <c r="G434" s="17" t="s">
        <v>1914</v>
      </c>
      <c r="H434" s="17" t="s">
        <v>663</v>
      </c>
      <c r="I434" s="15"/>
      <c r="J434" s="17"/>
      <c r="K434" s="1"/>
      <c r="L434" s="16"/>
      <c r="M434" s="11">
        <f>SUM(O434,Q434,S434,U434,W434,Y434,AA434,AC434,AE434)</f>
        <v>0</v>
      </c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spans="1:32">
      <c r="A435" s="1">
        <v>9585</v>
      </c>
      <c r="B435" s="26" t="s">
        <v>230</v>
      </c>
      <c r="C435" s="17"/>
      <c r="D435" s="17" t="s">
        <v>231</v>
      </c>
      <c r="E435" s="26" t="s">
        <v>43</v>
      </c>
      <c r="F435" s="1" t="s">
        <v>35</v>
      </c>
      <c r="G435" s="26" t="s">
        <v>926</v>
      </c>
      <c r="H435" s="26" t="s">
        <v>927</v>
      </c>
      <c r="I435" s="15"/>
      <c r="J435" s="26" t="s">
        <v>859</v>
      </c>
      <c r="K435" s="1">
        <f>_xlfn.XLOOKUP(J435,'[1]Youth DB'!$G:$G,'[1]Youth DB'!$A:$A,"",0)</f>
        <v>900</v>
      </c>
      <c r="L435" s="16">
        <v>45235</v>
      </c>
      <c r="M435" s="11">
        <f>SUM(O435,Q435,S435,U435,W435,Y435,AA435,AC435,AE435)</f>
        <v>14</v>
      </c>
      <c r="N435" s="12"/>
      <c r="O435" s="12"/>
      <c r="P435" s="12"/>
      <c r="Q435" s="12"/>
      <c r="R435" s="12"/>
      <c r="S435" s="12">
        <v>2</v>
      </c>
      <c r="T435" s="12">
        <v>1</v>
      </c>
      <c r="U435" s="12">
        <v>2</v>
      </c>
      <c r="V435" s="12">
        <v>1</v>
      </c>
      <c r="W435" s="12">
        <v>3</v>
      </c>
      <c r="X435" s="12">
        <v>1</v>
      </c>
      <c r="Y435" s="12">
        <v>7</v>
      </c>
      <c r="Z435" s="12">
        <v>2</v>
      </c>
      <c r="AA435" s="12"/>
      <c r="AB435" s="12"/>
      <c r="AC435" s="12"/>
      <c r="AD435" s="12"/>
      <c r="AE435" s="12"/>
      <c r="AF435" s="12"/>
    </row>
    <row r="436" spans="1:32">
      <c r="A436" s="1">
        <v>8870</v>
      </c>
      <c r="B436" s="17" t="s">
        <v>892</v>
      </c>
      <c r="C436" s="17"/>
      <c r="D436" s="17" t="s">
        <v>231</v>
      </c>
      <c r="E436" s="17" t="s">
        <v>43</v>
      </c>
      <c r="F436" s="1" t="s">
        <v>35</v>
      </c>
      <c r="G436" s="17" t="s">
        <v>928</v>
      </c>
      <c r="H436" s="18" t="s">
        <v>929</v>
      </c>
      <c r="I436" s="15" t="s">
        <v>75</v>
      </c>
      <c r="J436" s="17" t="s">
        <v>930</v>
      </c>
      <c r="K436" s="1">
        <f>_xlfn.XLOOKUP(J436,'[1]Youth DB'!$G:$G,'[1]Youth DB'!$A:$A,"",0)</f>
        <v>902</v>
      </c>
      <c r="L436" s="17" t="s">
        <v>482</v>
      </c>
      <c r="M436" s="11">
        <f>SUM(O436,Q436,S436,U436,W436,Y436,AA436,AC436,AE436)</f>
        <v>11</v>
      </c>
      <c r="N436" s="12" t="s">
        <v>206</v>
      </c>
      <c r="O436" s="12"/>
      <c r="P436" s="12"/>
      <c r="Q436" s="12"/>
      <c r="R436" s="12"/>
      <c r="S436" s="12">
        <v>2</v>
      </c>
      <c r="T436" s="12">
        <v>2</v>
      </c>
      <c r="U436" s="12">
        <v>1</v>
      </c>
      <c r="V436" s="12">
        <v>2</v>
      </c>
      <c r="W436" s="12">
        <v>1</v>
      </c>
      <c r="X436" s="12">
        <v>2</v>
      </c>
      <c r="Y436" s="12">
        <v>7</v>
      </c>
      <c r="Z436" s="12">
        <v>4</v>
      </c>
      <c r="AA436" s="12"/>
      <c r="AB436" s="12"/>
      <c r="AC436" s="12"/>
      <c r="AD436" s="12"/>
      <c r="AE436" s="12"/>
      <c r="AF436" s="12"/>
    </row>
    <row r="437" spans="1:32">
      <c r="A437" s="1">
        <v>8878</v>
      </c>
      <c r="B437" s="17" t="s">
        <v>892</v>
      </c>
      <c r="C437" s="17"/>
      <c r="D437" s="17" t="s">
        <v>231</v>
      </c>
      <c r="E437" s="17" t="s">
        <v>57</v>
      </c>
      <c r="F437" s="1" t="s">
        <v>35</v>
      </c>
      <c r="G437" s="17" t="s">
        <v>931</v>
      </c>
      <c r="H437" s="17" t="s">
        <v>932</v>
      </c>
      <c r="I437" s="15" t="s">
        <v>75</v>
      </c>
      <c r="J437" s="17" t="s">
        <v>930</v>
      </c>
      <c r="K437" s="1">
        <f>_xlfn.XLOOKUP(J437,'[1]Youth DB'!$G:$G,'[1]Youth DB'!$A:$A,"",0)</f>
        <v>902</v>
      </c>
      <c r="L437" s="17" t="s">
        <v>486</v>
      </c>
      <c r="M437" s="11">
        <f>SUM(O437,Q437,S437,U437,W437,Y437,AA437,AC437,AE437)</f>
        <v>14</v>
      </c>
      <c r="N437" s="12" t="s">
        <v>206</v>
      </c>
      <c r="O437" s="12"/>
      <c r="P437" s="12"/>
      <c r="Q437" s="12"/>
      <c r="R437" s="12"/>
      <c r="S437" s="12">
        <v>1</v>
      </c>
      <c r="T437" s="12">
        <v>1</v>
      </c>
      <c r="U437" s="12">
        <v>4</v>
      </c>
      <c r="V437" s="12">
        <v>1</v>
      </c>
      <c r="W437" s="12">
        <v>4</v>
      </c>
      <c r="X437" s="12">
        <v>2</v>
      </c>
      <c r="Y437" s="12">
        <v>5</v>
      </c>
      <c r="Z437" s="12">
        <v>4</v>
      </c>
      <c r="AA437" s="12"/>
      <c r="AB437" s="12"/>
      <c r="AC437" s="12"/>
      <c r="AD437" s="12"/>
      <c r="AE437" s="12"/>
      <c r="AF437" s="12"/>
    </row>
    <row r="438" spans="1:32">
      <c r="A438" s="1">
        <v>9119</v>
      </c>
      <c r="B438" s="17" t="s">
        <v>892</v>
      </c>
      <c r="C438" s="17"/>
      <c r="D438" s="17" t="s">
        <v>231</v>
      </c>
      <c r="E438" s="17" t="s">
        <v>57</v>
      </c>
      <c r="F438" s="1" t="s">
        <v>35</v>
      </c>
      <c r="G438" s="17" t="s">
        <v>933</v>
      </c>
      <c r="H438" s="17" t="s">
        <v>838</v>
      </c>
      <c r="I438" s="15" t="s">
        <v>78</v>
      </c>
      <c r="J438" s="17" t="s">
        <v>930</v>
      </c>
      <c r="K438" s="1">
        <f>_xlfn.XLOOKUP(J438,'[1]Youth DB'!$G:$G,'[1]Youth DB'!$A:$A,"",0)</f>
        <v>902</v>
      </c>
      <c r="L438" s="17" t="s">
        <v>934</v>
      </c>
      <c r="M438" s="11">
        <f>SUM(O438,Q438,S438,U438,W438,Y438,AA438,AC438,AE438)</f>
        <v>13</v>
      </c>
      <c r="N438" s="12" t="s">
        <v>206</v>
      </c>
      <c r="O438" s="12"/>
      <c r="P438" s="12"/>
      <c r="Q438" s="12"/>
      <c r="R438" s="12"/>
      <c r="S438" s="12">
        <v>4</v>
      </c>
      <c r="T438" s="12">
        <v>1</v>
      </c>
      <c r="U438" s="12">
        <v>1</v>
      </c>
      <c r="V438" s="12">
        <v>2</v>
      </c>
      <c r="W438" s="12">
        <v>3</v>
      </c>
      <c r="X438" s="12">
        <v>3</v>
      </c>
      <c r="Y438" s="12">
        <v>5</v>
      </c>
      <c r="Z438" s="12">
        <v>4</v>
      </c>
      <c r="AA438" s="12"/>
      <c r="AB438" s="12"/>
      <c r="AC438" s="12"/>
      <c r="AD438" s="12"/>
      <c r="AE438" s="12"/>
      <c r="AF438" s="12"/>
    </row>
    <row r="439" spans="1:32">
      <c r="A439" s="1">
        <v>8999</v>
      </c>
      <c r="B439" s="17" t="s">
        <v>892</v>
      </c>
      <c r="C439" s="17"/>
      <c r="D439" s="17" t="s">
        <v>231</v>
      </c>
      <c r="E439" s="17" t="s">
        <v>57</v>
      </c>
      <c r="F439" s="1" t="s">
        <v>35</v>
      </c>
      <c r="G439" s="17" t="s">
        <v>935</v>
      </c>
      <c r="H439" s="18" t="s">
        <v>936</v>
      </c>
      <c r="I439" s="15" t="s">
        <v>75</v>
      </c>
      <c r="J439" s="17" t="s">
        <v>930</v>
      </c>
      <c r="K439" s="1">
        <f>_xlfn.XLOOKUP(J439,'[1]Youth DB'!$G:$G,'[1]Youth DB'!$A:$A,"",0)</f>
        <v>902</v>
      </c>
      <c r="L439" s="17" t="s">
        <v>482</v>
      </c>
      <c r="M439" s="11">
        <f>SUM(O439,Q439,S439,U439,W439,Y439,AA439,AC439,AE439)</f>
        <v>15</v>
      </c>
      <c r="N439" s="12" t="s">
        <v>206</v>
      </c>
      <c r="O439" s="12"/>
      <c r="P439" s="12"/>
      <c r="Q439" s="12"/>
      <c r="R439" s="12"/>
      <c r="S439" s="12">
        <v>3</v>
      </c>
      <c r="T439" s="12">
        <v>6</v>
      </c>
      <c r="U439" s="12">
        <v>3</v>
      </c>
      <c r="V439" s="12">
        <v>8</v>
      </c>
      <c r="W439" s="12">
        <v>3</v>
      </c>
      <c r="X439" s="12">
        <v>4</v>
      </c>
      <c r="Y439" s="12">
        <v>6</v>
      </c>
      <c r="Z439" s="12">
        <v>7</v>
      </c>
      <c r="AA439" s="12"/>
      <c r="AB439" s="12"/>
      <c r="AC439" s="12"/>
      <c r="AD439" s="12"/>
      <c r="AE439" s="12"/>
      <c r="AF439" s="12"/>
    </row>
    <row r="440" spans="1:32">
      <c r="A440" s="1">
        <v>8953</v>
      </c>
      <c r="B440" s="17" t="s">
        <v>892</v>
      </c>
      <c r="C440" s="17" t="s">
        <v>937</v>
      </c>
      <c r="D440" s="17" t="s">
        <v>231</v>
      </c>
      <c r="E440" s="17" t="s">
        <v>57</v>
      </c>
      <c r="F440" s="1" t="s">
        <v>35</v>
      </c>
      <c r="G440" s="17" t="s">
        <v>938</v>
      </c>
      <c r="H440" s="18" t="s">
        <v>592</v>
      </c>
      <c r="I440" s="15" t="s">
        <v>78</v>
      </c>
      <c r="J440" s="17" t="s">
        <v>930</v>
      </c>
      <c r="K440" s="1">
        <f>_xlfn.XLOOKUP(J440,'[1]Youth DB'!$G:$G,'[1]Youth DB'!$A:$A,"",0)</f>
        <v>902</v>
      </c>
      <c r="L440" s="17" t="s">
        <v>509</v>
      </c>
      <c r="M440" s="11">
        <f>SUM(O440,Q440,S440,U440,W440,Y440,AA440,AC440,AE440)</f>
        <v>7</v>
      </c>
      <c r="N440" s="12" t="s">
        <v>206</v>
      </c>
      <c r="O440" s="12"/>
      <c r="P440" s="12"/>
      <c r="Q440" s="12"/>
      <c r="R440" s="12"/>
      <c r="S440" s="12">
        <v>4</v>
      </c>
      <c r="T440" s="12">
        <v>4</v>
      </c>
      <c r="U440" s="12">
        <v>3</v>
      </c>
      <c r="V440" s="12">
        <v>5</v>
      </c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spans="1:32">
      <c r="A441" s="1">
        <v>9767</v>
      </c>
      <c r="B441" s="17" t="s">
        <v>597</v>
      </c>
      <c r="C441" s="17"/>
      <c r="D441" s="17" t="s">
        <v>171</v>
      </c>
      <c r="E441" s="17" t="s">
        <v>148</v>
      </c>
      <c r="F441" s="1" t="s">
        <v>44</v>
      </c>
      <c r="G441" s="17" t="s">
        <v>1951</v>
      </c>
      <c r="H441" s="18" t="s">
        <v>1096</v>
      </c>
      <c r="I441" s="15"/>
      <c r="J441" s="17"/>
      <c r="K441" s="1"/>
      <c r="L441" s="16"/>
      <c r="M441" s="11">
        <f>SUM(O441,Q441,S441,U441,W441,Y441,AA441,AC441,AE441)</f>
        <v>0</v>
      </c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spans="1:32">
      <c r="A442" s="1">
        <v>9404</v>
      </c>
      <c r="B442" s="17" t="s">
        <v>462</v>
      </c>
      <c r="C442" s="39"/>
      <c r="D442" s="17" t="s">
        <v>33</v>
      </c>
      <c r="E442" s="17" t="s">
        <v>57</v>
      </c>
      <c r="F442" s="1" t="s">
        <v>35</v>
      </c>
      <c r="G442" s="17" t="s">
        <v>102</v>
      </c>
      <c r="H442" s="17" t="s">
        <v>942</v>
      </c>
      <c r="I442" s="15" t="s">
        <v>75</v>
      </c>
      <c r="J442" s="17" t="s">
        <v>475</v>
      </c>
      <c r="K442" s="1">
        <f>_xlfn.XLOOKUP(J442,'[1]Youth DB'!$G:$G,'[1]Youth DB'!$A:$A,"",0)</f>
        <v>958</v>
      </c>
      <c r="L442" s="3" t="s">
        <v>776</v>
      </c>
      <c r="M442" s="11">
        <f>SUM(O442,Q442,S442,U442,W442,Y442,AA442,AC442,AE442)</f>
        <v>7</v>
      </c>
      <c r="N442" s="12" t="s">
        <v>40</v>
      </c>
      <c r="O442" s="12">
        <v>1</v>
      </c>
      <c r="P442" s="12">
        <v>1</v>
      </c>
      <c r="Q442" s="12">
        <v>2</v>
      </c>
      <c r="R442" s="12">
        <v>1</v>
      </c>
      <c r="S442" s="12">
        <v>4</v>
      </c>
      <c r="T442" s="12">
        <v>2</v>
      </c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spans="1:32">
      <c r="A443" s="1">
        <v>9483</v>
      </c>
      <c r="B443" s="17" t="s">
        <v>462</v>
      </c>
      <c r="C443" s="17"/>
      <c r="D443" s="17" t="s">
        <v>33</v>
      </c>
      <c r="E443" s="17" t="s">
        <v>57</v>
      </c>
      <c r="F443" s="1" t="s">
        <v>35</v>
      </c>
      <c r="G443" s="17" t="s">
        <v>943</v>
      </c>
      <c r="H443" s="17" t="s">
        <v>944</v>
      </c>
      <c r="I443" s="15" t="s">
        <v>75</v>
      </c>
      <c r="J443" s="17" t="s">
        <v>475</v>
      </c>
      <c r="K443" s="1">
        <f>_xlfn.XLOOKUP(J443,'[1]Youth DB'!$G:$G,'[1]Youth DB'!$A:$A,"",0)</f>
        <v>958</v>
      </c>
      <c r="L443" s="3" t="s">
        <v>641</v>
      </c>
      <c r="M443" s="11">
        <f>SUM(O443,Q443,S443,U443,W443,Y443,AA443,AC443,AE443)</f>
        <v>7</v>
      </c>
      <c r="N443" s="12" t="s">
        <v>40</v>
      </c>
      <c r="O443" s="12">
        <v>2</v>
      </c>
      <c r="P443" s="12">
        <v>1</v>
      </c>
      <c r="Q443" s="12">
        <v>2</v>
      </c>
      <c r="R443" s="12">
        <v>1</v>
      </c>
      <c r="S443" s="12">
        <v>3</v>
      </c>
      <c r="T443" s="12">
        <v>2</v>
      </c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spans="1:32">
      <c r="A444" s="1">
        <v>9641</v>
      </c>
      <c r="B444" s="17" t="s">
        <v>462</v>
      </c>
      <c r="C444" s="17"/>
      <c r="D444" s="17" t="s">
        <v>33</v>
      </c>
      <c r="E444" s="17" t="s">
        <v>43</v>
      </c>
      <c r="F444" s="1" t="s">
        <v>35</v>
      </c>
      <c r="G444" s="17" t="s">
        <v>945</v>
      </c>
      <c r="H444" s="17" t="s">
        <v>946</v>
      </c>
      <c r="I444" s="15" t="s">
        <v>78</v>
      </c>
      <c r="J444" s="17" t="s">
        <v>475</v>
      </c>
      <c r="K444" s="1">
        <f>_xlfn.XLOOKUP(J444,'[1]Youth DB'!$G:$G,'[1]Youth DB'!$A:$A,"",0)</f>
        <v>958</v>
      </c>
      <c r="L444" s="3" t="s">
        <v>641</v>
      </c>
      <c r="M444" s="11">
        <f>SUM(O444,Q444,S444,U444,W444,Y444,AA444,AC444,AE444)</f>
        <v>7</v>
      </c>
      <c r="N444" s="12" t="s">
        <v>40</v>
      </c>
      <c r="O444" s="12">
        <v>2</v>
      </c>
      <c r="P444" s="12">
        <v>1</v>
      </c>
      <c r="Q444" s="12">
        <v>1</v>
      </c>
      <c r="R444" s="12">
        <v>1</v>
      </c>
      <c r="S444" s="12">
        <v>4</v>
      </c>
      <c r="T444" s="12">
        <v>1</v>
      </c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spans="1:32">
      <c r="A445" s="1">
        <v>9516</v>
      </c>
      <c r="B445" s="17" t="s">
        <v>505</v>
      </c>
      <c r="C445" s="17"/>
      <c r="D445" s="17" t="s">
        <v>231</v>
      </c>
      <c r="E445" s="17" t="s">
        <v>43</v>
      </c>
      <c r="F445" s="1" t="s">
        <v>35</v>
      </c>
      <c r="G445" s="17" t="s">
        <v>857</v>
      </c>
      <c r="H445" s="17" t="s">
        <v>947</v>
      </c>
      <c r="I445" s="15" t="s">
        <v>75</v>
      </c>
      <c r="J445" s="17" t="s">
        <v>508</v>
      </c>
      <c r="K445" s="1">
        <f>_xlfn.XLOOKUP(J445,'[1]Youth DB'!$G:$G,'[1]Youth DB'!$A:$A,"",0)</f>
        <v>908</v>
      </c>
      <c r="L445" s="17" t="s">
        <v>509</v>
      </c>
      <c r="M445" s="11">
        <f>SUM(O445,Q445,S445,U445,W445,Y445,AA445,AC445,AE445)</f>
        <v>7</v>
      </c>
      <c r="N445" s="12" t="s">
        <v>40</v>
      </c>
      <c r="O445" s="12"/>
      <c r="P445" s="12"/>
      <c r="Q445" s="12"/>
      <c r="R445" s="12"/>
      <c r="S445" s="12">
        <v>3</v>
      </c>
      <c r="T445" s="12">
        <v>1</v>
      </c>
      <c r="U445" s="12">
        <v>0</v>
      </c>
      <c r="V445" s="12">
        <v>1</v>
      </c>
      <c r="W445" s="12">
        <v>1</v>
      </c>
      <c r="X445" s="12">
        <v>1</v>
      </c>
      <c r="Y445" s="12">
        <v>3</v>
      </c>
      <c r="Z445" s="12">
        <v>1</v>
      </c>
      <c r="AA445" s="12"/>
      <c r="AB445" s="12"/>
      <c r="AC445" s="12"/>
      <c r="AD445" s="12"/>
      <c r="AE445" s="12"/>
      <c r="AF445" s="12"/>
    </row>
    <row r="446" spans="1:32">
      <c r="A446" s="1">
        <v>7162</v>
      </c>
      <c r="B446" s="17" t="s">
        <v>921</v>
      </c>
      <c r="C446" s="17" t="s">
        <v>948</v>
      </c>
      <c r="D446" s="17" t="s">
        <v>497</v>
      </c>
      <c r="E446" s="17" t="s">
        <v>43</v>
      </c>
      <c r="F446" s="1" t="s">
        <v>35</v>
      </c>
      <c r="G446" s="17" t="s">
        <v>949</v>
      </c>
      <c r="H446" s="17" t="s">
        <v>950</v>
      </c>
      <c r="I446" s="15" t="s">
        <v>75</v>
      </c>
      <c r="J446" t="s">
        <v>951</v>
      </c>
      <c r="K446" s="1">
        <f>_xlfn.XLOOKUP(J446,'[1]Youth DB'!$G:$G,'[1]Youth DB'!$A:$A,"",0)</f>
        <v>525</v>
      </c>
      <c r="L446" s="16">
        <v>45174</v>
      </c>
      <c r="M446" s="11">
        <f>SUM(O446,Q446,S446,U446,W446,Y446,AA446,AC446,AE446)</f>
        <v>13</v>
      </c>
      <c r="N446" s="12" t="s">
        <v>40</v>
      </c>
      <c r="O446" s="12">
        <v>0</v>
      </c>
      <c r="P446" s="12"/>
      <c r="Q446" s="12">
        <v>0</v>
      </c>
      <c r="R446" s="12"/>
      <c r="S446" s="12">
        <v>5</v>
      </c>
      <c r="T446" s="12">
        <v>1</v>
      </c>
      <c r="U446" s="12">
        <v>5</v>
      </c>
      <c r="V446" s="12">
        <v>2</v>
      </c>
      <c r="W446" s="12">
        <v>3</v>
      </c>
      <c r="X446" s="12">
        <v>1</v>
      </c>
      <c r="Y446" s="12"/>
      <c r="Z446" s="12"/>
      <c r="AA446" s="12"/>
      <c r="AB446" s="12"/>
      <c r="AC446" s="12"/>
      <c r="AD446" s="12"/>
      <c r="AE446" s="12"/>
      <c r="AF446" s="12"/>
    </row>
    <row r="447" spans="1:32">
      <c r="A447" s="1">
        <v>9001</v>
      </c>
      <c r="B447" s="17" t="s">
        <v>892</v>
      </c>
      <c r="C447" s="17"/>
      <c r="D447" s="17" t="s">
        <v>231</v>
      </c>
      <c r="E447" s="17" t="s">
        <v>57</v>
      </c>
      <c r="F447" s="1" t="s">
        <v>35</v>
      </c>
      <c r="G447" s="17" t="s">
        <v>952</v>
      </c>
      <c r="H447" s="17" t="s">
        <v>877</v>
      </c>
      <c r="I447" s="15" t="s">
        <v>78</v>
      </c>
      <c r="J447" s="17" t="s">
        <v>930</v>
      </c>
      <c r="K447" s="1">
        <f>_xlfn.XLOOKUP(J447,'[1]Youth DB'!$G:$G,'[1]Youth DB'!$A:$A,"",0)</f>
        <v>902</v>
      </c>
      <c r="L447" s="17" t="s">
        <v>509</v>
      </c>
      <c r="M447" s="11">
        <f>SUM(O447,Q447,S447,U447,W447,Y447,AA447,AC447,AE447)</f>
        <v>17</v>
      </c>
      <c r="N447" s="12" t="s">
        <v>206</v>
      </c>
      <c r="O447" s="12"/>
      <c r="P447" s="12"/>
      <c r="Q447" s="12"/>
      <c r="R447" s="12"/>
      <c r="S447" s="12">
        <v>3</v>
      </c>
      <c r="T447" s="12">
        <v>1</v>
      </c>
      <c r="U447" s="12">
        <v>4</v>
      </c>
      <c r="V447" s="12">
        <v>6</v>
      </c>
      <c r="W447" s="12">
        <v>3</v>
      </c>
      <c r="X447" s="12">
        <v>4</v>
      </c>
      <c r="Y447" s="12">
        <v>7</v>
      </c>
      <c r="Z447" s="12">
        <v>7</v>
      </c>
      <c r="AA447" s="12"/>
      <c r="AB447" s="12"/>
      <c r="AC447" s="12"/>
      <c r="AD447" s="12"/>
      <c r="AE447" s="12"/>
      <c r="AF447" s="12"/>
    </row>
    <row r="448" spans="1:32">
      <c r="A448" s="1">
        <v>9120</v>
      </c>
      <c r="B448" s="17" t="s">
        <v>892</v>
      </c>
      <c r="C448" s="17"/>
      <c r="D448" s="17" t="s">
        <v>231</v>
      </c>
      <c r="E448" s="17" t="s">
        <v>57</v>
      </c>
      <c r="F448" s="1" t="s">
        <v>35</v>
      </c>
      <c r="G448" s="17" t="s">
        <v>917</v>
      </c>
      <c r="H448" s="17" t="s">
        <v>775</v>
      </c>
      <c r="I448" s="15" t="s">
        <v>78</v>
      </c>
      <c r="J448" s="17" t="s">
        <v>930</v>
      </c>
      <c r="K448" s="1">
        <f>_xlfn.XLOOKUP(J448,'[1]Youth DB'!$G:$G,'[1]Youth DB'!$A:$A,"",0)</f>
        <v>902</v>
      </c>
      <c r="L448" s="17" t="s">
        <v>509</v>
      </c>
      <c r="M448" s="11">
        <f>SUM(O448,Q448,S448,U448,W448,Y448,AA448,AC448,AE448)</f>
        <v>17</v>
      </c>
      <c r="N448" s="12" t="s">
        <v>206</v>
      </c>
      <c r="O448" s="12"/>
      <c r="P448" s="12"/>
      <c r="Q448" s="12"/>
      <c r="R448" s="12"/>
      <c r="S448" s="12">
        <v>4</v>
      </c>
      <c r="T448" s="12">
        <v>4</v>
      </c>
      <c r="U448" s="12">
        <v>3</v>
      </c>
      <c r="V448" s="12">
        <v>5</v>
      </c>
      <c r="W448" s="12">
        <v>5</v>
      </c>
      <c r="X448" s="12">
        <v>4</v>
      </c>
      <c r="Y448" s="12">
        <v>5</v>
      </c>
      <c r="Z448" s="12">
        <v>6</v>
      </c>
      <c r="AA448" s="12"/>
      <c r="AB448" s="12"/>
      <c r="AC448" s="12"/>
      <c r="AD448" s="12"/>
      <c r="AE448" s="12"/>
      <c r="AF448" s="12"/>
    </row>
    <row r="449" spans="1:32">
      <c r="A449" s="1">
        <v>8930</v>
      </c>
      <c r="B449" s="17" t="s">
        <v>892</v>
      </c>
      <c r="C449" s="17"/>
      <c r="D449" s="17" t="s">
        <v>231</v>
      </c>
      <c r="E449" s="17" t="s">
        <v>43</v>
      </c>
      <c r="F449" s="1" t="s">
        <v>35</v>
      </c>
      <c r="G449" s="17" t="s">
        <v>953</v>
      </c>
      <c r="H449" s="17" t="s">
        <v>954</v>
      </c>
      <c r="I449" s="15" t="s">
        <v>75</v>
      </c>
      <c r="J449" s="17" t="s">
        <v>930</v>
      </c>
      <c r="K449" s="1">
        <f>_xlfn.XLOOKUP(J449,'[1]Youth DB'!$G:$G,'[1]Youth DB'!$A:$A,"",0)</f>
        <v>902</v>
      </c>
      <c r="L449" s="17" t="s">
        <v>482</v>
      </c>
      <c r="M449" s="11">
        <f>SUM(O449,Q449,S449,U449,W449,Y449,AA449,AC449,AE449)</f>
        <v>19</v>
      </c>
      <c r="N449" s="12" t="s">
        <v>206</v>
      </c>
      <c r="O449" s="12"/>
      <c r="P449" s="12"/>
      <c r="Q449" s="12"/>
      <c r="R449" s="12"/>
      <c r="S449" s="12">
        <v>4</v>
      </c>
      <c r="T449" s="12">
        <v>3</v>
      </c>
      <c r="U449" s="12">
        <v>4</v>
      </c>
      <c r="V449" s="12">
        <v>4</v>
      </c>
      <c r="W449" s="12">
        <v>4</v>
      </c>
      <c r="X449" s="12">
        <v>4</v>
      </c>
      <c r="Y449" s="12">
        <v>7</v>
      </c>
      <c r="Z449" s="12">
        <v>4</v>
      </c>
      <c r="AA449" s="12"/>
      <c r="AB449" s="12"/>
      <c r="AC449" s="12"/>
      <c r="AD449" s="12"/>
      <c r="AE449" s="12"/>
      <c r="AF449" s="12"/>
    </row>
    <row r="450" spans="1:32">
      <c r="A450" s="1">
        <v>1468</v>
      </c>
      <c r="B450" s="17" t="s">
        <v>921</v>
      </c>
      <c r="C450" s="39"/>
      <c r="D450" s="17" t="s">
        <v>497</v>
      </c>
      <c r="E450" s="17" t="s">
        <v>918</v>
      </c>
      <c r="F450" s="1" t="s">
        <v>35</v>
      </c>
      <c r="G450" s="17" t="s">
        <v>955</v>
      </c>
      <c r="H450" s="17" t="s">
        <v>956</v>
      </c>
      <c r="I450" s="15" t="s">
        <v>78</v>
      </c>
      <c r="J450" t="s">
        <v>951</v>
      </c>
      <c r="K450" s="1">
        <f>_xlfn.XLOOKUP(J450,'[1]Youth DB'!$G:$G,'[1]Youth DB'!$A:$A,"",0)</f>
        <v>525</v>
      </c>
      <c r="L450" s="17" t="s">
        <v>957</v>
      </c>
      <c r="M450" s="11">
        <f>SUM(O450,Q450,S450,U450,W450,Y450,AA450,AC450,AE450)</f>
        <v>14</v>
      </c>
      <c r="N450" s="12" t="s">
        <v>40</v>
      </c>
      <c r="O450" s="12">
        <v>1</v>
      </c>
      <c r="P450" s="12">
        <v>5</v>
      </c>
      <c r="Q450" s="12">
        <v>2</v>
      </c>
      <c r="R450" s="12">
        <v>5</v>
      </c>
      <c r="S450" s="12">
        <v>6</v>
      </c>
      <c r="T450" s="12">
        <v>5</v>
      </c>
      <c r="U450" s="12">
        <v>2</v>
      </c>
      <c r="V450" s="12">
        <v>5</v>
      </c>
      <c r="W450" s="12">
        <v>3</v>
      </c>
      <c r="X450" s="12">
        <v>15</v>
      </c>
      <c r="Y450" s="12"/>
      <c r="Z450" s="12"/>
      <c r="AA450" s="12"/>
      <c r="AB450" s="12"/>
      <c r="AC450" s="12"/>
      <c r="AD450" s="12"/>
      <c r="AE450" s="12"/>
      <c r="AF450" s="12"/>
    </row>
    <row r="451" spans="1:32">
      <c r="A451" s="1">
        <v>5979</v>
      </c>
      <c r="B451" s="17" t="s">
        <v>921</v>
      </c>
      <c r="C451" s="17"/>
      <c r="D451" s="17" t="s">
        <v>497</v>
      </c>
      <c r="E451" s="17" t="s">
        <v>57</v>
      </c>
      <c r="F451" s="1" t="s">
        <v>35</v>
      </c>
      <c r="G451" s="17" t="s">
        <v>958</v>
      </c>
      <c r="H451" s="17" t="s">
        <v>959</v>
      </c>
      <c r="I451" s="15" t="s">
        <v>78</v>
      </c>
      <c r="J451" t="s">
        <v>951</v>
      </c>
      <c r="K451" s="1">
        <f>_xlfn.XLOOKUP(J451,'[1]Youth DB'!$G:$G,'[1]Youth DB'!$A:$A,"",0)</f>
        <v>525</v>
      </c>
      <c r="L451" s="17" t="s">
        <v>960</v>
      </c>
      <c r="M451" s="11">
        <f>SUM(O451,Q451,S451,U451,W451,Y451,AA451,AC451,AE451)</f>
        <v>18</v>
      </c>
      <c r="N451" s="12" t="s">
        <v>40</v>
      </c>
      <c r="O451" s="12">
        <v>4</v>
      </c>
      <c r="P451" s="12">
        <v>2</v>
      </c>
      <c r="Q451" s="12">
        <v>4</v>
      </c>
      <c r="R451" s="12">
        <v>1</v>
      </c>
      <c r="S451" s="12">
        <v>5</v>
      </c>
      <c r="T451" s="12">
        <v>2</v>
      </c>
      <c r="U451" s="12">
        <v>1</v>
      </c>
      <c r="V451" s="12">
        <v>2</v>
      </c>
      <c r="W451" s="12">
        <v>4</v>
      </c>
      <c r="X451" s="12">
        <v>1</v>
      </c>
      <c r="Y451" s="12"/>
      <c r="Z451" s="12"/>
      <c r="AA451" s="12"/>
      <c r="AB451" s="12"/>
      <c r="AC451" s="12"/>
      <c r="AD451" s="12"/>
      <c r="AE451" s="12"/>
      <c r="AF451" s="12"/>
    </row>
    <row r="452" spans="1:32">
      <c r="A452" s="1">
        <v>5981</v>
      </c>
      <c r="B452" s="17" t="s">
        <v>921</v>
      </c>
      <c r="C452" s="17"/>
      <c r="D452" s="17" t="s">
        <v>497</v>
      </c>
      <c r="E452" s="17" t="s">
        <v>57</v>
      </c>
      <c r="F452" s="1" t="s">
        <v>35</v>
      </c>
      <c r="G452" s="17" t="s">
        <v>961</v>
      </c>
      <c r="H452" s="18" t="s">
        <v>574</v>
      </c>
      <c r="I452" s="15" t="s">
        <v>75</v>
      </c>
      <c r="J452" t="s">
        <v>951</v>
      </c>
      <c r="K452" s="1">
        <f>_xlfn.XLOOKUP(J452,'[1]Youth DB'!$G:$G,'[1]Youth DB'!$A:$A,"",0)</f>
        <v>525</v>
      </c>
      <c r="L452" s="17" t="s">
        <v>960</v>
      </c>
      <c r="M452" s="11">
        <f>SUM(O452,Q452,S452,U452,W452,Y452,AA452,AC452,AE452)</f>
        <v>18</v>
      </c>
      <c r="N452" s="12" t="s">
        <v>40</v>
      </c>
      <c r="O452" s="12">
        <v>4</v>
      </c>
      <c r="P452" s="12">
        <v>2</v>
      </c>
      <c r="Q452" s="12">
        <v>3</v>
      </c>
      <c r="R452" s="12">
        <v>2</v>
      </c>
      <c r="S452" s="12">
        <v>5</v>
      </c>
      <c r="T452" s="12">
        <v>2</v>
      </c>
      <c r="U452" s="12">
        <v>2</v>
      </c>
      <c r="V452" s="12">
        <v>2</v>
      </c>
      <c r="W452" s="12">
        <v>4</v>
      </c>
      <c r="X452" s="12">
        <v>1</v>
      </c>
      <c r="Y452" s="12"/>
      <c r="Z452" s="12"/>
      <c r="AA452" s="12"/>
      <c r="AB452" s="12"/>
      <c r="AC452" s="12"/>
      <c r="AD452" s="12"/>
      <c r="AE452" s="12"/>
      <c r="AF452" s="12"/>
    </row>
    <row r="453" spans="1:32">
      <c r="A453" s="1">
        <v>6006</v>
      </c>
      <c r="B453" s="17" t="s">
        <v>921</v>
      </c>
      <c r="C453" s="39"/>
      <c r="D453" s="17" t="s">
        <v>497</v>
      </c>
      <c r="E453" s="17" t="s">
        <v>57</v>
      </c>
      <c r="F453" s="1" t="s">
        <v>35</v>
      </c>
      <c r="G453" s="17" t="s">
        <v>962</v>
      </c>
      <c r="H453" s="17" t="s">
        <v>963</v>
      </c>
      <c r="I453" s="15" t="s">
        <v>75</v>
      </c>
      <c r="J453" t="s">
        <v>951</v>
      </c>
      <c r="K453" s="1">
        <f>_xlfn.XLOOKUP(J453,'[1]Youth DB'!$G:$G,'[1]Youth DB'!$A:$A,"",0)</f>
        <v>525</v>
      </c>
      <c r="L453" s="17" t="s">
        <v>827</v>
      </c>
      <c r="M453" s="11">
        <f>SUM(O453,Q453,S453,U453,W453,Y453,AA453,AC453,AE453)</f>
        <v>20</v>
      </c>
      <c r="N453" s="12" t="s">
        <v>40</v>
      </c>
      <c r="O453" s="12">
        <v>2</v>
      </c>
      <c r="P453" s="12">
        <v>4</v>
      </c>
      <c r="Q453" s="12">
        <v>5</v>
      </c>
      <c r="R453" s="12">
        <v>5</v>
      </c>
      <c r="S453" s="12">
        <v>7</v>
      </c>
      <c r="T453" s="12">
        <v>5</v>
      </c>
      <c r="U453" s="12">
        <v>1</v>
      </c>
      <c r="V453" s="12">
        <v>5</v>
      </c>
      <c r="W453" s="12">
        <v>5</v>
      </c>
      <c r="X453" s="12">
        <v>9</v>
      </c>
      <c r="Y453" s="12"/>
      <c r="Z453" s="12"/>
      <c r="AA453" s="12"/>
      <c r="AB453" s="12"/>
      <c r="AC453" s="12"/>
      <c r="AD453" s="12"/>
      <c r="AE453" s="12"/>
      <c r="AF453" s="12"/>
    </row>
    <row r="454" spans="1:32">
      <c r="A454" s="1">
        <v>4273</v>
      </c>
      <c r="B454" s="17" t="s">
        <v>921</v>
      </c>
      <c r="C454" s="17"/>
      <c r="D454" s="17" t="s">
        <v>497</v>
      </c>
      <c r="E454" s="17" t="s">
        <v>34</v>
      </c>
      <c r="F454" s="1" t="s">
        <v>35</v>
      </c>
      <c r="G454" s="17" t="s">
        <v>964</v>
      </c>
      <c r="H454" s="17" t="s">
        <v>965</v>
      </c>
      <c r="I454" s="15" t="s">
        <v>78</v>
      </c>
      <c r="J454" t="s">
        <v>951</v>
      </c>
      <c r="K454" s="1">
        <f>_xlfn.XLOOKUP(J454,'[1]Youth DB'!$G:$G,'[1]Youth DB'!$A:$A,"",0)</f>
        <v>525</v>
      </c>
      <c r="L454" s="17" t="s">
        <v>827</v>
      </c>
      <c r="M454" s="11">
        <f>SUM(O454,Q454,S454,U454,W454,Y454,AA454,AC454,AE454)</f>
        <v>18</v>
      </c>
      <c r="N454" s="12" t="s">
        <v>40</v>
      </c>
      <c r="O454" s="12">
        <v>2</v>
      </c>
      <c r="P454" s="12">
        <v>5</v>
      </c>
      <c r="Q454" s="12">
        <v>5</v>
      </c>
      <c r="R454" s="12">
        <v>6</v>
      </c>
      <c r="S454" s="12">
        <v>6</v>
      </c>
      <c r="T454" s="12">
        <v>6</v>
      </c>
      <c r="U454" s="12">
        <v>2</v>
      </c>
      <c r="V454" s="12">
        <v>7</v>
      </c>
      <c r="W454" s="12">
        <v>3</v>
      </c>
      <c r="X454" s="12">
        <v>18</v>
      </c>
      <c r="Y454" s="12"/>
      <c r="Z454" s="12"/>
      <c r="AA454" s="12"/>
      <c r="AB454" s="12"/>
      <c r="AC454" s="12"/>
      <c r="AD454" s="12"/>
      <c r="AE454" s="12"/>
      <c r="AF454" s="12"/>
    </row>
    <row r="455" spans="1:32">
      <c r="A455" s="1">
        <v>4760</v>
      </c>
      <c r="B455" s="17" t="s">
        <v>813</v>
      </c>
      <c r="C455" s="17"/>
      <c r="D455" s="17" t="s">
        <v>171</v>
      </c>
      <c r="E455" s="17" t="s">
        <v>148</v>
      </c>
      <c r="F455" s="1" t="s">
        <v>35</v>
      </c>
      <c r="G455" s="17" t="s">
        <v>966</v>
      </c>
      <c r="H455" s="18" t="s">
        <v>967</v>
      </c>
      <c r="I455" s="15"/>
      <c r="J455" s="17" t="s">
        <v>968</v>
      </c>
      <c r="K455" s="1">
        <f>_xlfn.XLOOKUP(J455,'[1]Youth DB'!$G:$G,'[1]Youth DB'!$A:$A,"",0)</f>
        <v>520</v>
      </c>
      <c r="L455" s="19">
        <v>44949</v>
      </c>
      <c r="M455" s="11">
        <f>SUM(O455,Q455,S455,U455,W455,Y455,AA455,AC455,AE455)</f>
        <v>64</v>
      </c>
      <c r="N455" s="12" t="s">
        <v>40</v>
      </c>
      <c r="O455" s="12">
        <v>16</v>
      </c>
      <c r="P455" s="12">
        <v>1</v>
      </c>
      <c r="Q455" s="12">
        <v>7</v>
      </c>
      <c r="R455" s="12">
        <v>8</v>
      </c>
      <c r="S455" s="12">
        <v>8</v>
      </c>
      <c r="T455" s="12">
        <v>1</v>
      </c>
      <c r="U455" s="12">
        <v>7</v>
      </c>
      <c r="V455" s="12">
        <v>2</v>
      </c>
      <c r="W455" s="12">
        <v>6</v>
      </c>
      <c r="X455" s="12">
        <v>2</v>
      </c>
      <c r="Y455" s="12">
        <v>20</v>
      </c>
      <c r="Z455" s="12">
        <v>3</v>
      </c>
      <c r="AA455" s="12"/>
      <c r="AB455" s="12"/>
      <c r="AC455" s="12"/>
      <c r="AD455" s="12"/>
      <c r="AE455" s="12"/>
      <c r="AF455" s="12"/>
    </row>
    <row r="456" spans="1:32">
      <c r="A456" s="41">
        <v>9733</v>
      </c>
      <c r="B456" s="42" t="s">
        <v>813</v>
      </c>
      <c r="C456" s="43" t="s">
        <v>426</v>
      </c>
      <c r="D456" s="42" t="s">
        <v>171</v>
      </c>
      <c r="E456" s="42" t="s">
        <v>148</v>
      </c>
      <c r="F456" s="41" t="s">
        <v>35</v>
      </c>
      <c r="G456" s="42" t="s">
        <v>969</v>
      </c>
      <c r="H456" s="42" t="s">
        <v>970</v>
      </c>
      <c r="I456" s="44"/>
      <c r="J456" s="42" t="s">
        <v>971</v>
      </c>
      <c r="K456" s="1">
        <f>_xlfn.XLOOKUP(J456,'[1]Youth DB'!$G:$G,'[1]Youth DB'!$A:$A,"",0)</f>
        <v>558</v>
      </c>
      <c r="L456" s="45">
        <v>45075</v>
      </c>
      <c r="M456" s="11">
        <f>SUM(O456,Q456,S456,U456,W456,Y456,AA456,AC456,AE456)</f>
        <v>32</v>
      </c>
      <c r="N456" s="46"/>
      <c r="O456" s="46"/>
      <c r="P456" s="46"/>
      <c r="Q456" s="46">
        <v>0</v>
      </c>
      <c r="R456" s="46"/>
      <c r="S456" s="46">
        <v>1</v>
      </c>
      <c r="T456" s="46">
        <v>1</v>
      </c>
      <c r="U456" s="46">
        <v>9</v>
      </c>
      <c r="V456" s="46">
        <v>2</v>
      </c>
      <c r="W456" s="46">
        <v>7</v>
      </c>
      <c r="X456" s="46">
        <v>2</v>
      </c>
      <c r="Y456" s="46">
        <v>15</v>
      </c>
      <c r="Z456" s="46">
        <v>4</v>
      </c>
      <c r="AA456" s="46"/>
      <c r="AB456" s="46"/>
      <c r="AC456" s="46"/>
      <c r="AD456" s="46"/>
      <c r="AE456" s="46"/>
      <c r="AF456" s="46"/>
    </row>
    <row r="457" spans="1:32">
      <c r="A457" s="1">
        <v>9728</v>
      </c>
      <c r="B457" s="17" t="s">
        <v>813</v>
      </c>
      <c r="C457" s="17"/>
      <c r="D457" s="17" t="s">
        <v>171</v>
      </c>
      <c r="E457" s="17" t="s">
        <v>148</v>
      </c>
      <c r="F457" s="1" t="s">
        <v>35</v>
      </c>
      <c r="G457" s="17" t="s">
        <v>212</v>
      </c>
      <c r="H457" s="17" t="s">
        <v>238</v>
      </c>
      <c r="I457" s="15"/>
      <c r="J457" s="17" t="s">
        <v>968</v>
      </c>
      <c r="K457" s="1">
        <f>_xlfn.XLOOKUP(J457,'[1]Youth DB'!$G:$G,'[1]Youth DB'!$A:$A,"",0)</f>
        <v>520</v>
      </c>
      <c r="L457" s="19">
        <v>45033</v>
      </c>
      <c r="M457" s="11">
        <f>SUM(O457,Q457,S457,U457,W457,Y457,AA457,AC457,AE457)</f>
        <v>38</v>
      </c>
      <c r="N457" s="12" t="s">
        <v>40</v>
      </c>
      <c r="O457" s="25">
        <v>0</v>
      </c>
      <c r="P457" s="12"/>
      <c r="Q457" s="12">
        <v>5</v>
      </c>
      <c r="R457" s="12">
        <v>1</v>
      </c>
      <c r="S457" s="12">
        <v>8</v>
      </c>
      <c r="T457" s="12">
        <v>1</v>
      </c>
      <c r="U457" s="12">
        <v>10</v>
      </c>
      <c r="V457" s="12">
        <v>2</v>
      </c>
      <c r="W457" s="12">
        <v>6</v>
      </c>
      <c r="X457" s="12">
        <v>2</v>
      </c>
      <c r="Y457" s="12">
        <v>9</v>
      </c>
      <c r="Z457" s="12">
        <v>3</v>
      </c>
      <c r="AA457" s="12"/>
      <c r="AB457" s="12"/>
      <c r="AC457" s="12"/>
      <c r="AD457" s="12"/>
      <c r="AE457" s="12"/>
      <c r="AF457" s="12"/>
    </row>
    <row r="458" spans="1:32">
      <c r="A458" s="1">
        <v>9729</v>
      </c>
      <c r="B458" s="17" t="s">
        <v>813</v>
      </c>
      <c r="C458" s="17"/>
      <c r="D458" s="17" t="s">
        <v>171</v>
      </c>
      <c r="E458" s="17" t="s">
        <v>148</v>
      </c>
      <c r="F458" s="1" t="s">
        <v>35</v>
      </c>
      <c r="G458" s="17" t="s">
        <v>560</v>
      </c>
      <c r="H458" s="17" t="s">
        <v>814</v>
      </c>
      <c r="I458" s="15"/>
      <c r="J458" s="17" t="s">
        <v>968</v>
      </c>
      <c r="K458" s="1">
        <f>_xlfn.XLOOKUP(J458,'[1]Youth DB'!$G:$G,'[1]Youth DB'!$A:$A,"",0)</f>
        <v>520</v>
      </c>
      <c r="L458" s="19">
        <v>44949</v>
      </c>
      <c r="M458" s="11">
        <f>SUM(O458,Q458,S458,U458,W458,Y458,AA458,AC458,AE458)</f>
        <v>82</v>
      </c>
      <c r="N458" s="12" t="s">
        <v>40</v>
      </c>
      <c r="O458" s="12">
        <v>29</v>
      </c>
      <c r="P458" s="12">
        <v>1</v>
      </c>
      <c r="Q458" s="12">
        <v>6</v>
      </c>
      <c r="R458" s="12">
        <v>1</v>
      </c>
      <c r="S458" s="12">
        <v>11</v>
      </c>
      <c r="T458" s="12">
        <v>1</v>
      </c>
      <c r="U458" s="12">
        <v>10</v>
      </c>
      <c r="V458" s="12">
        <v>2</v>
      </c>
      <c r="W458" s="12">
        <v>6</v>
      </c>
      <c r="X458" s="12">
        <v>2</v>
      </c>
      <c r="Y458" s="12">
        <v>20</v>
      </c>
      <c r="Z458" s="12">
        <v>4</v>
      </c>
      <c r="AA458" s="12"/>
      <c r="AB458" s="12"/>
      <c r="AC458" s="12"/>
      <c r="AD458" s="12"/>
      <c r="AE458" s="12"/>
      <c r="AF458" s="12"/>
    </row>
    <row r="459" spans="1:32">
      <c r="A459" s="1">
        <v>8436</v>
      </c>
      <c r="B459" s="17" t="s">
        <v>813</v>
      </c>
      <c r="C459" s="17"/>
      <c r="D459" s="17" t="s">
        <v>171</v>
      </c>
      <c r="E459" s="17" t="s">
        <v>148</v>
      </c>
      <c r="F459" s="1" t="s">
        <v>35</v>
      </c>
      <c r="G459" s="17" t="s">
        <v>972</v>
      </c>
      <c r="H459" s="17" t="s">
        <v>791</v>
      </c>
      <c r="I459" s="15"/>
      <c r="J459" s="17" t="s">
        <v>968</v>
      </c>
      <c r="K459" s="1">
        <f>_xlfn.XLOOKUP(J459,'[1]Youth DB'!$G:$G,'[1]Youth DB'!$A:$A,"",0)</f>
        <v>520</v>
      </c>
      <c r="L459" s="19">
        <v>44964</v>
      </c>
      <c r="M459" s="11">
        <f>SUM(O459,Q459,S459,U459,W459,Y459,AA459,AC459,AE459)</f>
        <v>65</v>
      </c>
      <c r="N459" s="12" t="s">
        <v>40</v>
      </c>
      <c r="O459" s="12">
        <v>24</v>
      </c>
      <c r="P459" s="12">
        <v>1</v>
      </c>
      <c r="Q459" s="12">
        <v>6</v>
      </c>
      <c r="R459" s="12">
        <v>1</v>
      </c>
      <c r="S459" s="12">
        <v>13</v>
      </c>
      <c r="T459" s="12">
        <v>1</v>
      </c>
      <c r="U459" s="12">
        <v>11</v>
      </c>
      <c r="V459" s="12">
        <v>2</v>
      </c>
      <c r="W459" s="12">
        <v>0</v>
      </c>
      <c r="X459" s="12"/>
      <c r="Y459" s="12">
        <v>11</v>
      </c>
      <c r="Z459" s="12">
        <v>4</v>
      </c>
      <c r="AA459" s="12"/>
      <c r="AB459" s="12"/>
      <c r="AC459" s="12"/>
      <c r="AD459" s="12"/>
      <c r="AE459" s="12"/>
      <c r="AF459" s="12"/>
    </row>
    <row r="460" spans="1:32">
      <c r="A460" s="1">
        <v>9734</v>
      </c>
      <c r="B460" s="17" t="s">
        <v>813</v>
      </c>
      <c r="C460" s="39" t="s">
        <v>973</v>
      </c>
      <c r="D460" s="17" t="s">
        <v>171</v>
      </c>
      <c r="E460" s="17" t="s">
        <v>148</v>
      </c>
      <c r="F460" s="1" t="s">
        <v>35</v>
      </c>
      <c r="G460" s="17" t="s">
        <v>974</v>
      </c>
      <c r="H460" s="17" t="s">
        <v>975</v>
      </c>
      <c r="I460" s="15"/>
      <c r="J460" s="17" t="s">
        <v>971</v>
      </c>
      <c r="K460" s="1">
        <f>_xlfn.XLOOKUP(J460,'[1]Youth DB'!$G:$G,'[1]Youth DB'!$A:$A,"",0)</f>
        <v>558</v>
      </c>
      <c r="L460" s="19">
        <v>44958</v>
      </c>
      <c r="M460" s="11">
        <f>SUM(O460,Q460,S460,U460,W460,Y460,AA460,AC460,AE460)</f>
        <v>61</v>
      </c>
      <c r="N460" s="12" t="s">
        <v>40</v>
      </c>
      <c r="O460" s="12">
        <v>19</v>
      </c>
      <c r="P460" s="12">
        <v>1</v>
      </c>
      <c r="Q460" s="12">
        <v>0</v>
      </c>
      <c r="R460" s="12"/>
      <c r="S460" s="12">
        <v>10</v>
      </c>
      <c r="T460" s="12">
        <v>1</v>
      </c>
      <c r="U460" s="12">
        <v>9</v>
      </c>
      <c r="V460" s="12">
        <v>2</v>
      </c>
      <c r="W460" s="12">
        <v>9</v>
      </c>
      <c r="X460" s="12">
        <v>2</v>
      </c>
      <c r="Y460" s="12">
        <v>14</v>
      </c>
      <c r="Z460" s="12">
        <v>4</v>
      </c>
      <c r="AA460" s="12"/>
      <c r="AB460" s="12"/>
      <c r="AC460" s="12"/>
      <c r="AD460" s="12"/>
      <c r="AE460" s="12"/>
      <c r="AF460" s="12"/>
    </row>
    <row r="461" spans="1:32">
      <c r="A461" s="1">
        <v>2024</v>
      </c>
      <c r="B461" s="17" t="s">
        <v>921</v>
      </c>
      <c r="C461" s="17"/>
      <c r="D461" s="17" t="s">
        <v>497</v>
      </c>
      <c r="E461" s="17" t="s">
        <v>34</v>
      </c>
      <c r="F461" s="1" t="s">
        <v>35</v>
      </c>
      <c r="G461" s="17" t="s">
        <v>976</v>
      </c>
      <c r="H461" s="17" t="s">
        <v>977</v>
      </c>
      <c r="I461" s="15" t="s">
        <v>78</v>
      </c>
      <c r="J461" t="s">
        <v>951</v>
      </c>
      <c r="K461" s="1">
        <f>_xlfn.XLOOKUP(J461,'[1]Youth DB'!$G:$G,'[1]Youth DB'!$A:$A,"",0)</f>
        <v>525</v>
      </c>
      <c r="L461" s="17" t="s">
        <v>827</v>
      </c>
      <c r="M461" s="11">
        <f>SUM(O461,Q461,S461,U461,W461,Y461,AA461,AC461,AE461)</f>
        <v>19</v>
      </c>
      <c r="N461" s="12" t="s">
        <v>40</v>
      </c>
      <c r="O461" s="12">
        <v>2</v>
      </c>
      <c r="P461" s="12">
        <v>5</v>
      </c>
      <c r="Q461" s="12">
        <v>5</v>
      </c>
      <c r="R461" s="12">
        <v>6</v>
      </c>
      <c r="S461" s="12">
        <v>6</v>
      </c>
      <c r="T461" s="12">
        <v>6</v>
      </c>
      <c r="U461" s="12">
        <v>3</v>
      </c>
      <c r="V461" s="12">
        <v>7</v>
      </c>
      <c r="W461" s="12">
        <v>3</v>
      </c>
      <c r="X461" s="12">
        <v>9</v>
      </c>
      <c r="Y461" s="12"/>
      <c r="Z461" s="12"/>
      <c r="AA461" s="12"/>
      <c r="AB461" s="12"/>
      <c r="AC461" s="12"/>
      <c r="AD461" s="12"/>
      <c r="AE461" s="12"/>
      <c r="AF461" s="12"/>
    </row>
    <row r="462" spans="1:32">
      <c r="A462" s="1">
        <v>4777</v>
      </c>
      <c r="B462" s="17" t="s">
        <v>813</v>
      </c>
      <c r="C462" s="17"/>
      <c r="D462" s="17" t="s">
        <v>171</v>
      </c>
      <c r="E462" s="17" t="s">
        <v>148</v>
      </c>
      <c r="F462" s="1" t="s">
        <v>35</v>
      </c>
      <c r="G462" s="17" t="s">
        <v>978</v>
      </c>
      <c r="H462" s="17" t="s">
        <v>979</v>
      </c>
      <c r="I462" s="15"/>
      <c r="J462" s="17" t="s">
        <v>971</v>
      </c>
      <c r="K462" s="1">
        <f>_xlfn.XLOOKUP(J462,'[1]Youth DB'!$G:$G,'[1]Youth DB'!$A:$A,"",0)</f>
        <v>558</v>
      </c>
      <c r="L462" s="19">
        <v>44970</v>
      </c>
      <c r="M462" s="11">
        <f>SUM(O462,Q462,S462,U462,W462,Y462,AA462,AC462,AE462)</f>
        <v>69</v>
      </c>
      <c r="N462" s="12" t="s">
        <v>40</v>
      </c>
      <c r="O462" s="12">
        <v>24</v>
      </c>
      <c r="P462" s="12">
        <v>1</v>
      </c>
      <c r="Q462" s="12">
        <v>1</v>
      </c>
      <c r="R462" s="12">
        <v>1</v>
      </c>
      <c r="S462" s="12">
        <v>13</v>
      </c>
      <c r="T462" s="12">
        <v>1</v>
      </c>
      <c r="U462" s="12">
        <v>11</v>
      </c>
      <c r="V462" s="12">
        <v>2</v>
      </c>
      <c r="W462" s="12">
        <v>6</v>
      </c>
      <c r="X462" s="12">
        <v>2</v>
      </c>
      <c r="Y462" s="12">
        <v>14</v>
      </c>
      <c r="Z462" s="12">
        <v>4</v>
      </c>
      <c r="AA462" s="12"/>
      <c r="AB462" s="12"/>
      <c r="AC462" s="12"/>
      <c r="AD462" s="12"/>
      <c r="AE462" s="12"/>
      <c r="AF462" s="12"/>
    </row>
    <row r="463" spans="1:32">
      <c r="A463" s="1">
        <v>4751</v>
      </c>
      <c r="B463" s="17" t="s">
        <v>813</v>
      </c>
      <c r="C463" s="17"/>
      <c r="D463" s="17" t="s">
        <v>171</v>
      </c>
      <c r="E463" s="17" t="s">
        <v>148</v>
      </c>
      <c r="F463" s="1" t="s">
        <v>35</v>
      </c>
      <c r="G463" s="17" t="s">
        <v>980</v>
      </c>
      <c r="H463" s="17" t="s">
        <v>259</v>
      </c>
      <c r="I463" s="15"/>
      <c r="J463" s="17" t="s">
        <v>968</v>
      </c>
      <c r="K463" s="1">
        <f>_xlfn.XLOOKUP(J463,'[1]Youth DB'!$G:$G,'[1]Youth DB'!$A:$A,"",0)</f>
        <v>520</v>
      </c>
      <c r="L463" s="19">
        <v>44950</v>
      </c>
      <c r="M463" s="11">
        <f>SUM(O463,Q463,S463,U463,W463,Y463,AA463,AC463,AE463)</f>
        <v>83</v>
      </c>
      <c r="N463" s="12" t="s">
        <v>40</v>
      </c>
      <c r="O463" s="12">
        <v>29</v>
      </c>
      <c r="P463" s="12">
        <v>1</v>
      </c>
      <c r="Q463" s="12">
        <v>6</v>
      </c>
      <c r="R463" s="12">
        <v>1</v>
      </c>
      <c r="S463" s="12">
        <v>11</v>
      </c>
      <c r="T463" s="12">
        <v>1</v>
      </c>
      <c r="U463" s="12">
        <v>11</v>
      </c>
      <c r="V463" s="12">
        <v>2</v>
      </c>
      <c r="W463" s="12">
        <v>6</v>
      </c>
      <c r="X463" s="12">
        <v>2</v>
      </c>
      <c r="Y463" s="12">
        <v>20</v>
      </c>
      <c r="Z463" s="12">
        <v>4</v>
      </c>
      <c r="AA463" s="12"/>
      <c r="AB463" s="12"/>
      <c r="AC463" s="12"/>
      <c r="AD463" s="12"/>
      <c r="AE463" s="12"/>
      <c r="AF463" s="12"/>
    </row>
    <row r="464" spans="1:32">
      <c r="A464" s="1">
        <v>2362</v>
      </c>
      <c r="B464" s="17" t="s">
        <v>813</v>
      </c>
      <c r="C464" s="17"/>
      <c r="D464" s="17" t="s">
        <v>171</v>
      </c>
      <c r="E464" s="17" t="s">
        <v>148</v>
      </c>
      <c r="F464" s="1" t="s">
        <v>35</v>
      </c>
      <c r="G464" s="17" t="s">
        <v>981</v>
      </c>
      <c r="H464" s="17" t="s">
        <v>982</v>
      </c>
      <c r="I464" s="15"/>
      <c r="J464" s="17" t="s">
        <v>968</v>
      </c>
      <c r="K464" s="1">
        <f>_xlfn.XLOOKUP(J464,'[1]Youth DB'!$G:$G,'[1]Youth DB'!$A:$A,"",0)</f>
        <v>520</v>
      </c>
      <c r="L464" s="19">
        <v>44949</v>
      </c>
      <c r="M464" s="11">
        <f>SUM(O464,Q464,S464,U464,W464,Y464,AA464,AC464,AE464)</f>
        <v>78</v>
      </c>
      <c r="N464" s="12" t="s">
        <v>40</v>
      </c>
      <c r="O464" s="12">
        <v>25</v>
      </c>
      <c r="P464" s="12">
        <v>1</v>
      </c>
      <c r="Q464" s="12">
        <v>8</v>
      </c>
      <c r="R464" s="12">
        <v>1</v>
      </c>
      <c r="S464" s="12">
        <v>10</v>
      </c>
      <c r="T464" s="12">
        <v>1</v>
      </c>
      <c r="U464" s="12">
        <v>10</v>
      </c>
      <c r="V464" s="12">
        <v>2</v>
      </c>
      <c r="W464" s="12">
        <v>6</v>
      </c>
      <c r="X464" s="12"/>
      <c r="Y464" s="12">
        <v>19</v>
      </c>
      <c r="Z464" s="12">
        <v>4</v>
      </c>
      <c r="AA464" s="12"/>
      <c r="AB464" s="12"/>
      <c r="AC464" s="12"/>
      <c r="AD464" s="12"/>
      <c r="AE464" s="12"/>
      <c r="AF464" s="12"/>
    </row>
    <row r="465" spans="1:32">
      <c r="A465" s="1">
        <v>4771</v>
      </c>
      <c r="B465" s="17" t="s">
        <v>813</v>
      </c>
      <c r="C465" s="39"/>
      <c r="D465" s="17" t="s">
        <v>171</v>
      </c>
      <c r="E465" s="17" t="s">
        <v>148</v>
      </c>
      <c r="F465" s="1" t="s">
        <v>35</v>
      </c>
      <c r="G465" s="17" t="s">
        <v>983</v>
      </c>
      <c r="H465" s="17" t="s">
        <v>676</v>
      </c>
      <c r="I465" s="15"/>
      <c r="J465" s="17" t="s">
        <v>968</v>
      </c>
      <c r="K465" s="1">
        <f>_xlfn.XLOOKUP(J465,'[1]Youth DB'!$G:$G,'[1]Youth DB'!$A:$A,"",0)</f>
        <v>520</v>
      </c>
      <c r="L465" s="19">
        <v>44949</v>
      </c>
      <c r="M465" s="11">
        <f>SUM(O465,Q465,S465,U465,W465,Y465,AA465,AC465,AE465)</f>
        <v>90</v>
      </c>
      <c r="N465" s="12" t="s">
        <v>40</v>
      </c>
      <c r="O465" s="12">
        <v>33</v>
      </c>
      <c r="P465" s="12">
        <v>1</v>
      </c>
      <c r="Q465" s="12">
        <v>5</v>
      </c>
      <c r="R465" s="12">
        <v>1</v>
      </c>
      <c r="S465" s="12">
        <v>14</v>
      </c>
      <c r="T465" s="12">
        <v>1</v>
      </c>
      <c r="U465" s="12">
        <v>11</v>
      </c>
      <c r="V465" s="12">
        <v>2</v>
      </c>
      <c r="W465" s="12">
        <v>6</v>
      </c>
      <c r="X465" s="12">
        <v>2</v>
      </c>
      <c r="Y465" s="12">
        <v>21</v>
      </c>
      <c r="Z465" s="12">
        <v>4</v>
      </c>
      <c r="AA465" s="12"/>
      <c r="AB465" s="12"/>
      <c r="AC465" s="12"/>
      <c r="AD465" s="12"/>
      <c r="AE465" s="12"/>
      <c r="AF465" s="12"/>
    </row>
    <row r="466" spans="1:32">
      <c r="A466" s="1">
        <v>2416</v>
      </c>
      <c r="B466" s="17" t="s">
        <v>813</v>
      </c>
      <c r="C466" s="17"/>
      <c r="D466" s="17" t="s">
        <v>171</v>
      </c>
      <c r="E466" s="17" t="s">
        <v>148</v>
      </c>
      <c r="F466" s="1" t="s">
        <v>35</v>
      </c>
      <c r="G466" s="17" t="s">
        <v>984</v>
      </c>
      <c r="H466" s="17" t="s">
        <v>578</v>
      </c>
      <c r="I466" s="15"/>
      <c r="J466" s="17" t="s">
        <v>968</v>
      </c>
      <c r="K466" s="1">
        <f>_xlfn.XLOOKUP(J466,'[1]Youth DB'!$G:$G,'[1]Youth DB'!$A:$A,"",0)</f>
        <v>520</v>
      </c>
      <c r="L466" s="19">
        <v>44963</v>
      </c>
      <c r="M466" s="11">
        <f>SUM(O466,Q466,S466,U466,W466,Y466,AA466,AC466,AE466)</f>
        <v>74</v>
      </c>
      <c r="N466" s="12" t="s">
        <v>40</v>
      </c>
      <c r="O466" s="12">
        <v>23</v>
      </c>
      <c r="P466" s="12">
        <v>1</v>
      </c>
      <c r="Q466" s="12">
        <v>8</v>
      </c>
      <c r="R466" s="12">
        <v>1</v>
      </c>
      <c r="S466" s="12">
        <v>10</v>
      </c>
      <c r="T466" s="12">
        <v>1</v>
      </c>
      <c r="U466" s="12">
        <v>11</v>
      </c>
      <c r="V466" s="12">
        <v>2</v>
      </c>
      <c r="W466" s="12">
        <v>6</v>
      </c>
      <c r="X466" s="12"/>
      <c r="Y466" s="12">
        <v>16</v>
      </c>
      <c r="Z466" s="12">
        <v>4</v>
      </c>
      <c r="AA466" s="12"/>
      <c r="AB466" s="12"/>
      <c r="AC466" s="12"/>
      <c r="AD466" s="12"/>
      <c r="AE466" s="12"/>
      <c r="AF466" s="12"/>
    </row>
    <row r="467" spans="1:32">
      <c r="A467" s="1">
        <v>9852</v>
      </c>
      <c r="B467" s="42" t="s">
        <v>813</v>
      </c>
      <c r="C467" s="42" t="s">
        <v>985</v>
      </c>
      <c r="D467" s="42" t="s">
        <v>171</v>
      </c>
      <c r="E467" s="42" t="s">
        <v>148</v>
      </c>
      <c r="F467" s="41" t="s">
        <v>35</v>
      </c>
      <c r="G467" s="42" t="s">
        <v>986</v>
      </c>
      <c r="H467" s="42" t="s">
        <v>987</v>
      </c>
      <c r="I467" s="15"/>
      <c r="J467" s="17" t="s">
        <v>971</v>
      </c>
      <c r="K467" s="1">
        <f>_xlfn.XLOOKUP(J467,'[1]Youth DB'!$G:$G,'[1]Youth DB'!$A:$A,"",0)</f>
        <v>558</v>
      </c>
      <c r="L467" s="19">
        <v>45048</v>
      </c>
      <c r="M467" s="11">
        <f>SUM(O467,Q467,S467,U467,W467,Y467,AA467,AC467,AE467)</f>
        <v>49</v>
      </c>
      <c r="N467" s="12" t="s">
        <v>40</v>
      </c>
      <c r="O467" s="12">
        <v>0</v>
      </c>
      <c r="P467" s="12"/>
      <c r="Q467" s="12">
        <v>0</v>
      </c>
      <c r="R467" s="12"/>
      <c r="S467" s="12">
        <v>13</v>
      </c>
      <c r="T467" s="12">
        <v>1</v>
      </c>
      <c r="U467" s="12">
        <v>12</v>
      </c>
      <c r="V467" s="12">
        <v>2</v>
      </c>
      <c r="W467" s="12">
        <v>9</v>
      </c>
      <c r="X467" s="12">
        <v>2</v>
      </c>
      <c r="Y467" s="12">
        <v>15</v>
      </c>
      <c r="Z467" s="12">
        <v>4</v>
      </c>
      <c r="AA467" s="12"/>
      <c r="AB467" s="12"/>
      <c r="AC467" s="12"/>
      <c r="AD467" s="12"/>
      <c r="AE467" s="12"/>
      <c r="AF467" s="12"/>
    </row>
    <row r="468" spans="1:32">
      <c r="A468" s="1">
        <v>2240</v>
      </c>
      <c r="B468" s="17" t="s">
        <v>813</v>
      </c>
      <c r="C468" s="17" t="s">
        <v>973</v>
      </c>
      <c r="D468" s="17" t="s">
        <v>171</v>
      </c>
      <c r="E468" s="17" t="s">
        <v>148</v>
      </c>
      <c r="F468" s="1" t="s">
        <v>35</v>
      </c>
      <c r="G468" s="17" t="s">
        <v>988</v>
      </c>
      <c r="H468" s="17" t="s">
        <v>762</v>
      </c>
      <c r="I468" s="15"/>
      <c r="J468" s="17" t="s">
        <v>971</v>
      </c>
      <c r="K468" s="1">
        <f>_xlfn.XLOOKUP(J468,'[1]Youth DB'!$G:$G,'[1]Youth DB'!$A:$A,"",0)</f>
        <v>558</v>
      </c>
      <c r="L468" s="19">
        <v>44963</v>
      </c>
      <c r="M468" s="11">
        <f>SUM(O468,Q468,S468,U468,W468,Y468,AA468,AC468,AE468)</f>
        <v>52</v>
      </c>
      <c r="N468" s="12" t="s">
        <v>40</v>
      </c>
      <c r="O468" s="12">
        <v>15</v>
      </c>
      <c r="P468" s="12">
        <v>1</v>
      </c>
      <c r="Q468" s="12">
        <v>0</v>
      </c>
      <c r="R468" s="12"/>
      <c r="S468" s="12">
        <v>12</v>
      </c>
      <c r="T468" s="12">
        <v>1</v>
      </c>
      <c r="U468" s="12">
        <v>10</v>
      </c>
      <c r="V468" s="12">
        <v>2</v>
      </c>
      <c r="W468" s="12">
        <v>0</v>
      </c>
      <c r="X468" s="12"/>
      <c r="Y468" s="12">
        <v>15</v>
      </c>
      <c r="Z468" s="12">
        <v>4</v>
      </c>
      <c r="AA468" s="12"/>
      <c r="AB468" s="12"/>
      <c r="AC468" s="12"/>
      <c r="AD468" s="12"/>
      <c r="AE468" s="12"/>
      <c r="AF468" s="12"/>
    </row>
    <row r="469" spans="1:32">
      <c r="A469" s="1">
        <v>9730</v>
      </c>
      <c r="B469" s="17" t="s">
        <v>813</v>
      </c>
      <c r="C469" s="17"/>
      <c r="D469" s="17" t="s">
        <v>171</v>
      </c>
      <c r="E469" s="17" t="s">
        <v>148</v>
      </c>
      <c r="F469" s="1" t="s">
        <v>35</v>
      </c>
      <c r="G469" s="17" t="s">
        <v>989</v>
      </c>
      <c r="H469" s="17" t="s">
        <v>205</v>
      </c>
      <c r="I469" s="15"/>
      <c r="J469" s="17" t="s">
        <v>968</v>
      </c>
      <c r="K469" s="1">
        <f>_xlfn.XLOOKUP(J469,'[1]Youth DB'!$G:$G,'[1]Youth DB'!$A:$A,"",0)</f>
        <v>520</v>
      </c>
      <c r="L469" s="19">
        <v>45033</v>
      </c>
      <c r="M469" s="11">
        <f>SUM(O469,Q469,S469,U469,W469,Y469,AA469,AC469,AE469)</f>
        <v>29</v>
      </c>
      <c r="N469" s="12" t="s">
        <v>40</v>
      </c>
      <c r="O469" s="25">
        <v>0</v>
      </c>
      <c r="P469" s="12"/>
      <c r="Q469" s="12">
        <v>5</v>
      </c>
      <c r="R469" s="12">
        <v>1</v>
      </c>
      <c r="S469" s="12">
        <v>7</v>
      </c>
      <c r="T469" s="12">
        <v>1</v>
      </c>
      <c r="U469" s="12">
        <v>3</v>
      </c>
      <c r="V469" s="12">
        <v>2</v>
      </c>
      <c r="W469" s="12">
        <v>6</v>
      </c>
      <c r="X469" s="12">
        <v>2</v>
      </c>
      <c r="Y469" s="12">
        <v>8</v>
      </c>
      <c r="Z469" s="12">
        <v>3</v>
      </c>
      <c r="AA469" s="12"/>
      <c r="AB469" s="12"/>
      <c r="AC469" s="12"/>
      <c r="AD469" s="12"/>
      <c r="AE469" s="12"/>
      <c r="AF469" s="12"/>
    </row>
    <row r="470" spans="1:32">
      <c r="A470" s="1">
        <v>2426</v>
      </c>
      <c r="B470" s="17" t="s">
        <v>813</v>
      </c>
      <c r="C470" s="17" t="s">
        <v>990</v>
      </c>
      <c r="D470" s="17" t="s">
        <v>171</v>
      </c>
      <c r="E470" s="17" t="s">
        <v>148</v>
      </c>
      <c r="F470" s="1" t="s">
        <v>35</v>
      </c>
      <c r="G470" s="17" t="s">
        <v>991</v>
      </c>
      <c r="H470" s="18" t="s">
        <v>992</v>
      </c>
      <c r="I470" s="15"/>
      <c r="J470" s="17" t="s">
        <v>968</v>
      </c>
      <c r="K470" s="1">
        <f>_xlfn.XLOOKUP(J470,'[1]Youth DB'!$G:$G,'[1]Youth DB'!$A:$A,"",0)</f>
        <v>520</v>
      </c>
      <c r="L470" s="19">
        <v>45048</v>
      </c>
      <c r="M470" s="11">
        <f>SUM(O470,Q470,S470,U470,W470,Y470,AA470,AC470,AE470)</f>
        <v>58</v>
      </c>
      <c r="N470" s="12" t="s">
        <v>40</v>
      </c>
      <c r="O470" s="12">
        <v>16</v>
      </c>
      <c r="P470" s="12">
        <v>1</v>
      </c>
      <c r="Q470" s="12">
        <v>0</v>
      </c>
      <c r="R470" s="12"/>
      <c r="S470" s="12">
        <v>12</v>
      </c>
      <c r="T470" s="12">
        <v>1</v>
      </c>
      <c r="U470" s="12">
        <v>10</v>
      </c>
      <c r="V470" s="12">
        <v>2</v>
      </c>
      <c r="W470" s="12">
        <v>3</v>
      </c>
      <c r="X470" s="12">
        <v>2</v>
      </c>
      <c r="Y470" s="12">
        <v>17</v>
      </c>
      <c r="Z470" s="12">
        <v>4</v>
      </c>
      <c r="AA470" s="12"/>
      <c r="AB470" s="12"/>
      <c r="AC470" s="12"/>
      <c r="AD470" s="12"/>
      <c r="AE470" s="12"/>
      <c r="AF470" s="12"/>
    </row>
    <row r="471" spans="1:32">
      <c r="A471" s="1">
        <v>2340</v>
      </c>
      <c r="B471" s="17" t="s">
        <v>813</v>
      </c>
      <c r="C471" s="17"/>
      <c r="D471" s="17" t="s">
        <v>171</v>
      </c>
      <c r="E471" s="17" t="s">
        <v>148</v>
      </c>
      <c r="F471" s="1" t="s">
        <v>35</v>
      </c>
      <c r="G471" s="17" t="s">
        <v>993</v>
      </c>
      <c r="H471" s="17" t="s">
        <v>292</v>
      </c>
      <c r="I471" s="15"/>
      <c r="J471" s="17" t="s">
        <v>971</v>
      </c>
      <c r="K471" s="1">
        <f>_xlfn.XLOOKUP(J471,'[1]Youth DB'!$G:$G,'[1]Youth DB'!$A:$A,"",0)</f>
        <v>558</v>
      </c>
      <c r="L471" s="19">
        <v>45030</v>
      </c>
      <c r="M471" s="11">
        <f>SUM(O471,Q471,S471,U471,W471,Y471,AA471,AC471,AE471)</f>
        <v>38</v>
      </c>
      <c r="N471" s="12" t="s">
        <v>40</v>
      </c>
      <c r="O471" s="25">
        <v>0</v>
      </c>
      <c r="P471" s="12"/>
      <c r="Q471" s="12">
        <v>1</v>
      </c>
      <c r="R471" s="12">
        <v>1</v>
      </c>
      <c r="S471" s="12">
        <v>8</v>
      </c>
      <c r="T471" s="12">
        <v>1</v>
      </c>
      <c r="U471" s="12">
        <v>10</v>
      </c>
      <c r="V471" s="12">
        <v>2</v>
      </c>
      <c r="W471" s="12">
        <v>9</v>
      </c>
      <c r="X471" s="12">
        <v>2</v>
      </c>
      <c r="Y471" s="12">
        <v>10</v>
      </c>
      <c r="Z471" s="12">
        <v>4</v>
      </c>
      <c r="AA471" s="12"/>
      <c r="AB471" s="12"/>
      <c r="AC471" s="12"/>
      <c r="AD471" s="12"/>
      <c r="AE471" s="12"/>
      <c r="AF471" s="12"/>
    </row>
    <row r="472" spans="1:32">
      <c r="A472" s="1">
        <v>2237</v>
      </c>
      <c r="B472" s="17" t="s">
        <v>813</v>
      </c>
      <c r="C472" s="17" t="s">
        <v>973</v>
      </c>
      <c r="D472" s="17" t="s">
        <v>171</v>
      </c>
      <c r="E472" s="17" t="s">
        <v>148</v>
      </c>
      <c r="F472" s="1" t="s">
        <v>35</v>
      </c>
      <c r="G472" s="17" t="s">
        <v>994</v>
      </c>
      <c r="H472" s="18" t="s">
        <v>238</v>
      </c>
      <c r="I472" s="15"/>
      <c r="J472" s="17" t="s">
        <v>971</v>
      </c>
      <c r="K472" s="1">
        <f>_xlfn.XLOOKUP(J472,'[1]Youth DB'!$G:$G,'[1]Youth DB'!$A:$A,"",0)</f>
        <v>558</v>
      </c>
      <c r="L472" s="19">
        <v>44951</v>
      </c>
      <c r="M472" s="11">
        <f>SUM(O472,Q472,S472,U472,W472,Y472,AA472,AC472,AE472)</f>
        <v>77</v>
      </c>
      <c r="N472" s="12" t="s">
        <v>40</v>
      </c>
      <c r="O472" s="12">
        <v>31</v>
      </c>
      <c r="P472" s="12">
        <v>1</v>
      </c>
      <c r="Q472" s="12">
        <v>1</v>
      </c>
      <c r="R472" s="12">
        <v>1</v>
      </c>
      <c r="S472" s="12">
        <v>15</v>
      </c>
      <c r="T472" s="12">
        <v>1</v>
      </c>
      <c r="U472" s="12">
        <v>11</v>
      </c>
      <c r="V472" s="12">
        <v>2</v>
      </c>
      <c r="W472" s="12">
        <v>10</v>
      </c>
      <c r="X472" s="12">
        <v>2</v>
      </c>
      <c r="Y472" s="12">
        <v>9</v>
      </c>
      <c r="Z472" s="12">
        <v>3</v>
      </c>
      <c r="AA472" s="12"/>
      <c r="AB472" s="12"/>
      <c r="AC472" s="12"/>
      <c r="AD472" s="12"/>
      <c r="AE472" s="12"/>
      <c r="AF472" s="12"/>
    </row>
    <row r="473" spans="1:32">
      <c r="A473" s="1">
        <v>4753</v>
      </c>
      <c r="B473" s="17" t="s">
        <v>813</v>
      </c>
      <c r="C473" s="17" t="s">
        <v>990</v>
      </c>
      <c r="D473" s="17" t="s">
        <v>171</v>
      </c>
      <c r="E473" s="17" t="s">
        <v>148</v>
      </c>
      <c r="F473" s="1" t="s">
        <v>35</v>
      </c>
      <c r="G473" s="17" t="s">
        <v>995</v>
      </c>
      <c r="H473" s="17" t="s">
        <v>561</v>
      </c>
      <c r="I473" s="15"/>
      <c r="J473" s="17" t="s">
        <v>968</v>
      </c>
      <c r="K473" s="1">
        <f>_xlfn.XLOOKUP(J473,'[1]Youth DB'!$G:$G,'[1]Youth DB'!$A:$A,"",0)</f>
        <v>520</v>
      </c>
      <c r="L473" s="19">
        <v>44949</v>
      </c>
      <c r="M473" s="11">
        <f>SUM(O473,Q473,S473,U473,W473,Y473,AA473,AC473,AE473)</f>
        <v>55</v>
      </c>
      <c r="N473" s="12" t="s">
        <v>40</v>
      </c>
      <c r="O473" s="12">
        <v>16</v>
      </c>
      <c r="P473" s="12">
        <v>1</v>
      </c>
      <c r="Q473" s="12">
        <v>0</v>
      </c>
      <c r="R473" s="12"/>
      <c r="S473" s="12">
        <v>12</v>
      </c>
      <c r="T473" s="12">
        <v>1</v>
      </c>
      <c r="U473" s="12">
        <v>9</v>
      </c>
      <c r="V473" s="12">
        <v>2</v>
      </c>
      <c r="W473" s="12">
        <v>0</v>
      </c>
      <c r="X473" s="12"/>
      <c r="Y473" s="12">
        <v>18</v>
      </c>
      <c r="Z473" s="12">
        <v>4</v>
      </c>
      <c r="AA473" s="12"/>
      <c r="AB473" s="12"/>
      <c r="AC473" s="12"/>
      <c r="AD473" s="12"/>
      <c r="AE473" s="12"/>
      <c r="AF473" s="12"/>
    </row>
    <row r="474" spans="1:32">
      <c r="A474" s="1">
        <v>4748</v>
      </c>
      <c r="B474" s="17" t="s">
        <v>813</v>
      </c>
      <c r="C474" s="17" t="s">
        <v>973</v>
      </c>
      <c r="D474" s="17" t="s">
        <v>171</v>
      </c>
      <c r="E474" s="17" t="s">
        <v>148</v>
      </c>
      <c r="F474" s="1" t="s">
        <v>35</v>
      </c>
      <c r="G474" s="17" t="s">
        <v>996</v>
      </c>
      <c r="H474" s="17" t="s">
        <v>997</v>
      </c>
      <c r="I474" s="15"/>
      <c r="J474" s="17" t="s">
        <v>971</v>
      </c>
      <c r="K474" s="1">
        <f>_xlfn.XLOOKUP(J474,'[1]Youth DB'!$G:$G,'[1]Youth DB'!$A:$A,"",0)</f>
        <v>558</v>
      </c>
      <c r="L474" s="19">
        <v>44949</v>
      </c>
      <c r="M474" s="11">
        <f>SUM(O474,Q474,S474,U474,W474,Y474,AA474,AC474,AE474)</f>
        <v>79</v>
      </c>
      <c r="N474" s="12" t="s">
        <v>40</v>
      </c>
      <c r="O474" s="12">
        <v>28</v>
      </c>
      <c r="P474" s="12">
        <v>1</v>
      </c>
      <c r="Q474" s="12">
        <v>0</v>
      </c>
      <c r="R474" s="12"/>
      <c r="S474" s="12">
        <v>15</v>
      </c>
      <c r="T474" s="12">
        <v>1</v>
      </c>
      <c r="U474" s="12">
        <v>10</v>
      </c>
      <c r="V474" s="12">
        <v>2</v>
      </c>
      <c r="W474" s="12">
        <v>8</v>
      </c>
      <c r="X474" s="12">
        <v>2</v>
      </c>
      <c r="Y474" s="12">
        <v>18</v>
      </c>
      <c r="Z474" s="12">
        <v>4</v>
      </c>
      <c r="AA474" s="12"/>
      <c r="AB474" s="12"/>
      <c r="AC474" s="12"/>
      <c r="AD474" s="12"/>
      <c r="AE474" s="12"/>
      <c r="AF474" s="12"/>
    </row>
    <row r="475" spans="1:32">
      <c r="A475" s="1">
        <v>8437</v>
      </c>
      <c r="B475" s="17" t="s">
        <v>813</v>
      </c>
      <c r="C475" s="17"/>
      <c r="D475" s="17" t="s">
        <v>171</v>
      </c>
      <c r="E475" s="17" t="s">
        <v>148</v>
      </c>
      <c r="F475" s="1" t="s">
        <v>35</v>
      </c>
      <c r="G475" s="17" t="s">
        <v>998</v>
      </c>
      <c r="H475" s="17" t="s">
        <v>999</v>
      </c>
      <c r="I475" s="15"/>
      <c r="J475" s="17" t="s">
        <v>968</v>
      </c>
      <c r="K475" s="1">
        <f>_xlfn.XLOOKUP(J475,'[1]Youth DB'!$G:$G,'[1]Youth DB'!$A:$A,"",0)</f>
        <v>520</v>
      </c>
      <c r="L475" s="19">
        <v>44949</v>
      </c>
      <c r="M475" s="11">
        <f>SUM(O475,Q475,S475,U475,W475,Y475,AA475,AC475,AE475)</f>
        <v>88</v>
      </c>
      <c r="N475" s="12" t="s">
        <v>40</v>
      </c>
      <c r="O475" s="12">
        <v>29</v>
      </c>
      <c r="P475" s="12">
        <v>1</v>
      </c>
      <c r="Q475" s="12">
        <v>8</v>
      </c>
      <c r="R475" s="12">
        <v>1</v>
      </c>
      <c r="S475" s="12">
        <v>13</v>
      </c>
      <c r="T475" s="12">
        <v>1</v>
      </c>
      <c r="U475" s="12">
        <v>11</v>
      </c>
      <c r="V475" s="12">
        <v>2</v>
      </c>
      <c r="W475" s="12">
        <v>6</v>
      </c>
      <c r="X475" s="12">
        <v>2</v>
      </c>
      <c r="Y475" s="12">
        <v>21</v>
      </c>
      <c r="Z475" s="12">
        <v>4</v>
      </c>
      <c r="AA475" s="12"/>
      <c r="AB475" s="12"/>
      <c r="AC475" s="12"/>
      <c r="AD475" s="12"/>
      <c r="AE475" s="12"/>
      <c r="AF475" s="12"/>
    </row>
    <row r="476" spans="1:32">
      <c r="A476" s="1">
        <v>8445</v>
      </c>
      <c r="B476" s="17" t="s">
        <v>813</v>
      </c>
      <c r="C476" s="17"/>
      <c r="D476" s="17" t="s">
        <v>171</v>
      </c>
      <c r="E476" s="17" t="s">
        <v>148</v>
      </c>
      <c r="F476" s="1" t="s">
        <v>35</v>
      </c>
      <c r="G476" s="17" t="s">
        <v>1000</v>
      </c>
      <c r="H476" s="17" t="s">
        <v>1001</v>
      </c>
      <c r="I476" s="15"/>
      <c r="J476" s="17" t="s">
        <v>971</v>
      </c>
      <c r="K476" s="1">
        <f>_xlfn.XLOOKUP(J476,'[1]Youth DB'!$G:$G,'[1]Youth DB'!$A:$A,"",0)</f>
        <v>558</v>
      </c>
      <c r="L476" s="19">
        <v>44949</v>
      </c>
      <c r="M476" s="11">
        <f>SUM(O476,Q476,S476,U476,W476,Y476,AA476,AC476,AE476)</f>
        <v>71</v>
      </c>
      <c r="N476" s="12" t="s">
        <v>40</v>
      </c>
      <c r="O476" s="12">
        <v>31</v>
      </c>
      <c r="P476" s="12">
        <v>1</v>
      </c>
      <c r="Q476" s="12">
        <v>1</v>
      </c>
      <c r="R476" s="12">
        <v>1</v>
      </c>
      <c r="S476" s="12">
        <v>13</v>
      </c>
      <c r="T476" s="12">
        <v>1</v>
      </c>
      <c r="U476" s="12">
        <v>10</v>
      </c>
      <c r="V476" s="12">
        <v>2</v>
      </c>
      <c r="W476" s="12">
        <v>1</v>
      </c>
      <c r="X476" s="12">
        <v>2</v>
      </c>
      <c r="Y476" s="12">
        <v>15</v>
      </c>
      <c r="Z476" s="12">
        <v>4</v>
      </c>
      <c r="AA476" s="12"/>
      <c r="AB476" s="12"/>
      <c r="AC476" s="12"/>
      <c r="AD476" s="12"/>
      <c r="AE476" s="12"/>
      <c r="AF476" s="12"/>
    </row>
    <row r="477" spans="1:32">
      <c r="A477" s="1">
        <v>1446</v>
      </c>
      <c r="B477" s="17" t="s">
        <v>921</v>
      </c>
      <c r="C477" s="39"/>
      <c r="D477" s="17" t="s">
        <v>497</v>
      </c>
      <c r="E477" s="17" t="s">
        <v>918</v>
      </c>
      <c r="F477" s="1" t="s">
        <v>35</v>
      </c>
      <c r="G477" s="17" t="s">
        <v>1002</v>
      </c>
      <c r="H477" s="17" t="s">
        <v>1003</v>
      </c>
      <c r="I477" s="15" t="s">
        <v>75</v>
      </c>
      <c r="J477" t="s">
        <v>951</v>
      </c>
      <c r="K477" s="1">
        <f>_xlfn.XLOOKUP(J477,'[1]Youth DB'!$G:$G,'[1]Youth DB'!$A:$A,"",0)</f>
        <v>525</v>
      </c>
      <c r="L477" s="17" t="s">
        <v>957</v>
      </c>
      <c r="M477" s="11">
        <f>SUM(O477,Q477,S477,U477,W477,Y477,AA477,AC477,AE477)</f>
        <v>19</v>
      </c>
      <c r="N477" s="12" t="s">
        <v>40</v>
      </c>
      <c r="O477" s="12">
        <v>1</v>
      </c>
      <c r="P477" s="12">
        <v>5</v>
      </c>
      <c r="Q477" s="12">
        <v>4</v>
      </c>
      <c r="R477" s="12">
        <v>5</v>
      </c>
      <c r="S477" s="12">
        <v>9</v>
      </c>
      <c r="T477" s="12">
        <v>5</v>
      </c>
      <c r="U477" s="12">
        <v>2</v>
      </c>
      <c r="V477" s="12">
        <v>5</v>
      </c>
      <c r="W477" s="12">
        <v>3</v>
      </c>
      <c r="X477" s="12">
        <v>11</v>
      </c>
      <c r="Y477" s="12"/>
      <c r="Z477" s="12"/>
      <c r="AA477" s="12"/>
      <c r="AB477" s="12"/>
      <c r="AC477" s="12"/>
      <c r="AD477" s="12"/>
      <c r="AE477" s="12"/>
      <c r="AF477" s="12"/>
    </row>
    <row r="478" spans="1:32">
      <c r="A478" s="1">
        <v>7167</v>
      </c>
      <c r="B478" s="17" t="s">
        <v>921</v>
      </c>
      <c r="C478" s="17"/>
      <c r="D478" s="17" t="s">
        <v>497</v>
      </c>
      <c r="E478" s="17" t="s">
        <v>43</v>
      </c>
      <c r="F478" s="1" t="s">
        <v>35</v>
      </c>
      <c r="G478" s="17" t="s">
        <v>1004</v>
      </c>
      <c r="H478" s="17" t="s">
        <v>1005</v>
      </c>
      <c r="I478" s="15" t="s">
        <v>78</v>
      </c>
      <c r="J478" t="s">
        <v>951</v>
      </c>
      <c r="K478" s="1">
        <f>_xlfn.XLOOKUP(J478,'[1]Youth DB'!$G:$G,'[1]Youth DB'!$A:$A,"",0)</f>
        <v>525</v>
      </c>
      <c r="L478" s="17" t="s">
        <v>812</v>
      </c>
      <c r="M478" s="11">
        <f>SUM(O478,Q478,S478,U478,W478,Y478,AA478,AC478,AE478)</f>
        <v>19</v>
      </c>
      <c r="N478" s="12" t="s">
        <v>40</v>
      </c>
      <c r="O478" s="12">
        <v>5</v>
      </c>
      <c r="P478" s="12">
        <v>2</v>
      </c>
      <c r="Q478" s="12">
        <v>5</v>
      </c>
      <c r="R478" s="12">
        <v>2</v>
      </c>
      <c r="S478" s="12">
        <v>5</v>
      </c>
      <c r="T478" s="12">
        <v>2</v>
      </c>
      <c r="U478" s="12">
        <v>2</v>
      </c>
      <c r="V478" s="12">
        <v>2</v>
      </c>
      <c r="W478" s="12">
        <v>2</v>
      </c>
      <c r="X478" s="12">
        <v>1</v>
      </c>
      <c r="Y478" s="12"/>
      <c r="Z478" s="12"/>
      <c r="AA478" s="12"/>
      <c r="AB478" s="12"/>
      <c r="AC478" s="12"/>
      <c r="AD478" s="12"/>
      <c r="AE478" s="12"/>
      <c r="AF478" s="12"/>
    </row>
    <row r="479" spans="1:32">
      <c r="A479" s="1">
        <v>5996</v>
      </c>
      <c r="B479" s="17" t="s">
        <v>921</v>
      </c>
      <c r="C479" s="17"/>
      <c r="D479" s="17" t="s">
        <v>497</v>
      </c>
      <c r="E479" s="17" t="s">
        <v>57</v>
      </c>
      <c r="F479" s="1" t="s">
        <v>35</v>
      </c>
      <c r="G479" s="17" t="s">
        <v>1006</v>
      </c>
      <c r="H479" s="17" t="s">
        <v>1007</v>
      </c>
      <c r="I479" s="15" t="s">
        <v>75</v>
      </c>
      <c r="J479" t="s">
        <v>951</v>
      </c>
      <c r="K479" s="1">
        <f>_xlfn.XLOOKUP(J479,'[1]Youth DB'!$G:$G,'[1]Youth DB'!$A:$A,"",0)</f>
        <v>525</v>
      </c>
      <c r="L479" s="17" t="s">
        <v>827</v>
      </c>
      <c r="M479" s="11">
        <f>SUM(O479,Q479,S479,U479,W479,Y479,AA479,AC479,AE479)</f>
        <v>22</v>
      </c>
      <c r="N479" s="12" t="s">
        <v>40</v>
      </c>
      <c r="O479" s="12">
        <v>4</v>
      </c>
      <c r="P479" s="12">
        <v>4</v>
      </c>
      <c r="Q479" s="12">
        <v>6</v>
      </c>
      <c r="R479" s="12">
        <v>5</v>
      </c>
      <c r="S479" s="12">
        <v>5</v>
      </c>
      <c r="T479" s="12">
        <v>5</v>
      </c>
      <c r="U479" s="12">
        <v>2</v>
      </c>
      <c r="V479" s="12">
        <v>5</v>
      </c>
      <c r="W479" s="12">
        <v>5</v>
      </c>
      <c r="X479" s="12">
        <v>9</v>
      </c>
      <c r="Y479" s="12"/>
      <c r="Z479" s="12"/>
      <c r="AA479" s="12"/>
      <c r="AB479" s="12"/>
      <c r="AC479" s="12"/>
      <c r="AD479" s="12"/>
      <c r="AE479" s="12"/>
      <c r="AF479" s="12"/>
    </row>
    <row r="480" spans="1:32">
      <c r="A480" s="1">
        <v>7138</v>
      </c>
      <c r="B480" s="17" t="s">
        <v>921</v>
      </c>
      <c r="C480" s="17"/>
      <c r="D480" s="17" t="s">
        <v>497</v>
      </c>
      <c r="E480" s="17" t="s">
        <v>43</v>
      </c>
      <c r="F480" s="1" t="s">
        <v>35</v>
      </c>
      <c r="G480" s="17" t="s">
        <v>1008</v>
      </c>
      <c r="H480" s="17" t="s">
        <v>1009</v>
      </c>
      <c r="I480" s="15" t="s">
        <v>75</v>
      </c>
      <c r="J480" t="s">
        <v>951</v>
      </c>
      <c r="K480" s="1">
        <f>_xlfn.XLOOKUP(J480,'[1]Youth DB'!$G:$G,'[1]Youth DB'!$A:$A,"",0)</f>
        <v>525</v>
      </c>
      <c r="L480" s="17" t="s">
        <v>812</v>
      </c>
      <c r="M480" s="11">
        <f>SUM(O480,Q480,S480,U480,W480,Y480,AA480,AC480,AE480)</f>
        <v>22</v>
      </c>
      <c r="N480" s="12" t="s">
        <v>40</v>
      </c>
      <c r="O480" s="12">
        <v>7</v>
      </c>
      <c r="P480" s="12">
        <v>2</v>
      </c>
      <c r="Q480" s="12">
        <v>2</v>
      </c>
      <c r="R480" s="12">
        <v>2</v>
      </c>
      <c r="S480" s="12">
        <v>5</v>
      </c>
      <c r="T480" s="12">
        <v>2</v>
      </c>
      <c r="U480" s="12">
        <v>5</v>
      </c>
      <c r="V480" s="12">
        <v>2</v>
      </c>
      <c r="W480" s="12">
        <v>3</v>
      </c>
      <c r="X480" s="12">
        <v>1</v>
      </c>
      <c r="Y480" s="12"/>
      <c r="Z480" s="12"/>
      <c r="AA480" s="12"/>
      <c r="AB480" s="12"/>
      <c r="AC480" s="12"/>
      <c r="AD480" s="12"/>
      <c r="AE480" s="12"/>
      <c r="AF480" s="12"/>
    </row>
    <row r="481" spans="1:32">
      <c r="A481" s="1">
        <v>10014</v>
      </c>
      <c r="B481" s="47" t="s">
        <v>813</v>
      </c>
      <c r="C481" s="47" t="s">
        <v>1010</v>
      </c>
      <c r="D481" s="47" t="s">
        <v>171</v>
      </c>
      <c r="E481" s="47" t="s">
        <v>148</v>
      </c>
      <c r="F481" s="48" t="s">
        <v>35</v>
      </c>
      <c r="G481" s="47" t="s">
        <v>1011</v>
      </c>
      <c r="H481" s="47" t="s">
        <v>526</v>
      </c>
      <c r="I481" s="49"/>
      <c r="J481" s="47" t="s">
        <v>971</v>
      </c>
      <c r="K481" s="1">
        <f>_xlfn.XLOOKUP(J481,'[1]Youth DB'!$G:$G,'[1]Youth DB'!$A:$A,"",0)</f>
        <v>558</v>
      </c>
      <c r="L481" s="50">
        <v>44949</v>
      </c>
      <c r="M481" s="11">
        <f>SUM(O481,Q481,S481,U481,W481,Y481,AA481,AC481,AE481)</f>
        <v>59</v>
      </c>
      <c r="N481" s="12" t="s">
        <v>40</v>
      </c>
      <c r="O481" s="51">
        <v>24</v>
      </c>
      <c r="P481" s="51">
        <v>1</v>
      </c>
      <c r="Q481" s="51"/>
      <c r="R481" s="51"/>
      <c r="S481" s="51"/>
      <c r="T481" s="51"/>
      <c r="U481" s="51">
        <v>9</v>
      </c>
      <c r="V481" s="51">
        <v>2</v>
      </c>
      <c r="W481" s="51">
        <v>6</v>
      </c>
      <c r="X481" s="51">
        <v>2</v>
      </c>
      <c r="Y481" s="51">
        <v>20</v>
      </c>
      <c r="Z481" s="51">
        <v>4</v>
      </c>
      <c r="AA481" s="51"/>
      <c r="AB481" s="51"/>
      <c r="AC481" s="51"/>
      <c r="AD481" s="51"/>
      <c r="AE481" s="51"/>
      <c r="AF481" s="51"/>
    </row>
    <row r="482" spans="1:32">
      <c r="A482" s="1">
        <v>9851</v>
      </c>
      <c r="B482" s="52" t="s">
        <v>813</v>
      </c>
      <c r="C482" s="53" t="s">
        <v>1012</v>
      </c>
      <c r="D482" s="53" t="s">
        <v>171</v>
      </c>
      <c r="E482" s="52" t="s">
        <v>148</v>
      </c>
      <c r="F482" s="54" t="s">
        <v>35</v>
      </c>
      <c r="G482" s="52" t="s">
        <v>67</v>
      </c>
      <c r="H482" s="52" t="s">
        <v>1013</v>
      </c>
      <c r="I482" s="55"/>
      <c r="J482" s="53" t="s">
        <v>971</v>
      </c>
      <c r="K482" s="1">
        <f>_xlfn.XLOOKUP(J482,'[1]Youth DB'!$G:$G,'[1]Youth DB'!$A:$A,"",0)</f>
        <v>558</v>
      </c>
      <c r="L482" s="56"/>
      <c r="M482" s="11">
        <f>SUM(O482,Q482,S482,U482,W482,Y482,AA482,AC482,AE482)</f>
        <v>69</v>
      </c>
      <c r="N482" s="12" t="s">
        <v>40</v>
      </c>
      <c r="O482" s="25">
        <v>28</v>
      </c>
      <c r="P482" s="25">
        <v>1</v>
      </c>
      <c r="Q482" s="25"/>
      <c r="R482" s="25"/>
      <c r="S482" s="25"/>
      <c r="T482" s="25"/>
      <c r="U482" s="25">
        <v>13</v>
      </c>
      <c r="V482" s="25">
        <v>2</v>
      </c>
      <c r="W482" s="25">
        <v>9</v>
      </c>
      <c r="X482" s="25">
        <v>2</v>
      </c>
      <c r="Y482" s="25">
        <v>19</v>
      </c>
      <c r="Z482" s="25">
        <v>4</v>
      </c>
      <c r="AA482" s="25"/>
      <c r="AB482" s="25"/>
      <c r="AC482" s="25"/>
      <c r="AD482" s="25"/>
      <c r="AE482" s="25"/>
      <c r="AF482" s="25"/>
    </row>
    <row r="483" spans="1:32">
      <c r="A483" s="1">
        <v>7145</v>
      </c>
      <c r="B483" s="17" t="s">
        <v>921</v>
      </c>
      <c r="C483" s="17"/>
      <c r="D483" s="17" t="s">
        <v>497</v>
      </c>
      <c r="E483" s="17" t="s">
        <v>43</v>
      </c>
      <c r="F483" s="1" t="s">
        <v>35</v>
      </c>
      <c r="G483" s="17" t="s">
        <v>1014</v>
      </c>
      <c r="H483" s="17" t="s">
        <v>1015</v>
      </c>
      <c r="I483" s="15" t="s">
        <v>78</v>
      </c>
      <c r="J483" t="s">
        <v>951</v>
      </c>
      <c r="K483" s="1">
        <f>_xlfn.XLOOKUP(J483,'[1]Youth DB'!$G:$G,'[1]Youth DB'!$A:$A,"",0)</f>
        <v>525</v>
      </c>
      <c r="L483" s="17" t="s">
        <v>812</v>
      </c>
      <c r="M483" s="11">
        <f>SUM(O483,Q483,S483,U483,W483,Y483,AA483,AC483,AE483)</f>
        <v>24</v>
      </c>
      <c r="N483" s="12" t="s">
        <v>40</v>
      </c>
      <c r="O483" s="12">
        <v>3</v>
      </c>
      <c r="P483" s="12">
        <v>1</v>
      </c>
      <c r="Q483" s="12">
        <v>8</v>
      </c>
      <c r="R483" s="12">
        <v>2</v>
      </c>
      <c r="S483" s="12">
        <v>7</v>
      </c>
      <c r="T483" s="12">
        <v>2</v>
      </c>
      <c r="U483" s="12">
        <v>5</v>
      </c>
      <c r="V483" s="12">
        <v>2</v>
      </c>
      <c r="W483" s="12">
        <v>1</v>
      </c>
      <c r="X483" s="12">
        <v>1</v>
      </c>
      <c r="Y483" s="12"/>
      <c r="Z483" s="12"/>
      <c r="AA483" s="12"/>
      <c r="AB483" s="12"/>
      <c r="AC483" s="12"/>
      <c r="AD483" s="12"/>
      <c r="AE483" s="12"/>
      <c r="AF483" s="12"/>
    </row>
    <row r="484" spans="1:32">
      <c r="A484" s="1">
        <v>7784</v>
      </c>
      <c r="B484" s="3" t="s">
        <v>1016</v>
      </c>
      <c r="C484" s="3"/>
      <c r="D484" s="3" t="s">
        <v>432</v>
      </c>
      <c r="E484" s="3" t="s">
        <v>43</v>
      </c>
      <c r="F484" s="1" t="s">
        <v>35</v>
      </c>
      <c r="G484" s="17" t="s">
        <v>1017</v>
      </c>
      <c r="H484" s="17" t="s">
        <v>1018</v>
      </c>
      <c r="I484" s="15" t="s">
        <v>78</v>
      </c>
      <c r="J484" t="s">
        <v>1019</v>
      </c>
      <c r="K484" s="1">
        <f>_xlfn.XLOOKUP(J484,'[1]Youth DB'!$G:$G,'[1]Youth DB'!$A:$A,"",0)</f>
        <v>765</v>
      </c>
      <c r="L484" s="17" t="s">
        <v>39</v>
      </c>
      <c r="M484" s="11">
        <f>SUM(O484,Q484,S484,U484,W484,Y484,AA484,AC484,AE484)</f>
        <v>18</v>
      </c>
      <c r="N484" s="12"/>
      <c r="O484" s="12">
        <v>2</v>
      </c>
      <c r="P484" s="12">
        <v>2</v>
      </c>
      <c r="Q484" s="12">
        <v>2</v>
      </c>
      <c r="R484" s="12">
        <v>3</v>
      </c>
      <c r="S484" s="12">
        <v>7</v>
      </c>
      <c r="T484" s="12">
        <v>3</v>
      </c>
      <c r="U484" s="12">
        <v>3</v>
      </c>
      <c r="V484" s="12">
        <v>3</v>
      </c>
      <c r="W484" s="12">
        <v>4</v>
      </c>
      <c r="X484" s="12">
        <v>3</v>
      </c>
      <c r="Y484" s="12"/>
      <c r="Z484" s="12"/>
      <c r="AA484" s="12"/>
      <c r="AB484" s="12"/>
      <c r="AC484" s="12"/>
      <c r="AD484" s="12"/>
      <c r="AE484" s="12"/>
      <c r="AF484" s="12"/>
    </row>
    <row r="485" spans="1:32">
      <c r="A485" s="1">
        <v>7780</v>
      </c>
      <c r="B485" s="3" t="s">
        <v>1016</v>
      </c>
      <c r="C485" s="3"/>
      <c r="D485" s="3" t="s">
        <v>432</v>
      </c>
      <c r="E485" s="3" t="s">
        <v>43</v>
      </c>
      <c r="F485" s="1" t="s">
        <v>35</v>
      </c>
      <c r="G485" s="17" t="s">
        <v>1020</v>
      </c>
      <c r="H485" s="17" t="s">
        <v>1021</v>
      </c>
      <c r="I485" s="15" t="s">
        <v>75</v>
      </c>
      <c r="J485" t="s">
        <v>1019</v>
      </c>
      <c r="K485" s="1">
        <f>_xlfn.XLOOKUP(J485,'[1]Youth DB'!$G:$G,'[1]Youth DB'!$A:$A,"",0)</f>
        <v>765</v>
      </c>
      <c r="L485" s="17" t="s">
        <v>641</v>
      </c>
      <c r="M485" s="11">
        <f>SUM(O485,Q485,S485,U485,W485,Y485,AA485,AC485,AE485)</f>
        <v>19</v>
      </c>
      <c r="N485" s="12"/>
      <c r="O485" s="12">
        <v>4</v>
      </c>
      <c r="P485" s="12">
        <v>1</v>
      </c>
      <c r="Q485" s="12">
        <v>2</v>
      </c>
      <c r="R485" s="12">
        <v>3</v>
      </c>
      <c r="S485" s="12">
        <v>6</v>
      </c>
      <c r="T485" s="12">
        <v>6</v>
      </c>
      <c r="U485" s="12">
        <v>3</v>
      </c>
      <c r="V485" s="12">
        <v>3</v>
      </c>
      <c r="W485" s="12">
        <v>4</v>
      </c>
      <c r="X485" s="12">
        <v>2</v>
      </c>
      <c r="Y485" s="12"/>
      <c r="Z485" s="12"/>
      <c r="AA485" s="12"/>
      <c r="AB485" s="12"/>
      <c r="AC485" s="12"/>
      <c r="AD485" s="12"/>
      <c r="AE485" s="12"/>
      <c r="AF485" s="12"/>
    </row>
    <row r="486" spans="1:32">
      <c r="A486" s="1">
        <v>7964</v>
      </c>
      <c r="B486" s="3" t="s">
        <v>501</v>
      </c>
      <c r="C486" s="3"/>
      <c r="D486" s="3" t="s">
        <v>42</v>
      </c>
      <c r="E486" s="3" t="s">
        <v>57</v>
      </c>
      <c r="F486" s="1" t="s">
        <v>35</v>
      </c>
      <c r="G486" s="3" t="s">
        <v>708</v>
      </c>
      <c r="H486" s="3" t="s">
        <v>1022</v>
      </c>
      <c r="I486" s="15"/>
      <c r="J486" s="17" t="s">
        <v>648</v>
      </c>
      <c r="K486" s="1">
        <f>_xlfn.XLOOKUP(J486,'[1]Youth DB'!$G:$G,'[1]Youth DB'!$A:$A,"",0)</f>
        <v>686</v>
      </c>
      <c r="L486" s="16">
        <v>45009</v>
      </c>
      <c r="M486" s="11">
        <f>SUM(O486,Q486,S486,U486,W486,Y486,AA486,AC486,AE486)</f>
        <v>8</v>
      </c>
      <c r="N486" s="12" t="s">
        <v>40</v>
      </c>
      <c r="O486" s="12">
        <v>2</v>
      </c>
      <c r="P486" s="12">
        <v>1</v>
      </c>
      <c r="Q486" s="12">
        <v>2</v>
      </c>
      <c r="R486" s="12">
        <v>1</v>
      </c>
      <c r="S486" s="12">
        <v>4</v>
      </c>
      <c r="T486" s="12">
        <v>1</v>
      </c>
      <c r="U486" s="12">
        <v>0</v>
      </c>
      <c r="V486" s="12">
        <v>1</v>
      </c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spans="1:32">
      <c r="A487" s="1">
        <v>4814</v>
      </c>
      <c r="B487" s="3" t="s">
        <v>1016</v>
      </c>
      <c r="C487" s="3"/>
      <c r="D487" s="3" t="s">
        <v>432</v>
      </c>
      <c r="E487" s="3" t="s">
        <v>57</v>
      </c>
      <c r="F487" s="1" t="s">
        <v>35</v>
      </c>
      <c r="G487" s="3" t="s">
        <v>1023</v>
      </c>
      <c r="H487" s="3" t="s">
        <v>261</v>
      </c>
      <c r="I487" s="15" t="s">
        <v>75</v>
      </c>
      <c r="J487" t="s">
        <v>1019</v>
      </c>
      <c r="K487" s="1">
        <f>_xlfn.XLOOKUP(J487,'[1]Youth DB'!$G:$G,'[1]Youth DB'!$A:$A,"",0)</f>
        <v>765</v>
      </c>
      <c r="L487" s="17" t="s">
        <v>39</v>
      </c>
      <c r="M487" s="11">
        <f>SUM(O487,Q487,S487,U487,W487,Y487,AA487,AC487,AE487)</f>
        <v>20</v>
      </c>
      <c r="N487" s="12"/>
      <c r="O487" s="12">
        <v>4</v>
      </c>
      <c r="P487" s="12">
        <v>3</v>
      </c>
      <c r="Q487" s="12">
        <v>7</v>
      </c>
      <c r="R487" s="12">
        <v>3</v>
      </c>
      <c r="S487" s="12">
        <v>7</v>
      </c>
      <c r="T487" s="12">
        <v>5</v>
      </c>
      <c r="U487" s="12">
        <v>1</v>
      </c>
      <c r="V487" s="12">
        <v>5</v>
      </c>
      <c r="W487" s="12">
        <v>1</v>
      </c>
      <c r="X487" s="12">
        <v>9</v>
      </c>
      <c r="Y487" s="12"/>
      <c r="Z487" s="12"/>
      <c r="AA487" s="12"/>
      <c r="AB487" s="12"/>
      <c r="AC487" s="12"/>
      <c r="AD487" s="12"/>
      <c r="AE487" s="12"/>
      <c r="AF487" s="12"/>
    </row>
    <row r="488" spans="1:32">
      <c r="A488" s="1">
        <v>1719</v>
      </c>
      <c r="B488" s="3" t="s">
        <v>501</v>
      </c>
      <c r="C488" s="3"/>
      <c r="D488" s="3" t="s">
        <v>42</v>
      </c>
      <c r="E488" s="3" t="s">
        <v>57</v>
      </c>
      <c r="F488" s="1" t="s">
        <v>35</v>
      </c>
      <c r="G488" s="3" t="s">
        <v>315</v>
      </c>
      <c r="H488" s="3" t="s">
        <v>1024</v>
      </c>
      <c r="I488" s="15"/>
      <c r="J488" s="17" t="s">
        <v>648</v>
      </c>
      <c r="K488" s="1">
        <f>_xlfn.XLOOKUP(J488,'[1]Youth DB'!$G:$G,'[1]Youth DB'!$A:$A,"",0)</f>
        <v>686</v>
      </c>
      <c r="L488" s="16">
        <v>45009</v>
      </c>
      <c r="M488" s="11">
        <f>SUM(O488,Q488,S488,U488,W488,Y488,AA488,AC488,AE488)</f>
        <v>8</v>
      </c>
      <c r="N488" s="12" t="s">
        <v>40</v>
      </c>
      <c r="O488" s="12">
        <v>2</v>
      </c>
      <c r="P488" s="12">
        <v>1</v>
      </c>
      <c r="Q488" s="12">
        <v>2</v>
      </c>
      <c r="R488" s="12">
        <v>1</v>
      </c>
      <c r="S488" s="12">
        <v>4</v>
      </c>
      <c r="T488" s="12">
        <v>2</v>
      </c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spans="1:32">
      <c r="A489" s="1">
        <v>10018</v>
      </c>
      <c r="B489" s="17" t="s">
        <v>1016</v>
      </c>
      <c r="C489" s="17" t="s">
        <v>1025</v>
      </c>
      <c r="D489" s="17" t="s">
        <v>432</v>
      </c>
      <c r="E489" s="17" t="s">
        <v>43</v>
      </c>
      <c r="F489" s="1" t="s">
        <v>35</v>
      </c>
      <c r="G489" s="17" t="s">
        <v>1026</v>
      </c>
      <c r="H489" s="17" t="s">
        <v>292</v>
      </c>
      <c r="I489" s="15"/>
      <c r="J489" t="s">
        <v>1019</v>
      </c>
      <c r="K489" s="1">
        <f>_xlfn.XLOOKUP(J489,'[1]Youth DB'!$G:$G,'[1]Youth DB'!$A:$A,"",0)</f>
        <v>765</v>
      </c>
      <c r="L489" s="17" t="s">
        <v>811</v>
      </c>
      <c r="M489" s="11">
        <f>SUM(O489,Q489,S489,U489,W489,Y489,AA489,AC489,AE489)</f>
        <v>20</v>
      </c>
      <c r="N489" s="12" t="s">
        <v>206</v>
      </c>
      <c r="O489" s="12"/>
      <c r="P489" s="12"/>
      <c r="Q489" s="12">
        <v>4</v>
      </c>
      <c r="R489" s="12">
        <v>3</v>
      </c>
      <c r="S489" s="12">
        <v>8</v>
      </c>
      <c r="T489" s="12">
        <v>3</v>
      </c>
      <c r="U489" s="12">
        <v>2</v>
      </c>
      <c r="V489" s="12">
        <v>3</v>
      </c>
      <c r="W489" s="12">
        <v>6</v>
      </c>
      <c r="X489" s="12">
        <v>2</v>
      </c>
      <c r="Y489" s="12"/>
      <c r="Z489" s="12"/>
      <c r="AA489" s="12"/>
      <c r="AB489" s="12"/>
      <c r="AC489" s="12"/>
      <c r="AD489" s="12"/>
      <c r="AE489" s="12"/>
      <c r="AF489" s="12"/>
    </row>
    <row r="490" spans="1:32">
      <c r="A490" s="1">
        <v>7986</v>
      </c>
      <c r="B490" s="3" t="s">
        <v>501</v>
      </c>
      <c r="C490" s="3"/>
      <c r="D490" s="3" t="s">
        <v>42</v>
      </c>
      <c r="E490" s="3" t="s">
        <v>43</v>
      </c>
      <c r="F490" s="1" t="s">
        <v>35</v>
      </c>
      <c r="G490" s="17" t="s">
        <v>1027</v>
      </c>
      <c r="H490" s="17" t="s">
        <v>1028</v>
      </c>
      <c r="I490" s="15"/>
      <c r="J490" s="17" t="s">
        <v>806</v>
      </c>
      <c r="K490" s="1">
        <f>_xlfn.XLOOKUP(J490,'[1]Youth DB'!$G:$G,'[1]Youth DB'!$A:$A,"",0)</f>
        <v>559</v>
      </c>
      <c r="L490" s="16">
        <v>45029</v>
      </c>
      <c r="M490" s="11">
        <f>SUM(O490,Q490,S490,U490,W490,Y490,AA490,AC490,AE490)</f>
        <v>8</v>
      </c>
      <c r="N490" s="12" t="s">
        <v>40</v>
      </c>
      <c r="O490" s="12">
        <v>0</v>
      </c>
      <c r="P490" s="12" t="s">
        <v>901</v>
      </c>
      <c r="Q490" s="12">
        <v>2</v>
      </c>
      <c r="R490" s="12">
        <v>1</v>
      </c>
      <c r="S490" s="12">
        <v>6</v>
      </c>
      <c r="T490" s="12">
        <v>2</v>
      </c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spans="1:32">
      <c r="A491" s="1">
        <v>7976</v>
      </c>
      <c r="B491" s="3" t="s">
        <v>501</v>
      </c>
      <c r="C491" s="3"/>
      <c r="D491" s="3" t="s">
        <v>42</v>
      </c>
      <c r="E491" s="3" t="s">
        <v>43</v>
      </c>
      <c r="F491" s="1" t="s">
        <v>35</v>
      </c>
      <c r="G491" s="17" t="s">
        <v>1029</v>
      </c>
      <c r="H491" s="17" t="s">
        <v>1030</v>
      </c>
      <c r="I491" s="15"/>
      <c r="J491" s="17" t="s">
        <v>806</v>
      </c>
      <c r="K491" s="1">
        <f>_xlfn.XLOOKUP(J491,'[1]Youth DB'!$G:$G,'[1]Youth DB'!$A:$A,"",0)</f>
        <v>559</v>
      </c>
      <c r="L491" s="16">
        <v>45029</v>
      </c>
      <c r="M491" s="11">
        <f>SUM(O491,Q491,S491,U491,W491,Y491,AA491,AC491,AE491)</f>
        <v>8</v>
      </c>
      <c r="N491" s="12" t="s">
        <v>40</v>
      </c>
      <c r="O491" s="12">
        <v>0</v>
      </c>
      <c r="P491" s="12" t="s">
        <v>901</v>
      </c>
      <c r="Q491" s="12">
        <v>2</v>
      </c>
      <c r="R491" s="12">
        <v>1</v>
      </c>
      <c r="S491" s="12">
        <v>5</v>
      </c>
      <c r="T491" s="12">
        <v>2</v>
      </c>
      <c r="U491" s="12">
        <v>1</v>
      </c>
      <c r="V491" s="12">
        <v>2</v>
      </c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spans="1:32">
      <c r="A492" s="1">
        <v>8005</v>
      </c>
      <c r="B492" s="3" t="s">
        <v>501</v>
      </c>
      <c r="C492" s="3"/>
      <c r="D492" s="3" t="s">
        <v>42</v>
      </c>
      <c r="E492" s="3" t="s">
        <v>43</v>
      </c>
      <c r="F492" s="1" t="s">
        <v>35</v>
      </c>
      <c r="G492" s="17" t="s">
        <v>212</v>
      </c>
      <c r="H492" s="18" t="s">
        <v>1031</v>
      </c>
      <c r="I492" s="15"/>
      <c r="J492" s="17" t="s">
        <v>806</v>
      </c>
      <c r="K492" s="1">
        <f>_xlfn.XLOOKUP(J492,'[1]Youth DB'!$G:$G,'[1]Youth DB'!$A:$A,"",0)</f>
        <v>559</v>
      </c>
      <c r="L492" s="16">
        <v>45013</v>
      </c>
      <c r="M492" s="11">
        <f>SUM(O492,Q492,S492,U492,W492,Y492,AA492,AC492,AE492)</f>
        <v>8</v>
      </c>
      <c r="N492" s="12" t="s">
        <v>40</v>
      </c>
      <c r="O492" s="12">
        <v>1</v>
      </c>
      <c r="P492" s="12">
        <v>1</v>
      </c>
      <c r="Q492" s="12">
        <v>2</v>
      </c>
      <c r="R492" s="12">
        <v>1</v>
      </c>
      <c r="S492" s="12">
        <v>4</v>
      </c>
      <c r="T492" s="12">
        <v>2</v>
      </c>
      <c r="U492" s="12">
        <v>1</v>
      </c>
      <c r="V492" s="12">
        <v>2</v>
      </c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spans="1:32">
      <c r="A493" s="1">
        <v>7742</v>
      </c>
      <c r="B493" s="3" t="s">
        <v>1016</v>
      </c>
      <c r="C493" s="3"/>
      <c r="D493" s="3" t="s">
        <v>432</v>
      </c>
      <c r="E493" s="3" t="s">
        <v>43</v>
      </c>
      <c r="F493" s="1" t="s">
        <v>35</v>
      </c>
      <c r="G493" s="17" t="s">
        <v>1032</v>
      </c>
      <c r="H493" s="17" t="s">
        <v>205</v>
      </c>
      <c r="I493" s="15" t="s">
        <v>75</v>
      </c>
      <c r="J493" t="s">
        <v>1019</v>
      </c>
      <c r="K493" s="1">
        <f>_xlfn.XLOOKUP(J493,'[1]Youth DB'!$G:$G,'[1]Youth DB'!$A:$A,"",0)</f>
        <v>765</v>
      </c>
      <c r="L493" s="17" t="s">
        <v>39</v>
      </c>
      <c r="M493" s="11">
        <f>SUM(O493,Q493,S493,U493,W493,Y493,AA493,AC493,AE493)</f>
        <v>21</v>
      </c>
      <c r="N493" s="12"/>
      <c r="O493" s="12">
        <v>3</v>
      </c>
      <c r="P493" s="12">
        <v>1</v>
      </c>
      <c r="Q493" s="12">
        <v>2</v>
      </c>
      <c r="R493" s="12">
        <v>1</v>
      </c>
      <c r="S493" s="12">
        <v>8</v>
      </c>
      <c r="T493" s="12">
        <v>3</v>
      </c>
      <c r="U493" s="12">
        <v>4</v>
      </c>
      <c r="V493" s="12">
        <v>3</v>
      </c>
      <c r="W493" s="12">
        <v>4</v>
      </c>
      <c r="X493" s="12">
        <v>3</v>
      </c>
      <c r="Y493" s="12"/>
      <c r="Z493" s="12"/>
      <c r="AA493" s="12"/>
      <c r="AB493" s="12"/>
      <c r="AC493" s="12"/>
      <c r="AD493" s="12"/>
      <c r="AE493" s="12"/>
      <c r="AF493" s="12"/>
    </row>
    <row r="494" spans="1:32" ht="24">
      <c r="A494" s="1">
        <v>7743</v>
      </c>
      <c r="B494" s="3" t="s">
        <v>1016</v>
      </c>
      <c r="C494" s="3" t="s">
        <v>1033</v>
      </c>
      <c r="D494" s="3" t="s">
        <v>432</v>
      </c>
      <c r="E494" s="3" t="s">
        <v>43</v>
      </c>
      <c r="F494" s="1" t="s">
        <v>35</v>
      </c>
      <c r="G494" s="17" t="s">
        <v>1034</v>
      </c>
      <c r="H494" s="17" t="s">
        <v>676</v>
      </c>
      <c r="I494" s="15" t="s">
        <v>78</v>
      </c>
      <c r="J494" s="17" t="s">
        <v>1035</v>
      </c>
      <c r="K494" s="1">
        <f>_xlfn.XLOOKUP(J494,'[1]Youth DB'!$G:$G,'[1]Youth DB'!$A:$A,"",0)</f>
        <v>867</v>
      </c>
      <c r="L494" s="17" t="s">
        <v>811</v>
      </c>
      <c r="M494" s="11">
        <f>SUM(O494,Q494,S494,U494,W494,Y494,AA494,AC494,AE494)</f>
        <v>8</v>
      </c>
      <c r="N494" s="12"/>
      <c r="O494" s="12"/>
      <c r="P494" s="12"/>
      <c r="Q494" s="12">
        <v>4</v>
      </c>
      <c r="R494" s="12">
        <v>1</v>
      </c>
      <c r="S494" s="12">
        <v>1</v>
      </c>
      <c r="T494" s="12">
        <v>3</v>
      </c>
      <c r="U494" s="12">
        <v>1</v>
      </c>
      <c r="V494" s="12">
        <v>3</v>
      </c>
      <c r="W494" s="12">
        <v>2</v>
      </c>
      <c r="X494" s="12">
        <v>2</v>
      </c>
      <c r="Y494" s="12"/>
      <c r="Z494" s="12"/>
      <c r="AA494" s="12"/>
      <c r="AB494" s="12"/>
      <c r="AC494" s="12"/>
      <c r="AD494" s="12"/>
      <c r="AE494" s="12"/>
      <c r="AF494" s="12"/>
    </row>
    <row r="495" spans="1:32">
      <c r="A495" s="1">
        <v>8907</v>
      </c>
      <c r="B495" s="3" t="s">
        <v>807</v>
      </c>
      <c r="C495" s="3"/>
      <c r="D495" s="3" t="s">
        <v>33</v>
      </c>
      <c r="E495" s="3" t="s">
        <v>57</v>
      </c>
      <c r="F495" s="1" t="s">
        <v>35</v>
      </c>
      <c r="G495" s="17" t="s">
        <v>1036</v>
      </c>
      <c r="H495" s="18" t="s">
        <v>574</v>
      </c>
      <c r="I495" s="15"/>
      <c r="J495" s="17" t="s">
        <v>908</v>
      </c>
      <c r="K495" s="1">
        <f>_xlfn.XLOOKUP(J495,'[1]Youth DB'!$G:$G,'[1]Youth DB'!$A:$A,"",0)</f>
        <v>762</v>
      </c>
      <c r="L495" s="17" t="s">
        <v>641</v>
      </c>
      <c r="M495" s="11">
        <f>SUM(O495,Q495,S495,U495,W495,Y495,AA495,AC495,AE495)</f>
        <v>8</v>
      </c>
      <c r="N495" s="12" t="s">
        <v>40</v>
      </c>
      <c r="O495" s="12">
        <v>2</v>
      </c>
      <c r="P495" s="12">
        <v>1</v>
      </c>
      <c r="Q495" s="12">
        <v>2</v>
      </c>
      <c r="R495" s="12">
        <v>1</v>
      </c>
      <c r="S495" s="12">
        <v>3</v>
      </c>
      <c r="T495" s="12">
        <v>2</v>
      </c>
      <c r="U495" s="12">
        <v>0</v>
      </c>
      <c r="V495" s="12">
        <v>2</v>
      </c>
      <c r="W495" s="12">
        <v>1</v>
      </c>
      <c r="X495" s="12">
        <v>2</v>
      </c>
      <c r="Y495" s="12"/>
      <c r="Z495" s="12"/>
      <c r="AA495" s="12"/>
      <c r="AB495" s="12"/>
      <c r="AC495" s="12"/>
      <c r="AD495" s="12"/>
      <c r="AE495" s="12"/>
      <c r="AF495" s="12"/>
    </row>
    <row r="496" spans="1:32">
      <c r="A496" s="1">
        <v>7777</v>
      </c>
      <c r="B496" s="3" t="s">
        <v>1016</v>
      </c>
      <c r="C496" s="3"/>
      <c r="D496" s="3" t="s">
        <v>432</v>
      </c>
      <c r="E496" s="3" t="s">
        <v>43</v>
      </c>
      <c r="F496" s="1" t="s">
        <v>35</v>
      </c>
      <c r="G496" s="17" t="s">
        <v>1037</v>
      </c>
      <c r="H496" s="17" t="s">
        <v>1038</v>
      </c>
      <c r="I496" s="15" t="s">
        <v>78</v>
      </c>
      <c r="J496" t="s">
        <v>1019</v>
      </c>
      <c r="K496" s="1">
        <f>_xlfn.XLOOKUP(J496,'[1]Youth DB'!$G:$G,'[1]Youth DB'!$A:$A,"",0)</f>
        <v>765</v>
      </c>
      <c r="L496" s="17" t="s">
        <v>641</v>
      </c>
      <c r="M496" s="11">
        <f>SUM(O496,Q496,S496,U496,W496,Y496,AA496,AC496,AE496)</f>
        <v>21</v>
      </c>
      <c r="N496" s="12"/>
      <c r="O496" s="12">
        <v>5</v>
      </c>
      <c r="P496" s="12">
        <v>2</v>
      </c>
      <c r="Q496" s="12">
        <v>1</v>
      </c>
      <c r="R496" s="12">
        <v>2</v>
      </c>
      <c r="S496" s="12">
        <v>6</v>
      </c>
      <c r="T496" s="12">
        <v>2</v>
      </c>
      <c r="U496" s="12">
        <v>6</v>
      </c>
      <c r="V496" s="12">
        <v>2</v>
      </c>
      <c r="W496" s="12">
        <v>3</v>
      </c>
      <c r="X496" s="12">
        <v>2</v>
      </c>
      <c r="Y496" s="12"/>
      <c r="Z496" s="12"/>
      <c r="AA496" s="12"/>
      <c r="AB496" s="12"/>
      <c r="AC496" s="12"/>
      <c r="AD496" s="12"/>
      <c r="AE496" s="12"/>
      <c r="AF496" s="12"/>
    </row>
    <row r="497" spans="1:32">
      <c r="A497" s="1">
        <v>6481</v>
      </c>
      <c r="B497" s="3" t="s">
        <v>1016</v>
      </c>
      <c r="C497" s="3"/>
      <c r="D497" s="3" t="s">
        <v>432</v>
      </c>
      <c r="E497" s="3" t="s">
        <v>57</v>
      </c>
      <c r="F497" s="1" t="s">
        <v>35</v>
      </c>
      <c r="G497" s="3" t="s">
        <v>1039</v>
      </c>
      <c r="H497" s="3" t="s">
        <v>159</v>
      </c>
      <c r="I497" s="15" t="s">
        <v>75</v>
      </c>
      <c r="J497" t="s">
        <v>1019</v>
      </c>
      <c r="K497" s="1">
        <f>_xlfn.XLOOKUP(J497,'[1]Youth DB'!$G:$G,'[1]Youth DB'!$A:$A,"",0)</f>
        <v>765</v>
      </c>
      <c r="L497" s="17" t="s">
        <v>39</v>
      </c>
      <c r="M497" s="11">
        <f>SUM(O497,Q497,S497,U497,W497,Y497,AA497,AC497,AE497)</f>
        <v>22</v>
      </c>
      <c r="N497" s="12"/>
      <c r="O497" s="12">
        <v>4</v>
      </c>
      <c r="P497" s="12">
        <v>2</v>
      </c>
      <c r="Q497" s="12">
        <v>7</v>
      </c>
      <c r="R497" s="12">
        <v>3</v>
      </c>
      <c r="S497" s="12">
        <v>7</v>
      </c>
      <c r="T497" s="12">
        <v>7</v>
      </c>
      <c r="U497" s="12">
        <v>3</v>
      </c>
      <c r="V497" s="12">
        <v>7</v>
      </c>
      <c r="W497" s="12">
        <v>1</v>
      </c>
      <c r="X497" s="12">
        <v>9</v>
      </c>
      <c r="Y497" s="12"/>
      <c r="Z497" s="12"/>
      <c r="AA497" s="12"/>
      <c r="AB497" s="12"/>
      <c r="AC497" s="12"/>
      <c r="AD497" s="12"/>
      <c r="AE497" s="12"/>
      <c r="AF497" s="12"/>
    </row>
    <row r="498" spans="1:32">
      <c r="A498" s="1">
        <v>4800</v>
      </c>
      <c r="B498" s="3" t="s">
        <v>1016</v>
      </c>
      <c r="C498" s="3"/>
      <c r="D498" s="3" t="s">
        <v>432</v>
      </c>
      <c r="E498" s="3" t="s">
        <v>57</v>
      </c>
      <c r="F498" s="1" t="s">
        <v>35</v>
      </c>
      <c r="G498" s="3" t="s">
        <v>1040</v>
      </c>
      <c r="H498" s="3" t="s">
        <v>967</v>
      </c>
      <c r="I498" s="15" t="s">
        <v>75</v>
      </c>
      <c r="J498" t="s">
        <v>1019</v>
      </c>
      <c r="K498" s="1">
        <f>_xlfn.XLOOKUP(J498,'[1]Youth DB'!$G:$G,'[1]Youth DB'!$A:$A,"",0)</f>
        <v>765</v>
      </c>
      <c r="L498" s="17" t="s">
        <v>641</v>
      </c>
      <c r="M498" s="11">
        <f>SUM(O498,Q498,S498,U498,W498,Y498,AA498,AC498,AE498)</f>
        <v>23</v>
      </c>
      <c r="N498" s="12"/>
      <c r="O498" s="12">
        <v>2</v>
      </c>
      <c r="P498" s="12">
        <v>1</v>
      </c>
      <c r="Q498" s="12">
        <v>5</v>
      </c>
      <c r="R498" s="12">
        <v>1</v>
      </c>
      <c r="S498" s="12">
        <v>10</v>
      </c>
      <c r="T498" s="12">
        <v>5</v>
      </c>
      <c r="U498" s="12">
        <v>1</v>
      </c>
      <c r="V498" s="12">
        <v>6</v>
      </c>
      <c r="W498" s="12">
        <v>5</v>
      </c>
      <c r="X498" s="12">
        <v>9</v>
      </c>
      <c r="Y498" s="12"/>
      <c r="Z498" s="12"/>
      <c r="AA498" s="12"/>
      <c r="AB498" s="12"/>
      <c r="AC498" s="12"/>
      <c r="AD498" s="12"/>
      <c r="AE498" s="12"/>
      <c r="AF498" s="12"/>
    </row>
    <row r="499" spans="1:32">
      <c r="A499" s="1">
        <v>7273</v>
      </c>
      <c r="B499" s="17" t="s">
        <v>442</v>
      </c>
      <c r="C499" s="17"/>
      <c r="D499" s="17" t="s">
        <v>436</v>
      </c>
      <c r="E499" s="17" t="s">
        <v>57</v>
      </c>
      <c r="F499" s="1" t="s">
        <v>35</v>
      </c>
      <c r="G499" s="17" t="s">
        <v>1041</v>
      </c>
      <c r="H499" s="18" t="s">
        <v>1042</v>
      </c>
      <c r="I499" s="15"/>
      <c r="J499" s="17" t="s">
        <v>1043</v>
      </c>
      <c r="K499" s="1">
        <f>_xlfn.XLOOKUP(J499,'[1]Youth DB'!$G:$G,'[1]Youth DB'!$A:$A,"",0)</f>
        <v>741</v>
      </c>
      <c r="L499" s="17" t="s">
        <v>1044</v>
      </c>
      <c r="M499" s="11">
        <f>SUM(O499,Q499,S499,U499,W499,Y499,AA499,AC499,AE499)</f>
        <v>8</v>
      </c>
      <c r="N499" s="12"/>
      <c r="O499" s="12">
        <v>0</v>
      </c>
      <c r="P499" s="12"/>
      <c r="Q499" s="12">
        <v>0</v>
      </c>
      <c r="R499" s="12"/>
      <c r="S499" s="12">
        <v>3</v>
      </c>
      <c r="T499" s="12">
        <v>2</v>
      </c>
      <c r="U499" s="12">
        <v>5</v>
      </c>
      <c r="V499" s="12">
        <v>7</v>
      </c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spans="1:32">
      <c r="A500" s="1">
        <v>5660</v>
      </c>
      <c r="B500" s="17" t="s">
        <v>442</v>
      </c>
      <c r="C500" s="17"/>
      <c r="D500" s="17" t="s">
        <v>436</v>
      </c>
      <c r="E500" s="17" t="s">
        <v>57</v>
      </c>
      <c r="F500" s="1" t="s">
        <v>35</v>
      </c>
      <c r="G500" s="17" t="s">
        <v>897</v>
      </c>
      <c r="H500" s="17" t="s">
        <v>842</v>
      </c>
      <c r="I500" s="15"/>
      <c r="J500" s="17" t="s">
        <v>1045</v>
      </c>
      <c r="K500" s="1">
        <f>_xlfn.XLOOKUP(J500,'[1]Youth DB'!$G:$G,'[1]Youth DB'!$A:$A,"",0)</f>
        <v>672</v>
      </c>
      <c r="L500" s="17" t="s">
        <v>830</v>
      </c>
      <c r="M500" s="11">
        <f>SUM(O500,Q500,S500,U500,W500,Y500,AA500,AC500,AE500)</f>
        <v>8</v>
      </c>
      <c r="N500" s="12"/>
      <c r="O500" s="12">
        <v>3</v>
      </c>
      <c r="P500" s="12">
        <v>1</v>
      </c>
      <c r="Q500" s="12">
        <v>1</v>
      </c>
      <c r="R500" s="12">
        <v>3</v>
      </c>
      <c r="S500" s="12">
        <v>3</v>
      </c>
      <c r="T500" s="12">
        <v>10</v>
      </c>
      <c r="U500" s="12">
        <v>1</v>
      </c>
      <c r="V500" s="12">
        <v>10</v>
      </c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spans="1:32">
      <c r="A501" s="1">
        <v>9396</v>
      </c>
      <c r="B501" s="17" t="s">
        <v>462</v>
      </c>
      <c r="C501" s="17"/>
      <c r="D501" s="17" t="s">
        <v>33</v>
      </c>
      <c r="E501" s="17" t="s">
        <v>43</v>
      </c>
      <c r="F501" s="1" t="s">
        <v>35</v>
      </c>
      <c r="G501" s="17" t="s">
        <v>1046</v>
      </c>
      <c r="H501" s="17" t="s">
        <v>1047</v>
      </c>
      <c r="I501" s="15" t="s">
        <v>78</v>
      </c>
      <c r="J501" s="17" t="s">
        <v>475</v>
      </c>
      <c r="K501" s="1">
        <f>_xlfn.XLOOKUP(J501,'[1]Youth DB'!$G:$G,'[1]Youth DB'!$A:$A,"",0)</f>
        <v>958</v>
      </c>
      <c r="L501" s="3" t="s">
        <v>641</v>
      </c>
      <c r="M501" s="11">
        <f>SUM(O501,Q501,S501,U501,W501,Y501,AA501,AC501,AE501)</f>
        <v>8</v>
      </c>
      <c r="N501" s="12" t="s">
        <v>40</v>
      </c>
      <c r="O501" s="12">
        <v>1</v>
      </c>
      <c r="P501" s="12">
        <v>1</v>
      </c>
      <c r="Q501" s="12">
        <v>2</v>
      </c>
      <c r="R501" s="12">
        <v>1</v>
      </c>
      <c r="S501" s="12">
        <v>5</v>
      </c>
      <c r="T501" s="12">
        <v>1</v>
      </c>
      <c r="U501" s="12">
        <v>0</v>
      </c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spans="1:32">
      <c r="A502" s="1">
        <v>9607</v>
      </c>
      <c r="B502" s="17" t="s">
        <v>462</v>
      </c>
      <c r="C502" s="17"/>
      <c r="D502" s="17" t="s">
        <v>33</v>
      </c>
      <c r="E502" s="17" t="s">
        <v>43</v>
      </c>
      <c r="F502" s="1" t="s">
        <v>35</v>
      </c>
      <c r="G502" s="17" t="s">
        <v>1048</v>
      </c>
      <c r="H502" s="17" t="s">
        <v>1049</v>
      </c>
      <c r="I502" s="15" t="s">
        <v>75</v>
      </c>
      <c r="J502" s="17" t="s">
        <v>475</v>
      </c>
      <c r="K502" s="1">
        <f>_xlfn.XLOOKUP(J502,'[1]Youth DB'!$G:$G,'[1]Youth DB'!$A:$A,"",0)</f>
        <v>958</v>
      </c>
      <c r="L502" s="3" t="s">
        <v>641</v>
      </c>
      <c r="M502" s="11">
        <f>SUM(O502,Q502,S502,U502,W502,Y502,AA502,AC502,AE502)</f>
        <v>8</v>
      </c>
      <c r="N502" s="12" t="s">
        <v>40</v>
      </c>
      <c r="O502" s="12">
        <v>2</v>
      </c>
      <c r="P502" s="12">
        <v>1</v>
      </c>
      <c r="Q502" s="12">
        <v>1</v>
      </c>
      <c r="R502" s="12">
        <v>1</v>
      </c>
      <c r="S502" s="12">
        <v>5</v>
      </c>
      <c r="T502" s="12">
        <v>1</v>
      </c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spans="1:32">
      <c r="A503" s="1">
        <v>7715</v>
      </c>
      <c r="B503" s="3" t="s">
        <v>1016</v>
      </c>
      <c r="C503" s="3"/>
      <c r="D503" s="3" t="s">
        <v>432</v>
      </c>
      <c r="E503" s="3" t="s">
        <v>43</v>
      </c>
      <c r="F503" s="1" t="s">
        <v>35</v>
      </c>
      <c r="G503" s="17" t="s">
        <v>1050</v>
      </c>
      <c r="H503" s="17" t="s">
        <v>1051</v>
      </c>
      <c r="I503" s="15" t="s">
        <v>75</v>
      </c>
      <c r="J503" t="s">
        <v>1019</v>
      </c>
      <c r="K503" s="1">
        <f>_xlfn.XLOOKUP(J503,'[1]Youth DB'!$G:$G,'[1]Youth DB'!$A:$A,"",0)</f>
        <v>765</v>
      </c>
      <c r="L503" s="17" t="s">
        <v>155</v>
      </c>
      <c r="M503" s="11">
        <f>SUM(O503,Q503,S503,U503,W503,Y503,AA503,AC503,AE503)</f>
        <v>23</v>
      </c>
      <c r="N503" s="12"/>
      <c r="O503" s="12">
        <v>2</v>
      </c>
      <c r="P503" s="12">
        <v>3</v>
      </c>
      <c r="Q503" s="12">
        <v>6</v>
      </c>
      <c r="R503" s="12">
        <v>3</v>
      </c>
      <c r="S503" s="12">
        <v>8</v>
      </c>
      <c r="T503" s="12">
        <v>3</v>
      </c>
      <c r="U503" s="12">
        <v>4</v>
      </c>
      <c r="V503" s="12">
        <v>3</v>
      </c>
      <c r="W503" s="12">
        <v>3</v>
      </c>
      <c r="X503" s="12">
        <v>2</v>
      </c>
      <c r="Y503" s="12"/>
      <c r="Z503" s="12"/>
      <c r="AA503" s="12"/>
      <c r="AB503" s="12"/>
      <c r="AC503" s="12"/>
      <c r="AD503" s="12"/>
      <c r="AE503" s="12"/>
      <c r="AF503" s="12"/>
    </row>
    <row r="504" spans="1:32">
      <c r="A504" s="1">
        <v>4824</v>
      </c>
      <c r="B504" s="3" t="s">
        <v>1016</v>
      </c>
      <c r="C504" s="3"/>
      <c r="D504" s="3" t="s">
        <v>432</v>
      </c>
      <c r="E504" s="3" t="s">
        <v>57</v>
      </c>
      <c r="F504" s="1" t="s">
        <v>35</v>
      </c>
      <c r="G504" s="3" t="s">
        <v>1052</v>
      </c>
      <c r="H504" s="3" t="s">
        <v>1053</v>
      </c>
      <c r="I504" s="15" t="s">
        <v>78</v>
      </c>
      <c r="J504" t="s">
        <v>1019</v>
      </c>
      <c r="K504" s="1">
        <f>_xlfn.XLOOKUP(J504,'[1]Youth DB'!$G:$G,'[1]Youth DB'!$A:$A,"",0)</f>
        <v>765</v>
      </c>
      <c r="L504" s="17" t="s">
        <v>641</v>
      </c>
      <c r="M504" s="11">
        <f>SUM(O504,Q504,S504,U504,W504,Y504,AA504,AC504,AE504)</f>
        <v>23</v>
      </c>
      <c r="N504" s="12"/>
      <c r="O504" s="12">
        <v>5</v>
      </c>
      <c r="P504" s="12">
        <v>3</v>
      </c>
      <c r="Q504" s="12">
        <v>5</v>
      </c>
      <c r="R504" s="12">
        <v>5</v>
      </c>
      <c r="S504" s="12">
        <v>9</v>
      </c>
      <c r="T504" s="12">
        <v>6</v>
      </c>
      <c r="U504" s="12">
        <v>2</v>
      </c>
      <c r="V504" s="12">
        <v>7</v>
      </c>
      <c r="W504" s="12">
        <v>2</v>
      </c>
      <c r="X504" s="12">
        <v>9</v>
      </c>
      <c r="Y504" s="12"/>
      <c r="Z504" s="12"/>
      <c r="AA504" s="12"/>
      <c r="AB504" s="12"/>
      <c r="AC504" s="12"/>
      <c r="AD504" s="12"/>
      <c r="AE504" s="12"/>
      <c r="AF504" s="12"/>
    </row>
    <row r="505" spans="1:32">
      <c r="A505" s="1">
        <v>4856</v>
      </c>
      <c r="B505" s="3" t="s">
        <v>1016</v>
      </c>
      <c r="C505" s="3"/>
      <c r="D505" s="3" t="s">
        <v>432</v>
      </c>
      <c r="E505" s="3" t="s">
        <v>57</v>
      </c>
      <c r="F505" s="1" t="s">
        <v>35</v>
      </c>
      <c r="G505" s="3" t="s">
        <v>1054</v>
      </c>
      <c r="H505" s="3" t="s">
        <v>679</v>
      </c>
      <c r="I505" s="15" t="s">
        <v>75</v>
      </c>
      <c r="J505" t="s">
        <v>1019</v>
      </c>
      <c r="K505" s="1">
        <f>_xlfn.XLOOKUP(J505,'[1]Youth DB'!$G:$G,'[1]Youth DB'!$A:$A,"",0)</f>
        <v>765</v>
      </c>
      <c r="L505" s="17" t="s">
        <v>39</v>
      </c>
      <c r="M505" s="11">
        <f>SUM(O505,Q505,S505,U505,W505,Y505,AA505,AC505,AE505)</f>
        <v>25</v>
      </c>
      <c r="N505" s="12"/>
      <c r="O505" s="12">
        <v>5</v>
      </c>
      <c r="P505" s="12">
        <v>2</v>
      </c>
      <c r="Q505" s="12">
        <v>7</v>
      </c>
      <c r="R505" s="12">
        <v>3</v>
      </c>
      <c r="S505" s="12">
        <v>8</v>
      </c>
      <c r="T505" s="12">
        <v>7</v>
      </c>
      <c r="U505" s="12">
        <v>2</v>
      </c>
      <c r="V505" s="12">
        <v>7</v>
      </c>
      <c r="W505" s="12">
        <v>3</v>
      </c>
      <c r="X505" s="12">
        <v>9</v>
      </c>
      <c r="Y505" s="12"/>
      <c r="Z505" s="12"/>
      <c r="AA505" s="12"/>
      <c r="AB505" s="12"/>
      <c r="AC505" s="12"/>
      <c r="AD505" s="12"/>
      <c r="AE505" s="12"/>
      <c r="AF505" s="12"/>
    </row>
    <row r="506" spans="1:32">
      <c r="A506" s="1">
        <v>4790</v>
      </c>
      <c r="B506" s="3" t="s">
        <v>1016</v>
      </c>
      <c r="C506" s="3"/>
      <c r="D506" s="3" t="s">
        <v>432</v>
      </c>
      <c r="E506" s="3" t="s">
        <v>57</v>
      </c>
      <c r="F506" s="1" t="s">
        <v>35</v>
      </c>
      <c r="G506" s="3" t="s">
        <v>1055</v>
      </c>
      <c r="H506" s="3" t="s">
        <v>142</v>
      </c>
      <c r="I506" s="15" t="s">
        <v>75</v>
      </c>
      <c r="J506" t="s">
        <v>1019</v>
      </c>
      <c r="K506" s="1">
        <f>_xlfn.XLOOKUP(J506,'[1]Youth DB'!$G:$G,'[1]Youth DB'!$A:$A,"",0)</f>
        <v>765</v>
      </c>
      <c r="L506" s="17" t="s">
        <v>39</v>
      </c>
      <c r="M506" s="11">
        <f>SUM(O506,Q506,S506,U506,W506,Y506,AA506,AC506,AE506)</f>
        <v>28</v>
      </c>
      <c r="N506" s="12"/>
      <c r="O506" s="12">
        <v>6</v>
      </c>
      <c r="P506" s="12">
        <v>1</v>
      </c>
      <c r="Q506" s="12">
        <v>6</v>
      </c>
      <c r="R506" s="12">
        <v>5</v>
      </c>
      <c r="S506" s="12">
        <v>10</v>
      </c>
      <c r="T506" s="12">
        <v>7</v>
      </c>
      <c r="U506" s="12">
        <v>3</v>
      </c>
      <c r="V506" s="12">
        <v>9</v>
      </c>
      <c r="W506" s="12">
        <v>3</v>
      </c>
      <c r="X506" s="12">
        <v>9</v>
      </c>
      <c r="Y506" s="12"/>
      <c r="Z506" s="12"/>
      <c r="AA506" s="12"/>
      <c r="AB506" s="12"/>
      <c r="AC506" s="12"/>
      <c r="AD506" s="12"/>
      <c r="AE506" s="12"/>
      <c r="AF506" s="12"/>
    </row>
    <row r="507" spans="1:32">
      <c r="A507" s="1">
        <v>9382</v>
      </c>
      <c r="B507" s="17" t="s">
        <v>892</v>
      </c>
      <c r="C507" s="17"/>
      <c r="D507" s="17" t="s">
        <v>231</v>
      </c>
      <c r="E507" s="17" t="s">
        <v>43</v>
      </c>
      <c r="F507" s="1" t="s">
        <v>35</v>
      </c>
      <c r="G507" s="17" t="s">
        <v>1056</v>
      </c>
      <c r="H507" s="17" t="s">
        <v>1057</v>
      </c>
      <c r="I507" s="15" t="s">
        <v>75</v>
      </c>
      <c r="J507" s="17" t="s">
        <v>1058</v>
      </c>
      <c r="K507" s="1">
        <f>_xlfn.XLOOKUP(J507,'[1]Youth DB'!$G:$G,'[1]Youth DB'!$A:$A,"",0)</f>
        <v>899</v>
      </c>
      <c r="L507" s="17" t="s">
        <v>934</v>
      </c>
      <c r="M507" s="11">
        <f>SUM(O507,Q507,S507,U507,W507,Y507,AA507,AC507,AE507)</f>
        <v>14</v>
      </c>
      <c r="N507" s="12" t="s">
        <v>206</v>
      </c>
      <c r="O507" s="12"/>
      <c r="P507" s="12"/>
      <c r="Q507" s="12"/>
      <c r="R507" s="12"/>
      <c r="S507" s="12">
        <v>1</v>
      </c>
      <c r="T507" s="12">
        <v>2</v>
      </c>
      <c r="U507" s="12">
        <v>2</v>
      </c>
      <c r="V507" s="12">
        <v>4</v>
      </c>
      <c r="W507" s="12">
        <v>3</v>
      </c>
      <c r="X507" s="12">
        <v>6</v>
      </c>
      <c r="Y507" s="12">
        <v>8</v>
      </c>
      <c r="Z507" s="12">
        <v>8</v>
      </c>
      <c r="AA507" s="12"/>
      <c r="AB507" s="12"/>
      <c r="AC507" s="12"/>
      <c r="AD507" s="12"/>
      <c r="AE507" s="12"/>
      <c r="AF507" s="12"/>
    </row>
    <row r="508" spans="1:32">
      <c r="A508" s="1">
        <v>9364</v>
      </c>
      <c r="B508" s="17" t="s">
        <v>892</v>
      </c>
      <c r="C508" s="17"/>
      <c r="D508" s="17" t="s">
        <v>231</v>
      </c>
      <c r="E508" s="17" t="s">
        <v>43</v>
      </c>
      <c r="F508" s="1" t="s">
        <v>35</v>
      </c>
      <c r="G508" s="17" t="s">
        <v>1059</v>
      </c>
      <c r="H508" s="17" t="s">
        <v>1060</v>
      </c>
      <c r="I508" s="15" t="s">
        <v>75</v>
      </c>
      <c r="J508" s="17" t="s">
        <v>1058</v>
      </c>
      <c r="K508" s="1">
        <f>_xlfn.XLOOKUP(J508,'[1]Youth DB'!$G:$G,'[1]Youth DB'!$A:$A,"",0)</f>
        <v>899</v>
      </c>
      <c r="L508" s="17" t="s">
        <v>784</v>
      </c>
      <c r="M508" s="11">
        <f>SUM(O508,Q508,S508,U508,W508,Y508,AA508,AC508,AE508)</f>
        <v>17</v>
      </c>
      <c r="N508" s="12" t="s">
        <v>206</v>
      </c>
      <c r="O508" s="12"/>
      <c r="P508" s="12"/>
      <c r="Q508" s="12"/>
      <c r="R508" s="12"/>
      <c r="S508" s="12">
        <v>2</v>
      </c>
      <c r="T508" s="12">
        <v>1</v>
      </c>
      <c r="U508" s="12">
        <v>5</v>
      </c>
      <c r="V508" s="12">
        <v>4</v>
      </c>
      <c r="W508" s="12">
        <v>4</v>
      </c>
      <c r="X508" s="12">
        <v>6</v>
      </c>
      <c r="Y508" s="12">
        <v>6</v>
      </c>
      <c r="Z508" s="12">
        <v>7</v>
      </c>
      <c r="AA508" s="12"/>
      <c r="AB508" s="12"/>
      <c r="AC508" s="12"/>
      <c r="AD508" s="12"/>
      <c r="AE508" s="12"/>
      <c r="AF508" s="12"/>
    </row>
    <row r="509" spans="1:32">
      <c r="A509" s="1">
        <v>9485</v>
      </c>
      <c r="B509" s="17" t="s">
        <v>892</v>
      </c>
      <c r="C509" s="17"/>
      <c r="D509" s="17" t="s">
        <v>231</v>
      </c>
      <c r="E509" s="17" t="s">
        <v>57</v>
      </c>
      <c r="F509" s="1" t="s">
        <v>35</v>
      </c>
      <c r="G509" s="17" t="s">
        <v>1061</v>
      </c>
      <c r="H509" s="17" t="s">
        <v>1062</v>
      </c>
      <c r="I509" s="15" t="s">
        <v>78</v>
      </c>
      <c r="J509" s="17" t="s">
        <v>1058</v>
      </c>
      <c r="K509" s="1">
        <f>_xlfn.XLOOKUP(J509,'[1]Youth DB'!$G:$G,'[1]Youth DB'!$A:$A,"",0)</f>
        <v>899</v>
      </c>
      <c r="L509" s="17" t="s">
        <v>482</v>
      </c>
      <c r="M509" s="11">
        <f>SUM(O509,Q509,S509,U509,W509,Y509,AA509,AC509,AE509)</f>
        <v>14</v>
      </c>
      <c r="N509" s="12" t="s">
        <v>206</v>
      </c>
      <c r="O509" s="12"/>
      <c r="P509" s="12"/>
      <c r="Q509" s="12"/>
      <c r="R509" s="12"/>
      <c r="S509" s="12">
        <v>4</v>
      </c>
      <c r="T509" s="12">
        <v>3</v>
      </c>
      <c r="U509" s="12">
        <v>3</v>
      </c>
      <c r="V509" s="12">
        <v>6</v>
      </c>
      <c r="W509" s="12">
        <v>3</v>
      </c>
      <c r="X509" s="12">
        <v>7</v>
      </c>
      <c r="Y509" s="12">
        <v>4</v>
      </c>
      <c r="Z509" s="12">
        <v>8</v>
      </c>
      <c r="AA509" s="12"/>
      <c r="AB509" s="12"/>
      <c r="AC509" s="12"/>
      <c r="AD509" s="12"/>
      <c r="AE509" s="12"/>
      <c r="AF509" s="12"/>
    </row>
    <row r="510" spans="1:32">
      <c r="A510" s="1">
        <v>9329</v>
      </c>
      <c r="B510" s="17" t="s">
        <v>892</v>
      </c>
      <c r="C510" s="17"/>
      <c r="D510" s="17" t="s">
        <v>231</v>
      </c>
      <c r="E510" s="17" t="s">
        <v>43</v>
      </c>
      <c r="F510" s="1" t="s">
        <v>35</v>
      </c>
      <c r="G510" s="17" t="s">
        <v>1063</v>
      </c>
      <c r="H510" s="17" t="s">
        <v>205</v>
      </c>
      <c r="I510" s="15" t="s">
        <v>75</v>
      </c>
      <c r="J510" s="17" t="s">
        <v>1058</v>
      </c>
      <c r="K510" s="1">
        <f>_xlfn.XLOOKUP(J510,'[1]Youth DB'!$G:$G,'[1]Youth DB'!$A:$A,"",0)</f>
        <v>899</v>
      </c>
      <c r="L510" s="17" t="s">
        <v>482</v>
      </c>
      <c r="M510" s="11">
        <f>SUM(O510,Q510,S510,U510,W510,Y510,AA510,AC510,AE510)</f>
        <v>17</v>
      </c>
      <c r="N510" s="12" t="s">
        <v>206</v>
      </c>
      <c r="O510" s="12" t="s">
        <v>394</v>
      </c>
      <c r="P510" s="12"/>
      <c r="Q510" s="12"/>
      <c r="R510" s="12"/>
      <c r="S510" s="12">
        <v>4</v>
      </c>
      <c r="T510" s="12">
        <v>2</v>
      </c>
      <c r="U510" s="12">
        <v>4</v>
      </c>
      <c r="V510" s="12">
        <v>6</v>
      </c>
      <c r="W510" s="12">
        <v>3</v>
      </c>
      <c r="X510" s="12">
        <v>6</v>
      </c>
      <c r="Y510" s="12">
        <v>6</v>
      </c>
      <c r="Z510" s="12">
        <v>8</v>
      </c>
      <c r="AA510" s="12"/>
      <c r="AB510" s="12"/>
      <c r="AC510" s="12"/>
      <c r="AD510" s="12"/>
      <c r="AE510" s="12"/>
      <c r="AF510" s="12"/>
    </row>
    <row r="511" spans="1:32">
      <c r="A511" s="1">
        <v>9361</v>
      </c>
      <c r="B511" s="17" t="s">
        <v>892</v>
      </c>
      <c r="C511" s="17"/>
      <c r="D511" s="17" t="s">
        <v>231</v>
      </c>
      <c r="E511" s="17" t="s">
        <v>43</v>
      </c>
      <c r="F511" s="1" t="s">
        <v>35</v>
      </c>
      <c r="G511" s="17" t="s">
        <v>1064</v>
      </c>
      <c r="H511" s="18" t="s">
        <v>1065</v>
      </c>
      <c r="I511" s="15" t="s">
        <v>75</v>
      </c>
      <c r="J511" s="17" t="s">
        <v>1058</v>
      </c>
      <c r="K511" s="1">
        <f>_xlfn.XLOOKUP(J511,'[1]Youth DB'!$G:$G,'[1]Youth DB'!$A:$A,"",0)</f>
        <v>899</v>
      </c>
      <c r="L511" s="17" t="s">
        <v>482</v>
      </c>
      <c r="M511" s="11">
        <f>SUM(O511,Q511,S511,U511,W511,Y511,AA511,AC511,AE511)</f>
        <v>15</v>
      </c>
      <c r="N511" s="12" t="s">
        <v>206</v>
      </c>
      <c r="O511" s="12"/>
      <c r="P511" s="12"/>
      <c r="Q511" s="12"/>
      <c r="R511" s="12"/>
      <c r="S511" s="12">
        <v>4</v>
      </c>
      <c r="T511" s="12">
        <v>2</v>
      </c>
      <c r="U511" s="12">
        <v>4</v>
      </c>
      <c r="V511" s="12">
        <v>6</v>
      </c>
      <c r="W511" s="12">
        <v>2</v>
      </c>
      <c r="X511" s="12">
        <v>6</v>
      </c>
      <c r="Y511" s="12">
        <v>5</v>
      </c>
      <c r="Z511" s="12">
        <v>8</v>
      </c>
      <c r="AA511" s="12"/>
      <c r="AB511" s="12"/>
      <c r="AC511" s="12"/>
      <c r="AD511" s="12"/>
      <c r="AE511" s="12"/>
      <c r="AF511" s="12"/>
    </row>
    <row r="512" spans="1:32">
      <c r="A512" s="1">
        <v>9398</v>
      </c>
      <c r="B512" s="17" t="s">
        <v>892</v>
      </c>
      <c r="C512" s="17"/>
      <c r="D512" s="17" t="s">
        <v>231</v>
      </c>
      <c r="E512" s="17" t="s">
        <v>57</v>
      </c>
      <c r="F512" s="1" t="s">
        <v>35</v>
      </c>
      <c r="G512" s="17" t="s">
        <v>938</v>
      </c>
      <c r="H512" s="18" t="s">
        <v>1066</v>
      </c>
      <c r="I512" s="15" t="s">
        <v>75</v>
      </c>
      <c r="J512" s="17" t="s">
        <v>1058</v>
      </c>
      <c r="K512" s="1">
        <f>_xlfn.XLOOKUP(J512,'[1]Youth DB'!$G:$G,'[1]Youth DB'!$A:$A,"",0)</f>
        <v>899</v>
      </c>
      <c r="L512" s="17" t="s">
        <v>482</v>
      </c>
      <c r="M512" s="11">
        <f>SUM(O512,Q512,S512,U512,W512,Y512,AA512,AC512,AE512)</f>
        <v>10</v>
      </c>
      <c r="N512" s="12" t="s">
        <v>206</v>
      </c>
      <c r="O512" s="12"/>
      <c r="P512" s="12"/>
      <c r="Q512" s="12"/>
      <c r="R512" s="12"/>
      <c r="S512" s="12">
        <v>4</v>
      </c>
      <c r="T512" s="12">
        <v>3</v>
      </c>
      <c r="U512" s="12">
        <v>4</v>
      </c>
      <c r="V512" s="12">
        <v>6</v>
      </c>
      <c r="W512" s="12">
        <v>2</v>
      </c>
      <c r="X512" s="12">
        <v>7</v>
      </c>
      <c r="Y512" s="12" t="s">
        <v>820</v>
      </c>
      <c r="Z512" s="12" t="s">
        <v>820</v>
      </c>
      <c r="AA512" s="12"/>
      <c r="AB512" s="12"/>
      <c r="AC512" s="12"/>
      <c r="AD512" s="12"/>
      <c r="AE512" s="12"/>
      <c r="AF512" s="12"/>
    </row>
    <row r="513" spans="1:32">
      <c r="A513" s="1">
        <v>9484</v>
      </c>
      <c r="B513" s="17" t="s">
        <v>892</v>
      </c>
      <c r="C513" s="17"/>
      <c r="D513" s="17" t="s">
        <v>231</v>
      </c>
      <c r="E513" s="17" t="s">
        <v>57</v>
      </c>
      <c r="F513" s="1" t="s">
        <v>35</v>
      </c>
      <c r="G513" s="17" t="s">
        <v>896</v>
      </c>
      <c r="H513" s="17" t="s">
        <v>526</v>
      </c>
      <c r="I513" s="15" t="s">
        <v>75</v>
      </c>
      <c r="J513" s="17" t="s">
        <v>1058</v>
      </c>
      <c r="K513" s="1">
        <f>_xlfn.XLOOKUP(J513,'[1]Youth DB'!$G:$G,'[1]Youth DB'!$A:$A,"",0)</f>
        <v>899</v>
      </c>
      <c r="L513" s="17" t="s">
        <v>482</v>
      </c>
      <c r="M513" s="11">
        <f>SUM(O513,Q513,S513,U513,W513,Y513,AA513,AC513,AE513)</f>
        <v>17</v>
      </c>
      <c r="N513" s="12" t="s">
        <v>206</v>
      </c>
      <c r="O513" s="12"/>
      <c r="P513" s="12"/>
      <c r="Q513" s="12"/>
      <c r="R513" s="12"/>
      <c r="S513" s="12">
        <v>3</v>
      </c>
      <c r="T513" s="12">
        <v>2</v>
      </c>
      <c r="U513" s="12">
        <v>5</v>
      </c>
      <c r="V513" s="12">
        <v>4</v>
      </c>
      <c r="W513" s="12">
        <v>3</v>
      </c>
      <c r="X513" s="12">
        <v>7</v>
      </c>
      <c r="Y513" s="12">
        <v>6</v>
      </c>
      <c r="Z513" s="12">
        <v>8</v>
      </c>
      <c r="AA513" s="12"/>
      <c r="AB513" s="12"/>
      <c r="AC513" s="12"/>
      <c r="AD513" s="12"/>
      <c r="AE513" s="12"/>
      <c r="AF513" s="12"/>
    </row>
    <row r="514" spans="1:32">
      <c r="A514" s="1">
        <v>9363</v>
      </c>
      <c r="B514" s="17" t="s">
        <v>892</v>
      </c>
      <c r="C514" s="17"/>
      <c r="D514" s="17" t="s">
        <v>231</v>
      </c>
      <c r="E514" s="17" t="s">
        <v>57</v>
      </c>
      <c r="F514" s="1" t="s">
        <v>35</v>
      </c>
      <c r="G514" s="17" t="s">
        <v>1067</v>
      </c>
      <c r="H514" s="18" t="s">
        <v>574</v>
      </c>
      <c r="I514" s="15" t="s">
        <v>78</v>
      </c>
      <c r="J514" s="17" t="s">
        <v>1058</v>
      </c>
      <c r="K514" s="1">
        <f>_xlfn.XLOOKUP(J514,'[1]Youth DB'!$G:$G,'[1]Youth DB'!$A:$A,"",0)</f>
        <v>899</v>
      </c>
      <c r="L514" s="17" t="s">
        <v>482</v>
      </c>
      <c r="M514" s="11">
        <f>SUM(O514,Q514,S514,U514,W514,Y514,AA514,AC514,AE514)</f>
        <v>18</v>
      </c>
      <c r="N514" s="12" t="s">
        <v>206</v>
      </c>
      <c r="O514" s="12"/>
      <c r="P514" s="12"/>
      <c r="Q514" s="12"/>
      <c r="R514" s="12"/>
      <c r="S514" s="12">
        <v>4</v>
      </c>
      <c r="T514" s="12">
        <v>3</v>
      </c>
      <c r="U514" s="12">
        <v>5</v>
      </c>
      <c r="V514" s="12">
        <v>6</v>
      </c>
      <c r="W514" s="12">
        <v>4</v>
      </c>
      <c r="X514" s="12">
        <v>7</v>
      </c>
      <c r="Y514" s="12">
        <v>5</v>
      </c>
      <c r="Z514" s="12">
        <v>8</v>
      </c>
      <c r="AA514" s="12"/>
      <c r="AB514" s="12"/>
      <c r="AC514" s="12"/>
      <c r="AD514" s="12"/>
      <c r="AE514" s="12"/>
      <c r="AF514" s="12"/>
    </row>
    <row r="515" spans="1:32">
      <c r="A515" s="1">
        <v>9754</v>
      </c>
      <c r="B515" s="17" t="s">
        <v>1297</v>
      </c>
      <c r="C515" s="17"/>
      <c r="D515" s="17" t="s">
        <v>171</v>
      </c>
      <c r="E515" s="17" t="s">
        <v>148</v>
      </c>
      <c r="F515" s="1" t="s">
        <v>44</v>
      </c>
      <c r="G515" s="65" t="s">
        <v>1377</v>
      </c>
      <c r="H515" s="65" t="s">
        <v>2033</v>
      </c>
      <c r="I515" s="15"/>
      <c r="J515" s="89"/>
      <c r="K515" s="1"/>
      <c r="L515" s="16"/>
      <c r="M515" s="11">
        <f>SUM(O515,Q515,S515,U515,W515,Y515,AA515,AC515,AE515)</f>
        <v>0</v>
      </c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spans="1:32">
      <c r="A516" s="1">
        <v>4334</v>
      </c>
      <c r="B516" s="3" t="s">
        <v>501</v>
      </c>
      <c r="C516" s="3"/>
      <c r="D516" s="3" t="s">
        <v>42</v>
      </c>
      <c r="E516" s="3" t="s">
        <v>57</v>
      </c>
      <c r="F516" s="1" t="s">
        <v>35</v>
      </c>
      <c r="G516" s="3" t="s">
        <v>1072</v>
      </c>
      <c r="H516" s="3" t="s">
        <v>879</v>
      </c>
      <c r="I516" s="15"/>
      <c r="J516" s="17" t="s">
        <v>648</v>
      </c>
      <c r="K516" s="1">
        <f>_xlfn.XLOOKUP(J516,'[1]Youth DB'!$G:$G,'[1]Youth DB'!$A:$A,"",0)</f>
        <v>686</v>
      </c>
      <c r="L516" s="16">
        <v>45008</v>
      </c>
      <c r="M516" s="11">
        <f>SUM(O516,Q516,S516,U516,W516,Y516,AA516,AC516,AE516)</f>
        <v>9</v>
      </c>
      <c r="N516" s="12" t="s">
        <v>40</v>
      </c>
      <c r="O516" s="12">
        <v>3</v>
      </c>
      <c r="P516" s="12">
        <v>1</v>
      </c>
      <c r="Q516" s="12">
        <v>2</v>
      </c>
      <c r="R516" s="12">
        <v>1</v>
      </c>
      <c r="S516" s="12">
        <v>4</v>
      </c>
      <c r="T516" s="12">
        <v>2</v>
      </c>
      <c r="U516" s="12">
        <v>0</v>
      </c>
      <c r="V516" s="12">
        <v>2</v>
      </c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spans="1:32">
      <c r="A517" s="1">
        <v>6962</v>
      </c>
      <c r="B517" s="3" t="s">
        <v>501</v>
      </c>
      <c r="C517" s="3"/>
      <c r="D517" s="3" t="s">
        <v>42</v>
      </c>
      <c r="E517" s="3" t="s">
        <v>57</v>
      </c>
      <c r="F517" s="1" t="s">
        <v>35</v>
      </c>
      <c r="G517" s="3" t="s">
        <v>1073</v>
      </c>
      <c r="H517" s="3" t="s">
        <v>1074</v>
      </c>
      <c r="I517" s="15"/>
      <c r="J517" s="17" t="s">
        <v>648</v>
      </c>
      <c r="K517" s="1">
        <f>_xlfn.XLOOKUP(J517,'[1]Youth DB'!$G:$G,'[1]Youth DB'!$A:$A,"",0)</f>
        <v>686</v>
      </c>
      <c r="L517" s="16">
        <v>45008</v>
      </c>
      <c r="M517" s="11">
        <f>SUM(O517,Q517,S517,U517,W517,Y517,AA517,AC517,AE517)</f>
        <v>9</v>
      </c>
      <c r="N517" s="12" t="s">
        <v>40</v>
      </c>
      <c r="O517" s="12">
        <v>2</v>
      </c>
      <c r="P517" s="12">
        <v>1</v>
      </c>
      <c r="Q517" s="12">
        <v>2</v>
      </c>
      <c r="R517" s="12">
        <v>1</v>
      </c>
      <c r="S517" s="12">
        <v>4</v>
      </c>
      <c r="T517" s="12">
        <v>2</v>
      </c>
      <c r="U517" s="12">
        <v>1</v>
      </c>
      <c r="V517" s="12">
        <v>2</v>
      </c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spans="1:32">
      <c r="A518" s="1">
        <v>8527</v>
      </c>
      <c r="B518" s="17" t="s">
        <v>357</v>
      </c>
      <c r="C518" s="17" t="s">
        <v>1438</v>
      </c>
      <c r="D518" s="17" t="s">
        <v>171</v>
      </c>
      <c r="E518" s="17" t="s">
        <v>148</v>
      </c>
      <c r="F518" s="54" t="s">
        <v>44</v>
      </c>
      <c r="G518" s="17" t="s">
        <v>158</v>
      </c>
      <c r="H518" s="17" t="s">
        <v>2110</v>
      </c>
      <c r="I518" s="15"/>
      <c r="K518" s="1"/>
      <c r="L518" s="16"/>
      <c r="M518" s="11">
        <f>SUM(O518,Q518,S518,U518,W518,Y518,AA518,AC518,AE518)</f>
        <v>0</v>
      </c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spans="1:32">
      <c r="A519" s="1">
        <v>1182</v>
      </c>
      <c r="B519" s="3" t="s">
        <v>48</v>
      </c>
      <c r="C519" s="3"/>
      <c r="D519" s="3" t="s">
        <v>33</v>
      </c>
      <c r="E519" s="3" t="s">
        <v>918</v>
      </c>
      <c r="F519" s="1" t="s">
        <v>35</v>
      </c>
      <c r="G519" s="3" t="s">
        <v>1076</v>
      </c>
      <c r="H519" s="3" t="s">
        <v>970</v>
      </c>
      <c r="I519" s="15"/>
      <c r="J519" s="17" t="s">
        <v>727</v>
      </c>
      <c r="K519" s="1">
        <f>_xlfn.XLOOKUP(J519,'[1]Youth DB'!$G:$G,'[1]Youth DB'!$A:$A,"",0)</f>
        <v>527</v>
      </c>
      <c r="L519" s="16">
        <v>45008</v>
      </c>
      <c r="M519" s="11">
        <f>SUM(O519,Q519,S519,U519,W519,Y519,AA519,AC519,AE519)</f>
        <v>9</v>
      </c>
      <c r="N519" s="12" t="s">
        <v>40</v>
      </c>
      <c r="O519" s="12">
        <v>2</v>
      </c>
      <c r="P519" s="12">
        <v>3</v>
      </c>
      <c r="Q519" s="12">
        <v>0</v>
      </c>
      <c r="R519" s="12">
        <v>3</v>
      </c>
      <c r="S519" s="12">
        <v>2</v>
      </c>
      <c r="T519" s="12">
        <v>3</v>
      </c>
      <c r="U519" s="12">
        <v>2</v>
      </c>
      <c r="V519" s="12">
        <v>4</v>
      </c>
      <c r="W519" s="12">
        <v>3</v>
      </c>
      <c r="X519" s="12">
        <v>20</v>
      </c>
      <c r="Y519" s="12"/>
      <c r="Z519" s="12"/>
      <c r="AA519" s="12"/>
      <c r="AB519" s="12"/>
      <c r="AC519" s="12"/>
      <c r="AD519" s="12"/>
      <c r="AE519" s="12"/>
      <c r="AF519" s="12"/>
    </row>
    <row r="520" spans="1:32">
      <c r="A520" s="62">
        <v>9744</v>
      </c>
      <c r="B520" s="61" t="s">
        <v>2189</v>
      </c>
      <c r="C520" s="61"/>
      <c r="D520" s="17" t="s">
        <v>171</v>
      </c>
      <c r="E520" s="61" t="s">
        <v>148</v>
      </c>
      <c r="F520" s="62" t="s">
        <v>44</v>
      </c>
      <c r="G520" s="61" t="s">
        <v>2193</v>
      </c>
      <c r="H520" s="61" t="s">
        <v>238</v>
      </c>
      <c r="I520" s="15" t="s">
        <v>75</v>
      </c>
      <c r="J520" s="89"/>
      <c r="K520" s="1"/>
      <c r="L520" s="16"/>
      <c r="M520" s="11">
        <f>SUM(O520,Q520,S520,U520,W520,Y520,AA520,AC520,AE520)</f>
        <v>0</v>
      </c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spans="1:32">
      <c r="A521" s="1">
        <v>9324</v>
      </c>
      <c r="B521" s="17" t="s">
        <v>462</v>
      </c>
      <c r="C521" s="17" t="s">
        <v>650</v>
      </c>
      <c r="D521" s="17" t="s">
        <v>33</v>
      </c>
      <c r="E521" s="17" t="s">
        <v>57</v>
      </c>
      <c r="F521" s="1" t="s">
        <v>35</v>
      </c>
      <c r="G521" s="17" t="s">
        <v>1078</v>
      </c>
      <c r="H521" s="17" t="s">
        <v>1079</v>
      </c>
      <c r="I521" s="15" t="s">
        <v>75</v>
      </c>
      <c r="J521" t="s">
        <v>1071</v>
      </c>
      <c r="K521" s="1">
        <f>_xlfn.XLOOKUP(J521,'[1]Youth DB'!$G:$G,'[1]Youth DB'!$A:$A,"",0)</f>
        <v>756</v>
      </c>
      <c r="L521" s="29">
        <v>45266</v>
      </c>
      <c r="M521" s="11">
        <f>SUM(O521,Q521,S521,U521,W521,Y521,AA521,AC521,AE521)</f>
        <v>1</v>
      </c>
      <c r="N521" s="12" t="s">
        <v>40</v>
      </c>
      <c r="O521" s="12"/>
      <c r="P521" s="12"/>
      <c r="Q521" s="12"/>
      <c r="R521" s="12"/>
      <c r="S521" s="12"/>
      <c r="T521" s="12"/>
      <c r="U521" s="12">
        <v>1</v>
      </c>
      <c r="V521" s="12">
        <v>1</v>
      </c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spans="1:32">
      <c r="A522" s="1">
        <v>5406</v>
      </c>
      <c r="B522" s="3" t="s">
        <v>431</v>
      </c>
      <c r="C522" s="3"/>
      <c r="D522" s="3" t="s">
        <v>432</v>
      </c>
      <c r="E522" s="3" t="s">
        <v>57</v>
      </c>
      <c r="F522" s="1" t="s">
        <v>35</v>
      </c>
      <c r="G522" s="3" t="s">
        <v>1080</v>
      </c>
      <c r="H522" s="3" t="s">
        <v>1081</v>
      </c>
      <c r="I522" s="15" t="s">
        <v>78</v>
      </c>
      <c r="J522" s="17" t="s">
        <v>1082</v>
      </c>
      <c r="K522" s="1">
        <f>_xlfn.XLOOKUP(J522,'[1]Youth DB'!$G:$G,'[1]Youth DB'!$A:$A,"",0)</f>
        <v>955</v>
      </c>
      <c r="L522" s="17" t="s">
        <v>641</v>
      </c>
      <c r="M522" s="11">
        <f>SUM(O522,Q522,S522,U522,W522,Y522,AA522,AC522,AE522)</f>
        <v>9</v>
      </c>
      <c r="N522" s="12"/>
      <c r="O522" s="12">
        <v>2</v>
      </c>
      <c r="P522" s="12">
        <v>1</v>
      </c>
      <c r="Q522" s="12">
        <v>5</v>
      </c>
      <c r="R522" s="12">
        <v>2</v>
      </c>
      <c r="S522" s="12">
        <v>1</v>
      </c>
      <c r="T522" s="12">
        <v>3</v>
      </c>
      <c r="U522" s="12">
        <v>1</v>
      </c>
      <c r="V522" s="12">
        <v>3</v>
      </c>
      <c r="W522" s="12">
        <v>0</v>
      </c>
      <c r="X522" s="12">
        <v>3</v>
      </c>
      <c r="Y522" s="12"/>
      <c r="Z522" s="12"/>
      <c r="AA522" s="12"/>
      <c r="AB522" s="12"/>
      <c r="AC522" s="12"/>
      <c r="AD522" s="12"/>
      <c r="AE522" s="12"/>
      <c r="AF522" s="12"/>
    </row>
    <row r="523" spans="1:32">
      <c r="A523" s="1">
        <v>7529</v>
      </c>
      <c r="B523" s="3" t="s">
        <v>431</v>
      </c>
      <c r="C523" s="3"/>
      <c r="D523" s="3" t="s">
        <v>432</v>
      </c>
      <c r="E523" s="3" t="s">
        <v>43</v>
      </c>
      <c r="F523" s="1" t="s">
        <v>35</v>
      </c>
      <c r="G523" s="3" t="s">
        <v>1083</v>
      </c>
      <c r="H523" s="3" t="s">
        <v>1084</v>
      </c>
      <c r="I523" s="15" t="s">
        <v>75</v>
      </c>
      <c r="J523" s="17" t="s">
        <v>1082</v>
      </c>
      <c r="K523" s="1">
        <f>_xlfn.XLOOKUP(J523,'[1]Youth DB'!$G:$G,'[1]Youth DB'!$A:$A,"",0)</f>
        <v>955</v>
      </c>
      <c r="L523" s="17" t="s">
        <v>641</v>
      </c>
      <c r="M523" s="11">
        <f>SUM(O523,Q523,S523,U523,W523,Y523,AA523,AC523,AE523)</f>
        <v>10</v>
      </c>
      <c r="N523" s="12"/>
      <c r="O523" s="12">
        <v>1</v>
      </c>
      <c r="P523" s="12">
        <v>1</v>
      </c>
      <c r="Q523" s="12">
        <v>4</v>
      </c>
      <c r="R523" s="12">
        <v>1</v>
      </c>
      <c r="S523" s="12">
        <v>3</v>
      </c>
      <c r="T523" s="12">
        <v>1</v>
      </c>
      <c r="U523" s="12">
        <v>1</v>
      </c>
      <c r="V523" s="12">
        <v>1</v>
      </c>
      <c r="W523" s="12">
        <v>1</v>
      </c>
      <c r="X523" s="12">
        <v>1</v>
      </c>
      <c r="Y523" s="12"/>
      <c r="Z523" s="12"/>
      <c r="AA523" s="12"/>
      <c r="AB523" s="12"/>
      <c r="AC523" s="12"/>
      <c r="AD523" s="12"/>
      <c r="AE523" s="12"/>
      <c r="AF523" s="12"/>
    </row>
    <row r="524" spans="1:32">
      <c r="A524" s="1">
        <v>9249</v>
      </c>
      <c r="B524" s="17" t="s">
        <v>462</v>
      </c>
      <c r="C524" s="17" t="s">
        <v>650</v>
      </c>
      <c r="D524" s="17" t="s">
        <v>33</v>
      </c>
      <c r="E524" s="17" t="s">
        <v>57</v>
      </c>
      <c r="F524" s="1" t="s">
        <v>35</v>
      </c>
      <c r="G524" s="17" t="s">
        <v>1085</v>
      </c>
      <c r="H524" s="18" t="s">
        <v>494</v>
      </c>
      <c r="I524" s="15"/>
      <c r="J524" t="s">
        <v>1071</v>
      </c>
      <c r="K524" s="1">
        <f>_xlfn.XLOOKUP(J524,'[1]Youth DB'!$G:$G,'[1]Youth DB'!$A:$A,"",0)</f>
        <v>756</v>
      </c>
      <c r="L524" s="29">
        <v>45266</v>
      </c>
      <c r="M524" s="11">
        <f>SUM(O524,Q524,S524,U524,W524,Y524,AA524,AC524,AE524)</f>
        <v>4</v>
      </c>
      <c r="N524" s="12" t="s">
        <v>40</v>
      </c>
      <c r="O524" s="12"/>
      <c r="P524" s="12"/>
      <c r="Q524" s="12"/>
      <c r="R524" s="12"/>
      <c r="S524" s="12"/>
      <c r="T524" s="12"/>
      <c r="U524" s="12">
        <v>2</v>
      </c>
      <c r="V524" s="12">
        <v>1</v>
      </c>
      <c r="W524" s="12">
        <v>2</v>
      </c>
      <c r="X524" s="12">
        <v>1</v>
      </c>
      <c r="Y524" s="12"/>
      <c r="Z524" s="12"/>
      <c r="AA524" s="12"/>
      <c r="AB524" s="12"/>
      <c r="AC524" s="12"/>
      <c r="AD524" s="12"/>
      <c r="AE524" s="12"/>
      <c r="AF524" s="12"/>
    </row>
    <row r="525" spans="1:32">
      <c r="A525" s="1">
        <v>9190</v>
      </c>
      <c r="B525" s="17" t="s">
        <v>462</v>
      </c>
      <c r="C525" s="17"/>
      <c r="D525" s="17" t="s">
        <v>33</v>
      </c>
      <c r="E525" s="17" t="s">
        <v>57</v>
      </c>
      <c r="F525" s="1" t="s">
        <v>35</v>
      </c>
      <c r="G525" s="17" t="s">
        <v>1086</v>
      </c>
      <c r="H525" s="17" t="s">
        <v>1087</v>
      </c>
      <c r="I525" s="15" t="s">
        <v>75</v>
      </c>
      <c r="J525" t="s">
        <v>1071</v>
      </c>
      <c r="K525" s="1">
        <f>_xlfn.XLOOKUP(J525,'[1]Youth DB'!$G:$G,'[1]Youth DB'!$A:$A,"",0)</f>
        <v>756</v>
      </c>
      <c r="L525" s="3" t="s">
        <v>1088</v>
      </c>
      <c r="M525" s="11">
        <f>SUM(O525,Q525,S525,U525,W525,Y525,AA525,AC525,AE525)</f>
        <v>13</v>
      </c>
      <c r="N525" s="12" t="s">
        <v>40</v>
      </c>
      <c r="O525" s="12">
        <v>1</v>
      </c>
      <c r="P525" s="12">
        <v>1</v>
      </c>
      <c r="Q525" s="12">
        <v>5</v>
      </c>
      <c r="R525" s="12">
        <v>2</v>
      </c>
      <c r="S525" s="12">
        <v>3</v>
      </c>
      <c r="T525" s="12">
        <v>2</v>
      </c>
      <c r="U525" s="12">
        <v>2</v>
      </c>
      <c r="V525" s="12">
        <v>2</v>
      </c>
      <c r="W525" s="12">
        <v>2</v>
      </c>
      <c r="X525" s="12">
        <v>2</v>
      </c>
      <c r="Y525" s="12"/>
      <c r="Z525" s="12"/>
      <c r="AA525" s="12"/>
      <c r="AB525" s="12"/>
      <c r="AC525" s="12"/>
      <c r="AD525" s="12"/>
      <c r="AE525" s="12"/>
      <c r="AF525" s="12"/>
    </row>
    <row r="526" spans="1:32">
      <c r="A526" s="1">
        <v>9220</v>
      </c>
      <c r="B526" s="17" t="s">
        <v>462</v>
      </c>
      <c r="C526" s="17"/>
      <c r="D526" s="17" t="s">
        <v>33</v>
      </c>
      <c r="E526" s="17" t="s">
        <v>57</v>
      </c>
      <c r="F526" s="1" t="s">
        <v>35</v>
      </c>
      <c r="G526" s="17" t="s">
        <v>1089</v>
      </c>
      <c r="H526" s="17" t="s">
        <v>677</v>
      </c>
      <c r="I526" s="15" t="s">
        <v>75</v>
      </c>
      <c r="J526" t="s">
        <v>1071</v>
      </c>
      <c r="K526" s="1">
        <f>_xlfn.XLOOKUP(J526,'[1]Youth DB'!$G:$G,'[1]Youth DB'!$A:$A,"",0)</f>
        <v>756</v>
      </c>
      <c r="L526" s="3" t="s">
        <v>1090</v>
      </c>
      <c r="M526" s="11">
        <f>SUM(O526,Q526,S526,U526,W526,Y526,AA526,AC526,AE526)</f>
        <v>17</v>
      </c>
      <c r="N526" s="12" t="s">
        <v>40</v>
      </c>
      <c r="O526" s="12">
        <v>3</v>
      </c>
      <c r="P526" s="12">
        <v>2</v>
      </c>
      <c r="Q526" s="12">
        <v>4</v>
      </c>
      <c r="R526" s="12">
        <v>2</v>
      </c>
      <c r="S526" s="12">
        <v>6</v>
      </c>
      <c r="T526" s="12">
        <v>2</v>
      </c>
      <c r="U526" s="12">
        <v>2</v>
      </c>
      <c r="V526" s="12">
        <v>2</v>
      </c>
      <c r="W526" s="12">
        <v>2</v>
      </c>
      <c r="X526" s="12">
        <v>2</v>
      </c>
      <c r="Y526" s="12"/>
      <c r="Z526" s="12"/>
      <c r="AA526" s="12"/>
      <c r="AB526" s="12"/>
      <c r="AC526" s="12"/>
      <c r="AD526" s="12"/>
      <c r="AE526" s="12"/>
      <c r="AF526" s="12"/>
    </row>
    <row r="527" spans="1:32">
      <c r="A527" s="1">
        <v>9368</v>
      </c>
      <c r="B527" s="17" t="s">
        <v>462</v>
      </c>
      <c r="C527" s="17"/>
      <c r="D527" s="17" t="s">
        <v>33</v>
      </c>
      <c r="E527" s="17" t="s">
        <v>57</v>
      </c>
      <c r="F527" s="1" t="s">
        <v>35</v>
      </c>
      <c r="G527" s="17" t="s">
        <v>1091</v>
      </c>
      <c r="H527" s="17" t="s">
        <v>154</v>
      </c>
      <c r="I527" s="15" t="s">
        <v>75</v>
      </c>
      <c r="J527" t="s">
        <v>1071</v>
      </c>
      <c r="K527" s="1">
        <f>_xlfn.XLOOKUP(J527,'[1]Youth DB'!$G:$G,'[1]Youth DB'!$A:$A,"",0)</f>
        <v>756</v>
      </c>
      <c r="L527" s="3" t="s">
        <v>155</v>
      </c>
      <c r="M527" s="11">
        <f>SUM(O527,Q527,S527,U527,W527,Y527,AA527,AC527,AE527)</f>
        <v>18</v>
      </c>
      <c r="N527" s="12" t="s">
        <v>40</v>
      </c>
      <c r="O527" s="12">
        <v>4</v>
      </c>
      <c r="P527" s="12">
        <v>1</v>
      </c>
      <c r="Q527" s="12">
        <v>4</v>
      </c>
      <c r="R527" s="12">
        <v>2</v>
      </c>
      <c r="S527" s="12">
        <v>7</v>
      </c>
      <c r="T527" s="12">
        <v>2</v>
      </c>
      <c r="U527" s="12"/>
      <c r="V527" s="12"/>
      <c r="W527" s="12">
        <v>3</v>
      </c>
      <c r="X527" s="12">
        <v>8</v>
      </c>
      <c r="Y527" s="12"/>
      <c r="Z527" s="12"/>
      <c r="AA527" s="12"/>
      <c r="AB527" s="12"/>
      <c r="AC527" s="12"/>
      <c r="AD527" s="12"/>
      <c r="AE527" s="12"/>
      <c r="AF527" s="12"/>
    </row>
    <row r="528" spans="1:32">
      <c r="A528" s="1">
        <v>5436</v>
      </c>
      <c r="B528" s="17" t="s">
        <v>435</v>
      </c>
      <c r="C528" s="17"/>
      <c r="D528" s="17" t="s">
        <v>436</v>
      </c>
      <c r="E528" s="17" t="s">
        <v>57</v>
      </c>
      <c r="F528" s="1" t="s">
        <v>35</v>
      </c>
      <c r="G528" s="17" t="s">
        <v>1092</v>
      </c>
      <c r="H528" s="17" t="s">
        <v>842</v>
      </c>
      <c r="I528" s="15" t="s">
        <v>78</v>
      </c>
      <c r="J528" s="17" t="s">
        <v>393</v>
      </c>
      <c r="K528" s="1">
        <f>_xlfn.XLOOKUP(J528,'[1]Youth DB'!$G:$G,'[1]Youth DB'!$A:$A,"",0)</f>
        <v>671</v>
      </c>
      <c r="L528" s="17" t="s">
        <v>830</v>
      </c>
      <c r="M528" s="11">
        <f>SUM(O528,Q528,S528,U528,W528,Y528,AA528,AC528,AE528)</f>
        <v>9</v>
      </c>
      <c r="N528" s="12"/>
      <c r="O528" s="12">
        <v>2</v>
      </c>
      <c r="P528" s="12">
        <v>2</v>
      </c>
      <c r="Q528" s="12">
        <v>5</v>
      </c>
      <c r="R528" s="12">
        <v>2</v>
      </c>
      <c r="S528" s="12">
        <v>2</v>
      </c>
      <c r="T528" s="12">
        <v>2</v>
      </c>
      <c r="U528" s="12">
        <v>0</v>
      </c>
      <c r="V528" s="12">
        <v>4</v>
      </c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spans="1:32">
      <c r="A529" s="1">
        <v>7274</v>
      </c>
      <c r="B529" s="17" t="s">
        <v>442</v>
      </c>
      <c r="C529" s="17"/>
      <c r="D529" s="17" t="s">
        <v>436</v>
      </c>
      <c r="E529" s="17" t="s">
        <v>57</v>
      </c>
      <c r="F529" s="1" t="s">
        <v>35</v>
      </c>
      <c r="G529" s="17" t="s">
        <v>895</v>
      </c>
      <c r="H529" s="17" t="s">
        <v>186</v>
      </c>
      <c r="I529" s="15"/>
      <c r="J529" s="17" t="s">
        <v>1043</v>
      </c>
      <c r="K529" s="1">
        <f>_xlfn.XLOOKUP(J529,'[1]Youth DB'!$G:$G,'[1]Youth DB'!$A:$A,"",0)</f>
        <v>741</v>
      </c>
      <c r="L529" s="17" t="s">
        <v>1093</v>
      </c>
      <c r="M529" s="11">
        <f>SUM(O529,Q529,S529,U529,W529,Y529,AA529,AC529,AE529)</f>
        <v>9</v>
      </c>
      <c r="N529" s="12"/>
      <c r="O529" s="12">
        <v>0</v>
      </c>
      <c r="P529" s="12"/>
      <c r="Q529" s="12">
        <v>0</v>
      </c>
      <c r="R529" s="12"/>
      <c r="S529" s="12">
        <v>4</v>
      </c>
      <c r="T529" s="12">
        <v>2</v>
      </c>
      <c r="U529" s="12">
        <v>5</v>
      </c>
      <c r="V529" s="12">
        <v>6</v>
      </c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spans="1:32">
      <c r="A530" s="1">
        <v>7267</v>
      </c>
      <c r="B530" s="17" t="s">
        <v>442</v>
      </c>
      <c r="C530" s="17"/>
      <c r="D530" s="17" t="s">
        <v>436</v>
      </c>
      <c r="E530" s="17" t="s">
        <v>57</v>
      </c>
      <c r="F530" s="1" t="s">
        <v>35</v>
      </c>
      <c r="G530" s="17" t="s">
        <v>1094</v>
      </c>
      <c r="H530" s="17" t="s">
        <v>107</v>
      </c>
      <c r="I530" s="15"/>
      <c r="J530" s="17" t="s">
        <v>1043</v>
      </c>
      <c r="K530" s="1">
        <f>_xlfn.XLOOKUP(J530,'[1]Youth DB'!$G:$G,'[1]Youth DB'!$A:$A,"",0)</f>
        <v>741</v>
      </c>
      <c r="L530" s="16">
        <v>45235</v>
      </c>
      <c r="M530" s="11">
        <f>SUM(O530,Q530,S530,U530,W530,Y530,AA530,AC530,AE530)</f>
        <v>9</v>
      </c>
      <c r="N530" s="12"/>
      <c r="O530" s="12">
        <v>0</v>
      </c>
      <c r="P530" s="12"/>
      <c r="Q530" s="12">
        <v>0</v>
      </c>
      <c r="R530" s="12"/>
      <c r="S530" s="12">
        <v>6</v>
      </c>
      <c r="T530" s="12">
        <v>3</v>
      </c>
      <c r="U530" s="12">
        <v>3</v>
      </c>
      <c r="V530" s="12">
        <v>5</v>
      </c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spans="1:32">
      <c r="A531" s="1">
        <v>2011</v>
      </c>
      <c r="B531" s="17" t="s">
        <v>921</v>
      </c>
      <c r="C531" s="17"/>
      <c r="D531" s="17" t="s">
        <v>497</v>
      </c>
      <c r="E531" s="17" t="s">
        <v>34</v>
      </c>
      <c r="F531" s="1" t="s">
        <v>35</v>
      </c>
      <c r="G531" s="17" t="s">
        <v>1095</v>
      </c>
      <c r="H531" s="17" t="s">
        <v>1096</v>
      </c>
      <c r="I531" s="15" t="s">
        <v>75</v>
      </c>
      <c r="J531" s="17" t="s">
        <v>1097</v>
      </c>
      <c r="K531" s="1">
        <f>_xlfn.XLOOKUP(J531,'[1]Youth DB'!$G:$G,'[1]Youth DB'!$A:$A,"",0)</f>
        <v>929</v>
      </c>
      <c r="L531" s="17" t="s">
        <v>827</v>
      </c>
      <c r="M531" s="11">
        <f>SUM(O531,Q531,S531,U531,W531,Y531,AA531,AC531,AE531)</f>
        <v>12</v>
      </c>
      <c r="N531" s="12" t="s">
        <v>40</v>
      </c>
      <c r="O531" s="12">
        <v>1</v>
      </c>
      <c r="P531" s="12">
        <v>9</v>
      </c>
      <c r="Q531" s="12">
        <v>1</v>
      </c>
      <c r="R531" s="12">
        <v>9</v>
      </c>
      <c r="S531" s="12">
        <v>5</v>
      </c>
      <c r="T531" s="12">
        <v>11</v>
      </c>
      <c r="U531" s="12">
        <v>2</v>
      </c>
      <c r="V531" s="12">
        <v>13</v>
      </c>
      <c r="W531" s="12">
        <v>3</v>
      </c>
      <c r="X531" s="12"/>
      <c r="Y531" s="12"/>
      <c r="Z531" s="12"/>
      <c r="AA531" s="12"/>
      <c r="AB531" s="12"/>
      <c r="AC531" s="12"/>
      <c r="AD531" s="12"/>
      <c r="AE531" s="12"/>
      <c r="AF531" s="12"/>
    </row>
    <row r="532" spans="1:32">
      <c r="A532" s="1">
        <v>9558</v>
      </c>
      <c r="B532" s="17" t="s">
        <v>892</v>
      </c>
      <c r="C532" s="17"/>
      <c r="D532" s="17" t="s">
        <v>231</v>
      </c>
      <c r="E532" s="17" t="s">
        <v>43</v>
      </c>
      <c r="F532" s="1" t="s">
        <v>35</v>
      </c>
      <c r="G532" s="17" t="s">
        <v>1098</v>
      </c>
      <c r="H532" s="17" t="s">
        <v>574</v>
      </c>
      <c r="I532" s="15" t="s">
        <v>75</v>
      </c>
      <c r="J532" s="17" t="s">
        <v>1099</v>
      </c>
      <c r="K532" s="1">
        <f>_xlfn.XLOOKUP(J532,'[1]Youth DB'!$G:$G,'[1]Youth DB'!$A:$A,"",0)</f>
        <v>895</v>
      </c>
      <c r="L532" s="17" t="s">
        <v>492</v>
      </c>
      <c r="M532" s="11">
        <f>SUM(O532,Q532,S532,U532,W532,Y532,AA532,AC532,AE532)</f>
        <v>13</v>
      </c>
      <c r="N532" s="12" t="s">
        <v>206</v>
      </c>
      <c r="O532" s="12"/>
      <c r="P532" s="12"/>
      <c r="Q532" s="12"/>
      <c r="R532" s="12"/>
      <c r="S532" s="12">
        <v>3</v>
      </c>
      <c r="T532" s="12">
        <v>1</v>
      </c>
      <c r="U532" s="12">
        <v>3</v>
      </c>
      <c r="V532" s="12">
        <v>3</v>
      </c>
      <c r="W532" s="12">
        <v>3</v>
      </c>
      <c r="X532" s="12">
        <v>5</v>
      </c>
      <c r="Y532" s="12">
        <v>4</v>
      </c>
      <c r="Z532" s="12">
        <v>6</v>
      </c>
      <c r="AA532" s="12"/>
      <c r="AB532" s="12"/>
      <c r="AC532" s="12"/>
      <c r="AD532" s="12"/>
      <c r="AE532" s="12"/>
      <c r="AF532" s="12"/>
    </row>
    <row r="533" spans="1:32">
      <c r="A533" s="1">
        <v>9181</v>
      </c>
      <c r="B533" s="17" t="s">
        <v>462</v>
      </c>
      <c r="C533" s="17"/>
      <c r="D533" s="17" t="s">
        <v>33</v>
      </c>
      <c r="E533" s="17" t="s">
        <v>57</v>
      </c>
      <c r="F533" s="1" t="s">
        <v>35</v>
      </c>
      <c r="G533" s="17" t="s">
        <v>1100</v>
      </c>
      <c r="H533" s="17" t="s">
        <v>1101</v>
      </c>
      <c r="I533" s="15" t="s">
        <v>78</v>
      </c>
      <c r="J533" s="17" t="s">
        <v>466</v>
      </c>
      <c r="K533" s="1">
        <f>_xlfn.XLOOKUP(J533,'[1]Youth DB'!$G:$G,'[1]Youth DB'!$A:$A,"",0)</f>
        <v>754</v>
      </c>
      <c r="L533" s="3" t="s">
        <v>738</v>
      </c>
      <c r="M533" s="11">
        <f>SUM(O533,Q533,S533,U533,W533,Y533,AA533,AC533,AE533)</f>
        <v>9</v>
      </c>
      <c r="N533" s="12" t="s">
        <v>40</v>
      </c>
      <c r="O533" s="12">
        <v>0</v>
      </c>
      <c r="P533" s="12"/>
      <c r="Q533" s="12">
        <v>2</v>
      </c>
      <c r="R533" s="12">
        <v>1</v>
      </c>
      <c r="S533" s="12">
        <v>3</v>
      </c>
      <c r="T533" s="12">
        <v>2</v>
      </c>
      <c r="U533" s="12">
        <v>2</v>
      </c>
      <c r="V533" s="12">
        <v>2</v>
      </c>
      <c r="W533" s="12">
        <v>2</v>
      </c>
      <c r="X533" s="12">
        <v>3</v>
      </c>
      <c r="Y533" s="12"/>
      <c r="Z533" s="12"/>
      <c r="AA533" s="12"/>
      <c r="AB533" s="12"/>
      <c r="AC533" s="12"/>
      <c r="AD533" s="12"/>
      <c r="AE533" s="12"/>
      <c r="AF533" s="12"/>
    </row>
    <row r="534" spans="1:32">
      <c r="A534" s="1">
        <v>9385</v>
      </c>
      <c r="B534" s="17" t="s">
        <v>462</v>
      </c>
      <c r="C534" s="17"/>
      <c r="D534" s="17" t="s">
        <v>33</v>
      </c>
      <c r="E534" s="17" t="s">
        <v>43</v>
      </c>
      <c r="F534" s="1" t="s">
        <v>35</v>
      </c>
      <c r="G534" s="17" t="s">
        <v>71</v>
      </c>
      <c r="H534" s="17" t="s">
        <v>1102</v>
      </c>
      <c r="I534" s="15" t="s">
        <v>75</v>
      </c>
      <c r="J534" t="s">
        <v>1071</v>
      </c>
      <c r="K534" s="1">
        <f>_xlfn.XLOOKUP(J534,'[1]Youth DB'!$G:$G,'[1]Youth DB'!$A:$A,"",0)</f>
        <v>756</v>
      </c>
      <c r="L534" s="3" t="s">
        <v>776</v>
      </c>
      <c r="M534" s="11">
        <f>SUM(O534,Q534,S534,U534,W534,Y534,AA534,AC534,AE534)</f>
        <v>20</v>
      </c>
      <c r="N534" s="12" t="s">
        <v>40</v>
      </c>
      <c r="O534" s="12">
        <v>5</v>
      </c>
      <c r="P534" s="12">
        <v>1</v>
      </c>
      <c r="Q534" s="12">
        <v>6</v>
      </c>
      <c r="R534" s="12">
        <v>2</v>
      </c>
      <c r="S534" s="12">
        <v>6</v>
      </c>
      <c r="T534" s="12">
        <v>2</v>
      </c>
      <c r="U534" s="12">
        <v>2</v>
      </c>
      <c r="V534" s="12">
        <v>2</v>
      </c>
      <c r="W534" s="12">
        <v>1</v>
      </c>
      <c r="X534" s="12">
        <v>2</v>
      </c>
      <c r="Y534" s="12"/>
      <c r="Z534" s="12"/>
      <c r="AA534" s="12"/>
      <c r="AB534" s="12"/>
      <c r="AC534" s="12"/>
      <c r="AD534" s="12"/>
      <c r="AE534" s="12"/>
      <c r="AF534" s="12"/>
    </row>
    <row r="535" spans="1:32">
      <c r="A535" s="1">
        <v>9629</v>
      </c>
      <c r="B535" s="17" t="s">
        <v>892</v>
      </c>
      <c r="C535" s="17"/>
      <c r="D535" s="17" t="s">
        <v>231</v>
      </c>
      <c r="E535" s="17" t="s">
        <v>57</v>
      </c>
      <c r="F535" s="1" t="s">
        <v>35</v>
      </c>
      <c r="G535" s="17" t="s">
        <v>1103</v>
      </c>
      <c r="H535" s="17" t="s">
        <v>1104</v>
      </c>
      <c r="I535" s="15" t="s">
        <v>78</v>
      </c>
      <c r="J535" s="17" t="s">
        <v>1099</v>
      </c>
      <c r="K535" s="1">
        <f>_xlfn.XLOOKUP(J535,'[1]Youth DB'!$G:$G,'[1]Youth DB'!$A:$A,"",0)</f>
        <v>895</v>
      </c>
      <c r="L535" s="17" t="s">
        <v>509</v>
      </c>
      <c r="M535" s="11">
        <f>SUM(O535,Q535,S535,U535,W535,Y535,AA535,AC535,AE535)</f>
        <v>18</v>
      </c>
      <c r="N535" s="12" t="s">
        <v>206</v>
      </c>
      <c r="O535" s="12"/>
      <c r="P535" s="12"/>
      <c r="Q535" s="12"/>
      <c r="R535" s="12"/>
      <c r="S535" s="12">
        <v>4</v>
      </c>
      <c r="T535" s="12">
        <v>2</v>
      </c>
      <c r="U535" s="12">
        <v>4</v>
      </c>
      <c r="V535" s="12">
        <v>3</v>
      </c>
      <c r="W535" s="12">
        <v>5</v>
      </c>
      <c r="X535" s="12">
        <v>6</v>
      </c>
      <c r="Y535" s="12">
        <v>5</v>
      </c>
      <c r="Z535" s="12">
        <v>7</v>
      </c>
      <c r="AA535" s="12"/>
      <c r="AB535" s="12"/>
      <c r="AC535" s="12"/>
      <c r="AD535" s="12"/>
      <c r="AE535" s="12"/>
      <c r="AF535" s="12"/>
    </row>
    <row r="536" spans="1:32">
      <c r="A536" s="1">
        <v>9696</v>
      </c>
      <c r="B536" s="17" t="s">
        <v>892</v>
      </c>
      <c r="C536" s="17"/>
      <c r="D536" s="17" t="s">
        <v>231</v>
      </c>
      <c r="E536" s="17" t="s">
        <v>43</v>
      </c>
      <c r="F536" s="1" t="s">
        <v>35</v>
      </c>
      <c r="G536" s="17" t="s">
        <v>1105</v>
      </c>
      <c r="H536" s="17" t="s">
        <v>1106</v>
      </c>
      <c r="I536" s="15" t="s">
        <v>75</v>
      </c>
      <c r="J536" s="17" t="s">
        <v>1099</v>
      </c>
      <c r="K536" s="1">
        <f>_xlfn.XLOOKUP(J536,'[1]Youth DB'!$G:$G,'[1]Youth DB'!$A:$A,"",0)</f>
        <v>895</v>
      </c>
      <c r="L536" s="17" t="s">
        <v>509</v>
      </c>
      <c r="M536" s="11">
        <f>SUM(O536,Q536,S536,U536,W536,Y536,AA536,AC536,AE536)</f>
        <v>17</v>
      </c>
      <c r="N536" s="12" t="s">
        <v>206</v>
      </c>
      <c r="O536" s="12"/>
      <c r="P536" s="12"/>
      <c r="Q536" s="12"/>
      <c r="R536" s="12"/>
      <c r="S536" s="12">
        <v>3</v>
      </c>
      <c r="T536" s="12">
        <v>2</v>
      </c>
      <c r="U536" s="12">
        <v>5</v>
      </c>
      <c r="V536" s="12">
        <v>4</v>
      </c>
      <c r="W536" s="12">
        <v>5</v>
      </c>
      <c r="X536" s="12">
        <v>5</v>
      </c>
      <c r="Y536" s="12">
        <v>4</v>
      </c>
      <c r="Z536" s="12">
        <v>5</v>
      </c>
      <c r="AA536" s="12"/>
      <c r="AB536" s="12"/>
      <c r="AC536" s="12"/>
      <c r="AD536" s="12"/>
      <c r="AE536" s="12"/>
      <c r="AF536" s="12"/>
    </row>
    <row r="537" spans="1:32">
      <c r="A537" s="1">
        <v>9573</v>
      </c>
      <c r="B537" s="17" t="s">
        <v>892</v>
      </c>
      <c r="C537" s="17"/>
      <c r="D537" s="17" t="s">
        <v>231</v>
      </c>
      <c r="E537" s="17" t="s">
        <v>57</v>
      </c>
      <c r="F537" s="1" t="s">
        <v>35</v>
      </c>
      <c r="G537" s="17" t="s">
        <v>953</v>
      </c>
      <c r="H537" s="18" t="s">
        <v>1107</v>
      </c>
      <c r="I537" s="15" t="s">
        <v>78</v>
      </c>
      <c r="J537" s="17" t="s">
        <v>1099</v>
      </c>
      <c r="K537" s="1">
        <f>_xlfn.XLOOKUP(J537,'[1]Youth DB'!$G:$G,'[1]Youth DB'!$A:$A,"",0)</f>
        <v>895</v>
      </c>
      <c r="L537" s="17" t="s">
        <v>482</v>
      </c>
      <c r="M537" s="11">
        <f>SUM(O537,Q537,S537,U537,W537,Y537,AA537,AC537,AE537)</f>
        <v>19</v>
      </c>
      <c r="N537" s="12" t="s">
        <v>206</v>
      </c>
      <c r="O537" s="12"/>
      <c r="P537" s="12"/>
      <c r="Q537" s="12"/>
      <c r="R537" s="12"/>
      <c r="S537" s="12">
        <v>4</v>
      </c>
      <c r="T537" s="12">
        <v>1</v>
      </c>
      <c r="U537" s="12">
        <v>5</v>
      </c>
      <c r="V537" s="12">
        <v>3</v>
      </c>
      <c r="W537" s="12">
        <v>3</v>
      </c>
      <c r="X537" s="12">
        <v>5</v>
      </c>
      <c r="Y537" s="12">
        <v>7</v>
      </c>
      <c r="Z537" s="12">
        <v>7</v>
      </c>
      <c r="AA537" s="12"/>
      <c r="AB537" s="12"/>
      <c r="AC537" s="12"/>
      <c r="AD537" s="12"/>
      <c r="AE537" s="12"/>
      <c r="AF537" s="12"/>
    </row>
    <row r="538" spans="1:32">
      <c r="A538" s="1">
        <v>9627</v>
      </c>
      <c r="B538" s="17" t="s">
        <v>892</v>
      </c>
      <c r="C538" s="17"/>
      <c r="D538" s="17" t="s">
        <v>231</v>
      </c>
      <c r="E538" s="17" t="s">
        <v>43</v>
      </c>
      <c r="F538" s="1" t="s">
        <v>35</v>
      </c>
      <c r="G538" s="17" t="s">
        <v>1108</v>
      </c>
      <c r="H538" s="17" t="s">
        <v>1109</v>
      </c>
      <c r="I538" s="15" t="s">
        <v>78</v>
      </c>
      <c r="J538" s="17" t="s">
        <v>1099</v>
      </c>
      <c r="K538" s="1">
        <f>_xlfn.XLOOKUP(J538,'[1]Youth DB'!$G:$G,'[1]Youth DB'!$A:$A,"",0)</f>
        <v>895</v>
      </c>
      <c r="L538" s="17" t="s">
        <v>509</v>
      </c>
      <c r="M538" s="11">
        <f>SUM(O538,Q538,S538,U538,W538,Y538,AA538,AC538,AE538)</f>
        <v>17</v>
      </c>
      <c r="N538" s="12" t="s">
        <v>206</v>
      </c>
      <c r="O538" s="12"/>
      <c r="P538" s="12"/>
      <c r="Q538" s="12"/>
      <c r="R538" s="12"/>
      <c r="S538" s="12">
        <v>4</v>
      </c>
      <c r="T538" s="12">
        <v>1</v>
      </c>
      <c r="U538" s="12">
        <v>5</v>
      </c>
      <c r="V538" s="12">
        <v>3</v>
      </c>
      <c r="W538" s="12">
        <v>2</v>
      </c>
      <c r="X538" s="12">
        <v>4</v>
      </c>
      <c r="Y538" s="12">
        <v>6</v>
      </c>
      <c r="Z538" s="12">
        <v>6</v>
      </c>
      <c r="AA538" s="12"/>
      <c r="AB538" s="12"/>
      <c r="AC538" s="12"/>
      <c r="AD538" s="12"/>
      <c r="AE538" s="12"/>
      <c r="AF538" s="12"/>
    </row>
    <row r="539" spans="1:32">
      <c r="A539" s="1">
        <v>9680</v>
      </c>
      <c r="B539" s="17" t="s">
        <v>892</v>
      </c>
      <c r="C539" s="17"/>
      <c r="D539" s="17" t="s">
        <v>231</v>
      </c>
      <c r="E539" s="17" t="s">
        <v>57</v>
      </c>
      <c r="F539" s="1" t="s">
        <v>35</v>
      </c>
      <c r="G539" s="17" t="s">
        <v>1110</v>
      </c>
      <c r="H539" s="17" t="s">
        <v>1111</v>
      </c>
      <c r="I539" s="15" t="s">
        <v>75</v>
      </c>
      <c r="J539" s="17" t="s">
        <v>1099</v>
      </c>
      <c r="K539" s="1">
        <f>_xlfn.XLOOKUP(J539,'[1]Youth DB'!$G:$G,'[1]Youth DB'!$A:$A,"",0)</f>
        <v>895</v>
      </c>
      <c r="L539" s="17" t="s">
        <v>509</v>
      </c>
      <c r="M539" s="11">
        <f>SUM(O539,Q539,S539,U539,W539,Y539,AA539,AC539,AE539)</f>
        <v>17</v>
      </c>
      <c r="N539" s="12" t="s">
        <v>206</v>
      </c>
      <c r="O539" s="12"/>
      <c r="P539" s="12"/>
      <c r="Q539" s="12"/>
      <c r="R539" s="12"/>
      <c r="S539" s="12">
        <v>4</v>
      </c>
      <c r="T539" s="12">
        <v>2</v>
      </c>
      <c r="U539" s="12">
        <v>5</v>
      </c>
      <c r="V539" s="12">
        <v>5</v>
      </c>
      <c r="W539" s="12">
        <v>4</v>
      </c>
      <c r="X539" s="12">
        <v>6</v>
      </c>
      <c r="Y539" s="12">
        <v>4</v>
      </c>
      <c r="Z539" s="12">
        <v>7</v>
      </c>
      <c r="AA539" s="12"/>
      <c r="AB539" s="12"/>
      <c r="AC539" s="12"/>
      <c r="AD539" s="12"/>
      <c r="AE539" s="12"/>
      <c r="AF539" s="12"/>
    </row>
    <row r="540" spans="1:32">
      <c r="A540" s="39">
        <v>9270</v>
      </c>
      <c r="B540" s="17" t="s">
        <v>462</v>
      </c>
      <c r="C540" s="17"/>
      <c r="D540" s="17" t="s">
        <v>33</v>
      </c>
      <c r="E540" s="17" t="s">
        <v>57</v>
      </c>
      <c r="F540" s="1" t="s">
        <v>35</v>
      </c>
      <c r="G540" s="17" t="s">
        <v>1112</v>
      </c>
      <c r="H540" s="18" t="s">
        <v>1113</v>
      </c>
      <c r="I540" s="15" t="s">
        <v>78</v>
      </c>
      <c r="J540" t="s">
        <v>1071</v>
      </c>
      <c r="K540" s="1">
        <f>_xlfn.XLOOKUP(J540,'[1]Youth DB'!$G:$G,'[1]Youth DB'!$A:$A,"",0)</f>
        <v>756</v>
      </c>
      <c r="L540" s="3" t="s">
        <v>155</v>
      </c>
      <c r="M540" s="11">
        <f>SUM(O540,Q540,S540,U540,W540,Y540,AA540,AC540,AE540)</f>
        <v>21</v>
      </c>
      <c r="N540" s="12" t="s">
        <v>40</v>
      </c>
      <c r="O540" s="12">
        <v>4</v>
      </c>
      <c r="P540" s="12">
        <v>1</v>
      </c>
      <c r="Q540" s="12">
        <v>4</v>
      </c>
      <c r="R540" s="12">
        <v>1</v>
      </c>
      <c r="S540" s="12">
        <v>8</v>
      </c>
      <c r="T540" s="12">
        <v>3</v>
      </c>
      <c r="U540" s="12">
        <v>1</v>
      </c>
      <c r="V540" s="12">
        <v>2</v>
      </c>
      <c r="W540" s="12">
        <v>4</v>
      </c>
      <c r="X540" s="12">
        <v>8</v>
      </c>
      <c r="Y540" s="12"/>
      <c r="Z540" s="12"/>
      <c r="AA540" s="12"/>
      <c r="AB540" s="12"/>
      <c r="AC540" s="12"/>
      <c r="AD540" s="12"/>
      <c r="AE540" s="12"/>
      <c r="AF540" s="12"/>
    </row>
    <row r="541" spans="1:32">
      <c r="A541" s="1">
        <v>4342</v>
      </c>
      <c r="B541" s="3" t="s">
        <v>501</v>
      </c>
      <c r="C541" s="3"/>
      <c r="D541" s="3" t="s">
        <v>42</v>
      </c>
      <c r="E541" s="3" t="s">
        <v>57</v>
      </c>
      <c r="F541" s="1" t="s">
        <v>35</v>
      </c>
      <c r="G541" s="3" t="s">
        <v>681</v>
      </c>
      <c r="H541" s="3" t="s">
        <v>1114</v>
      </c>
      <c r="I541" s="15"/>
      <c r="J541" s="17" t="s">
        <v>648</v>
      </c>
      <c r="K541" s="1">
        <f>_xlfn.XLOOKUP(J541,'[1]Youth DB'!$G:$G,'[1]Youth DB'!$A:$A,"",0)</f>
        <v>686</v>
      </c>
      <c r="L541" s="16">
        <v>45008</v>
      </c>
      <c r="M541" s="11">
        <f>SUM(O541,Q541,S541,U541,W541,Y541,AA541,AC541,AE541)</f>
        <v>10</v>
      </c>
      <c r="N541" s="12" t="s">
        <v>40</v>
      </c>
      <c r="O541" s="12">
        <v>4</v>
      </c>
      <c r="P541" s="12">
        <v>1</v>
      </c>
      <c r="Q541" s="12">
        <v>1</v>
      </c>
      <c r="R541" s="12">
        <v>1</v>
      </c>
      <c r="S541" s="12">
        <v>5</v>
      </c>
      <c r="T541" s="12">
        <v>2</v>
      </c>
      <c r="U541" s="12">
        <v>0</v>
      </c>
      <c r="V541" s="12">
        <v>2</v>
      </c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spans="1:32">
      <c r="A542" s="1">
        <v>9258</v>
      </c>
      <c r="B542" s="17" t="s">
        <v>462</v>
      </c>
      <c r="C542" s="17"/>
      <c r="D542" s="17" t="s">
        <v>33</v>
      </c>
      <c r="E542" s="17" t="s">
        <v>43</v>
      </c>
      <c r="F542" s="1" t="s">
        <v>35</v>
      </c>
      <c r="G542" s="17" t="s">
        <v>1115</v>
      </c>
      <c r="H542" s="17" t="s">
        <v>604</v>
      </c>
      <c r="I542" s="15" t="s">
        <v>78</v>
      </c>
      <c r="J542" t="s">
        <v>1071</v>
      </c>
      <c r="K542" s="1">
        <f>_xlfn.XLOOKUP(J542,'[1]Youth DB'!$G:$G,'[1]Youth DB'!$A:$A,"",0)</f>
        <v>756</v>
      </c>
      <c r="L542" s="3" t="s">
        <v>155</v>
      </c>
      <c r="M542" s="11">
        <f>SUM(O542,Q542,S542,U542,W542,Y542,AA542,AC542,AE542)</f>
        <v>23</v>
      </c>
      <c r="N542" s="12" t="s">
        <v>40</v>
      </c>
      <c r="O542" s="12">
        <v>6</v>
      </c>
      <c r="P542" s="12">
        <v>1</v>
      </c>
      <c r="Q542" s="12">
        <v>5</v>
      </c>
      <c r="R542" s="12">
        <v>2</v>
      </c>
      <c r="S542" s="12">
        <v>7</v>
      </c>
      <c r="T542" s="12">
        <v>2</v>
      </c>
      <c r="U542" s="12">
        <v>3</v>
      </c>
      <c r="V542" s="12">
        <v>2</v>
      </c>
      <c r="W542" s="12">
        <v>2</v>
      </c>
      <c r="X542" s="12">
        <v>3</v>
      </c>
      <c r="Y542" s="12"/>
      <c r="Z542" s="12"/>
      <c r="AA542" s="12"/>
      <c r="AB542" s="12"/>
      <c r="AC542" s="12"/>
      <c r="AD542" s="12"/>
      <c r="AE542" s="12"/>
      <c r="AF542" s="12"/>
    </row>
    <row r="543" spans="1:32">
      <c r="A543" s="1">
        <v>9279</v>
      </c>
      <c r="B543" s="17" t="s">
        <v>462</v>
      </c>
      <c r="C543" s="17"/>
      <c r="D543" s="17" t="s">
        <v>33</v>
      </c>
      <c r="E543" s="17" t="s">
        <v>43</v>
      </c>
      <c r="F543" s="1" t="s">
        <v>35</v>
      </c>
      <c r="G543" s="17" t="s">
        <v>1116</v>
      </c>
      <c r="H543" s="17" t="s">
        <v>1117</v>
      </c>
      <c r="I543" s="15" t="s">
        <v>78</v>
      </c>
      <c r="J543" t="s">
        <v>1071</v>
      </c>
      <c r="K543" s="1">
        <f>_xlfn.XLOOKUP(J543,'[1]Youth DB'!$G:$G,'[1]Youth DB'!$A:$A,"",0)</f>
        <v>756</v>
      </c>
      <c r="L543" s="3" t="s">
        <v>641</v>
      </c>
      <c r="M543" s="11">
        <f>SUM(O543,Q543,S543,U543,W543,Y543,AA543,AC543,AE543)</f>
        <v>24</v>
      </c>
      <c r="N543" s="12" t="s">
        <v>40</v>
      </c>
      <c r="O543" s="12">
        <v>4</v>
      </c>
      <c r="P543" s="12">
        <v>2</v>
      </c>
      <c r="Q543" s="12">
        <v>6</v>
      </c>
      <c r="R543" s="12">
        <v>2</v>
      </c>
      <c r="S543" s="12">
        <v>5</v>
      </c>
      <c r="T543" s="12">
        <v>3</v>
      </c>
      <c r="U543" s="12">
        <v>4</v>
      </c>
      <c r="V543" s="12">
        <v>3</v>
      </c>
      <c r="W543" s="12">
        <v>5</v>
      </c>
      <c r="X543" s="12">
        <v>3</v>
      </c>
      <c r="Y543" s="12"/>
      <c r="Z543" s="12"/>
      <c r="AA543" s="12"/>
      <c r="AB543" s="12"/>
      <c r="AC543" s="12"/>
      <c r="AD543" s="12"/>
      <c r="AE543" s="12"/>
      <c r="AF543" s="12"/>
    </row>
    <row r="544" spans="1:32">
      <c r="A544" s="1">
        <v>9406</v>
      </c>
      <c r="B544" s="17" t="s">
        <v>505</v>
      </c>
      <c r="C544" s="17"/>
      <c r="D544" s="17" t="s">
        <v>231</v>
      </c>
      <c r="E544" s="17" t="s">
        <v>57</v>
      </c>
      <c r="F544" s="1" t="s">
        <v>35</v>
      </c>
      <c r="G544" s="17" t="s">
        <v>1118</v>
      </c>
      <c r="H544" s="17" t="s">
        <v>1119</v>
      </c>
      <c r="I544" s="15" t="s">
        <v>75</v>
      </c>
      <c r="J544" t="s">
        <v>1120</v>
      </c>
      <c r="K544" s="1">
        <f>_xlfn.XLOOKUP(J544,'[1]Youth DB'!$G:$G,'[1]Youth DB'!$A:$A,"",0)</f>
        <v>907</v>
      </c>
      <c r="L544" s="17" t="s">
        <v>492</v>
      </c>
      <c r="M544" s="11">
        <f>SUM(O544,Q544,S544,U544,W544,Y544,AA544,AC544,AE544)</f>
        <v>5</v>
      </c>
      <c r="N544" s="12" t="s">
        <v>40</v>
      </c>
      <c r="O544" s="12"/>
      <c r="P544" s="12"/>
      <c r="Q544" s="12"/>
      <c r="R544" s="12"/>
      <c r="S544" s="12">
        <v>3</v>
      </c>
      <c r="T544" s="12">
        <v>1</v>
      </c>
      <c r="U544" s="12">
        <v>0</v>
      </c>
      <c r="V544" s="12">
        <v>1</v>
      </c>
      <c r="W544" s="12">
        <v>1</v>
      </c>
      <c r="X544" s="12">
        <v>1</v>
      </c>
      <c r="Y544" s="12">
        <v>1</v>
      </c>
      <c r="Z544" s="12">
        <v>2</v>
      </c>
      <c r="AA544" s="12"/>
      <c r="AB544" s="12"/>
      <c r="AC544" s="12"/>
      <c r="AD544" s="12"/>
      <c r="AE544" s="12"/>
      <c r="AF544" s="12"/>
    </row>
    <row r="545" spans="1:32">
      <c r="A545" s="1">
        <v>9345</v>
      </c>
      <c r="B545" s="17" t="s">
        <v>505</v>
      </c>
      <c r="C545" s="17"/>
      <c r="D545" s="17" t="s">
        <v>231</v>
      </c>
      <c r="E545" s="17" t="s">
        <v>57</v>
      </c>
      <c r="F545" s="1" t="s">
        <v>35</v>
      </c>
      <c r="G545" s="17" t="s">
        <v>1121</v>
      </c>
      <c r="H545" s="18" t="s">
        <v>1122</v>
      </c>
      <c r="I545" s="15" t="s">
        <v>75</v>
      </c>
      <c r="J545" t="s">
        <v>1120</v>
      </c>
      <c r="K545" s="1">
        <f>_xlfn.XLOOKUP(J545,'[1]Youth DB'!$G:$G,'[1]Youth DB'!$A:$A,"",0)</f>
        <v>907</v>
      </c>
      <c r="L545" s="17" t="s">
        <v>482</v>
      </c>
      <c r="M545" s="11">
        <f>SUM(O545,Q545,S545,U545,W545,Y545,AA545,AC545,AE545)</f>
        <v>9</v>
      </c>
      <c r="N545" s="12" t="s">
        <v>40</v>
      </c>
      <c r="O545" s="12"/>
      <c r="P545" s="12"/>
      <c r="Q545" s="12"/>
      <c r="R545" s="12"/>
      <c r="S545" s="12">
        <v>3</v>
      </c>
      <c r="T545" s="12">
        <v>1</v>
      </c>
      <c r="U545" s="12">
        <v>1</v>
      </c>
      <c r="V545" s="12">
        <v>2</v>
      </c>
      <c r="W545" s="12" t="s">
        <v>820</v>
      </c>
      <c r="X545" s="12" t="s">
        <v>820</v>
      </c>
      <c r="Y545" s="12">
        <v>5</v>
      </c>
      <c r="Z545" s="12">
        <v>2</v>
      </c>
      <c r="AA545" s="12"/>
      <c r="AB545" s="12"/>
      <c r="AC545" s="12"/>
      <c r="AD545" s="12"/>
      <c r="AE545" s="12"/>
      <c r="AF545" s="12"/>
    </row>
    <row r="546" spans="1:32">
      <c r="A546" s="1">
        <v>4472</v>
      </c>
      <c r="B546" s="3" t="s">
        <v>48</v>
      </c>
      <c r="C546" s="3"/>
      <c r="D546" s="3" t="s">
        <v>33</v>
      </c>
      <c r="E546" s="3" t="s">
        <v>57</v>
      </c>
      <c r="F546" s="1" t="s">
        <v>35</v>
      </c>
      <c r="G546" s="3" t="s">
        <v>1123</v>
      </c>
      <c r="H546" s="3" t="s">
        <v>668</v>
      </c>
      <c r="I546" s="15" t="s">
        <v>75</v>
      </c>
      <c r="J546" s="17" t="s">
        <v>727</v>
      </c>
      <c r="K546" s="1">
        <f>_xlfn.XLOOKUP(J546,'[1]Youth DB'!$G:$G,'[1]Youth DB'!$A:$A,"",0)</f>
        <v>527</v>
      </c>
      <c r="L546" s="17" t="s">
        <v>1124</v>
      </c>
      <c r="M546" s="11">
        <f>SUM(O546,Q546,S546,U546,W546,Y546,AA546,AC546,AE546)</f>
        <v>10</v>
      </c>
      <c r="N546" s="12" t="s">
        <v>40</v>
      </c>
      <c r="O546" s="12">
        <v>3</v>
      </c>
      <c r="P546" s="12">
        <v>1</v>
      </c>
      <c r="Q546" s="12">
        <v>1</v>
      </c>
      <c r="R546" s="12">
        <v>2</v>
      </c>
      <c r="S546" s="12">
        <v>2</v>
      </c>
      <c r="T546" s="12">
        <v>1</v>
      </c>
      <c r="U546" s="12">
        <v>1</v>
      </c>
      <c r="V546" s="12">
        <v>1</v>
      </c>
      <c r="W546" s="12">
        <v>3</v>
      </c>
      <c r="X546" s="12">
        <v>1</v>
      </c>
      <c r="Y546" s="12"/>
      <c r="Z546" s="12"/>
      <c r="AA546" s="12"/>
      <c r="AB546" s="12"/>
      <c r="AC546" s="12"/>
      <c r="AD546" s="12"/>
      <c r="AE546" s="12"/>
      <c r="AF546" s="12"/>
    </row>
    <row r="547" spans="1:32">
      <c r="A547" s="1">
        <v>1177</v>
      </c>
      <c r="B547" s="3" t="s">
        <v>48</v>
      </c>
      <c r="C547" s="3"/>
      <c r="D547" s="3" t="s">
        <v>33</v>
      </c>
      <c r="E547" s="3" t="s">
        <v>918</v>
      </c>
      <c r="F547" s="1" t="s">
        <v>35</v>
      </c>
      <c r="G547" s="3" t="s">
        <v>1125</v>
      </c>
      <c r="H547" s="3" t="s">
        <v>1126</v>
      </c>
      <c r="I547" s="15"/>
      <c r="J547" s="17" t="s">
        <v>727</v>
      </c>
      <c r="K547" s="1">
        <f>_xlfn.XLOOKUP(J547,'[1]Youth DB'!$G:$G,'[1]Youth DB'!$A:$A,"",0)</f>
        <v>527</v>
      </c>
      <c r="L547" s="16">
        <v>45008</v>
      </c>
      <c r="M547" s="11">
        <f>SUM(O547,Q547,S547,U547,W547,Y547,AA547,AC547,AE547)</f>
        <v>10</v>
      </c>
      <c r="N547" s="12" t="s">
        <v>40</v>
      </c>
      <c r="O547" s="12">
        <v>4</v>
      </c>
      <c r="P547" s="12">
        <v>1</v>
      </c>
      <c r="Q547" s="12">
        <v>2</v>
      </c>
      <c r="R547" s="12">
        <v>2</v>
      </c>
      <c r="S547" s="12">
        <v>2</v>
      </c>
      <c r="T547" s="12">
        <v>3</v>
      </c>
      <c r="U547" s="12">
        <v>0</v>
      </c>
      <c r="V547" s="12">
        <v>3</v>
      </c>
      <c r="W547" s="12">
        <v>2</v>
      </c>
      <c r="X547" s="12">
        <v>20</v>
      </c>
      <c r="Y547" s="12"/>
      <c r="Z547" s="12"/>
      <c r="AA547" s="12"/>
      <c r="AB547" s="12"/>
      <c r="AC547" s="12"/>
      <c r="AD547" s="12"/>
      <c r="AE547" s="12"/>
      <c r="AF547" s="12"/>
    </row>
    <row r="548" spans="1:32">
      <c r="A548" s="1">
        <v>9625</v>
      </c>
      <c r="B548" s="3" t="s">
        <v>807</v>
      </c>
      <c r="C548" s="3"/>
      <c r="D548" s="3" t="s">
        <v>33</v>
      </c>
      <c r="E548" s="3" t="s">
        <v>57</v>
      </c>
      <c r="F548" s="1" t="s">
        <v>35</v>
      </c>
      <c r="G548" s="17" t="s">
        <v>1127</v>
      </c>
      <c r="H548" s="17" t="s">
        <v>1128</v>
      </c>
      <c r="I548" s="15"/>
      <c r="J548" s="17" t="s">
        <v>1129</v>
      </c>
      <c r="K548" s="1">
        <f>_xlfn.XLOOKUP(J548,'[1]Youth DB'!$G:$G,'[1]Youth DB'!$A:$A,"",0)</f>
        <v>694</v>
      </c>
      <c r="L548" s="17" t="s">
        <v>776</v>
      </c>
      <c r="M548" s="11">
        <f>SUM(O548,Q548,S548,U548,W548,Y548,AA548,AC548,AE548)</f>
        <v>10</v>
      </c>
      <c r="N548" s="12" t="s">
        <v>40</v>
      </c>
      <c r="O548" s="12">
        <v>1</v>
      </c>
      <c r="P548" s="12">
        <v>1</v>
      </c>
      <c r="Q548" s="12">
        <v>5</v>
      </c>
      <c r="R548" s="12">
        <v>1</v>
      </c>
      <c r="S548" s="12">
        <v>2</v>
      </c>
      <c r="T548" s="12">
        <v>2</v>
      </c>
      <c r="U548" s="12">
        <v>0</v>
      </c>
      <c r="V548" s="12">
        <v>2</v>
      </c>
      <c r="W548" s="12">
        <v>2</v>
      </c>
      <c r="X548" s="12">
        <v>2</v>
      </c>
      <c r="Y548" s="12"/>
      <c r="Z548" s="12"/>
      <c r="AA548" s="12"/>
      <c r="AB548" s="12"/>
      <c r="AC548" s="12"/>
      <c r="AD548" s="12"/>
      <c r="AE548" s="12"/>
      <c r="AF548" s="12"/>
    </row>
    <row r="549" spans="1:32">
      <c r="A549" s="1">
        <v>6131</v>
      </c>
      <c r="B549" s="3" t="s">
        <v>431</v>
      </c>
      <c r="C549" s="3"/>
      <c r="D549" s="3" t="s">
        <v>432</v>
      </c>
      <c r="E549" s="3" t="s">
        <v>57</v>
      </c>
      <c r="F549" s="1" t="s">
        <v>35</v>
      </c>
      <c r="G549" s="3" t="s">
        <v>1130</v>
      </c>
      <c r="H549" s="3" t="s">
        <v>1131</v>
      </c>
      <c r="I549" s="15" t="s">
        <v>75</v>
      </c>
      <c r="J549" s="17" t="s">
        <v>1082</v>
      </c>
      <c r="K549" s="1">
        <f>_xlfn.XLOOKUP(J549,'[1]Youth DB'!$G:$G,'[1]Youth DB'!$A:$A,"",0)</f>
        <v>955</v>
      </c>
      <c r="L549" s="17" t="s">
        <v>39</v>
      </c>
      <c r="M549" s="11">
        <f>SUM(O549,Q549,S549,U549,W549,Y549,AA549,AC549,AE549)</f>
        <v>11</v>
      </c>
      <c r="N549" s="12"/>
      <c r="O549" s="12">
        <v>5</v>
      </c>
      <c r="P549" s="12">
        <v>1</v>
      </c>
      <c r="Q549" s="12">
        <v>3</v>
      </c>
      <c r="R549" s="12">
        <v>2</v>
      </c>
      <c r="S549" s="12">
        <v>2</v>
      </c>
      <c r="T549" s="12">
        <v>2</v>
      </c>
      <c r="U549" s="12"/>
      <c r="V549" s="12">
        <v>2</v>
      </c>
      <c r="W549" s="12">
        <v>1</v>
      </c>
      <c r="X549" s="12">
        <v>1</v>
      </c>
      <c r="Y549" s="12"/>
      <c r="Z549" s="12"/>
      <c r="AA549" s="12"/>
      <c r="AB549" s="12"/>
      <c r="AC549" s="12"/>
      <c r="AD549" s="12"/>
      <c r="AE549" s="12"/>
      <c r="AF549" s="12"/>
    </row>
    <row r="550" spans="1:32">
      <c r="A550" s="1">
        <v>5655</v>
      </c>
      <c r="B550" s="17" t="s">
        <v>442</v>
      </c>
      <c r="C550" s="17"/>
      <c r="D550" s="17" t="s">
        <v>436</v>
      </c>
      <c r="E550" s="17" t="s">
        <v>57</v>
      </c>
      <c r="F550" s="1" t="s">
        <v>35</v>
      </c>
      <c r="G550" s="17" t="s">
        <v>1132</v>
      </c>
      <c r="H550" s="18" t="s">
        <v>1133</v>
      </c>
      <c r="I550" s="15"/>
      <c r="J550" s="17" t="s">
        <v>1134</v>
      </c>
      <c r="K550" s="1">
        <f>_xlfn.XLOOKUP(J550,'[1]Youth DB'!$G:$G,'[1]Youth DB'!$A:$A,"",0)</f>
        <v>885</v>
      </c>
      <c r="L550" s="17" t="s">
        <v>830</v>
      </c>
      <c r="M550" s="11">
        <f>SUM(O550,Q550,S550,U550,W550,Y550,AA550,AC550,AE550)</f>
        <v>10</v>
      </c>
      <c r="N550" s="12"/>
      <c r="O550" s="12">
        <v>3</v>
      </c>
      <c r="P550" s="12">
        <v>3</v>
      </c>
      <c r="Q550" s="12">
        <v>6</v>
      </c>
      <c r="R550" s="12">
        <v>3</v>
      </c>
      <c r="S550" s="12">
        <v>1</v>
      </c>
      <c r="T550" s="12">
        <v>4</v>
      </c>
      <c r="U550" s="12">
        <v>0</v>
      </c>
      <c r="V550" s="12">
        <v>4</v>
      </c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spans="1:32">
      <c r="A551" s="1">
        <v>1975</v>
      </c>
      <c r="B551" s="17" t="s">
        <v>442</v>
      </c>
      <c r="C551" s="17"/>
      <c r="D551" s="17" t="s">
        <v>436</v>
      </c>
      <c r="E551" s="17" t="s">
        <v>57</v>
      </c>
      <c r="F551" s="1" t="s">
        <v>35</v>
      </c>
      <c r="G551" s="17" t="s">
        <v>1135</v>
      </c>
      <c r="H551" s="17" t="s">
        <v>1136</v>
      </c>
      <c r="I551" s="15"/>
      <c r="J551" s="17" t="s">
        <v>1134</v>
      </c>
      <c r="K551" s="1">
        <f>_xlfn.XLOOKUP(J551,'[1]Youth DB'!$G:$G,'[1]Youth DB'!$A:$A,"",0)</f>
        <v>885</v>
      </c>
      <c r="L551" s="17" t="s">
        <v>830</v>
      </c>
      <c r="M551" s="11">
        <f>SUM(O551,Q551,S551,U551,W551,Y551,AA551,AC551,AE551)</f>
        <v>10</v>
      </c>
      <c r="N551" s="12"/>
      <c r="O551" s="12">
        <v>1</v>
      </c>
      <c r="P551" s="12">
        <v>3</v>
      </c>
      <c r="Q551" s="12">
        <v>1</v>
      </c>
      <c r="R551" s="12">
        <v>3</v>
      </c>
      <c r="S551" s="12">
        <v>6</v>
      </c>
      <c r="T551" s="12">
        <v>1</v>
      </c>
      <c r="U551" s="12">
        <v>2</v>
      </c>
      <c r="V551" s="12">
        <v>8</v>
      </c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spans="1:32">
      <c r="A552" s="1">
        <v>9441</v>
      </c>
      <c r="B552" s="17" t="s">
        <v>505</v>
      </c>
      <c r="C552" s="17"/>
      <c r="D552" s="17" t="s">
        <v>231</v>
      </c>
      <c r="E552" s="17" t="s">
        <v>57</v>
      </c>
      <c r="F552" s="1" t="s">
        <v>35</v>
      </c>
      <c r="G552" s="17" t="s">
        <v>1137</v>
      </c>
      <c r="H552" s="17" t="s">
        <v>700</v>
      </c>
      <c r="I552" s="15" t="s">
        <v>75</v>
      </c>
      <c r="J552" t="s">
        <v>1120</v>
      </c>
      <c r="K552" s="1">
        <f>_xlfn.XLOOKUP(J552,'[1]Youth DB'!$G:$G,'[1]Youth DB'!$A:$A,"",0)</f>
        <v>907</v>
      </c>
      <c r="L552" s="17" t="s">
        <v>509</v>
      </c>
      <c r="M552" s="11">
        <f>SUM(O552,Q552,S552,U552,W552,Y552,AA552,AC552,AE552)</f>
        <v>11</v>
      </c>
      <c r="N552" s="12" t="s">
        <v>40</v>
      </c>
      <c r="O552" s="12"/>
      <c r="P552" s="12"/>
      <c r="Q552" s="12"/>
      <c r="R552" s="12"/>
      <c r="S552" s="12">
        <v>4</v>
      </c>
      <c r="T552" s="12">
        <v>2</v>
      </c>
      <c r="U552" s="12">
        <v>3</v>
      </c>
      <c r="V552" s="12">
        <v>3</v>
      </c>
      <c r="W552" s="12">
        <v>1</v>
      </c>
      <c r="X552" s="12">
        <v>1</v>
      </c>
      <c r="Y552" s="12">
        <v>3</v>
      </c>
      <c r="Z552" s="12">
        <v>2</v>
      </c>
      <c r="AA552" s="12"/>
      <c r="AB552" s="12"/>
      <c r="AC552" s="12"/>
      <c r="AD552" s="12"/>
      <c r="AE552" s="12"/>
      <c r="AF552" s="12"/>
    </row>
    <row r="553" spans="1:32">
      <c r="A553" s="1">
        <v>2015</v>
      </c>
      <c r="B553" s="17" t="s">
        <v>921</v>
      </c>
      <c r="C553" s="17"/>
      <c r="D553" s="17" t="s">
        <v>497</v>
      </c>
      <c r="E553" s="17" t="s">
        <v>34</v>
      </c>
      <c r="F553" s="1" t="s">
        <v>35</v>
      </c>
      <c r="G553" s="17" t="s">
        <v>1138</v>
      </c>
      <c r="H553" s="17" t="s">
        <v>1139</v>
      </c>
      <c r="I553" s="15" t="s">
        <v>75</v>
      </c>
      <c r="J553" s="17" t="s">
        <v>1097</v>
      </c>
      <c r="K553" s="1">
        <f>_xlfn.XLOOKUP(J553,'[1]Youth DB'!$G:$G,'[1]Youth DB'!$A:$A,"",0)</f>
        <v>929</v>
      </c>
      <c r="L553" s="17" t="s">
        <v>1140</v>
      </c>
      <c r="M553" s="11">
        <f>SUM(O553,Q553,S553,U553,W553,Y553,AA553,AC553,AE553)</f>
        <v>13</v>
      </c>
      <c r="N553" s="12" t="s">
        <v>40</v>
      </c>
      <c r="O553" s="12">
        <v>2</v>
      </c>
      <c r="P553" s="12">
        <v>2</v>
      </c>
      <c r="Q553" s="12">
        <v>2</v>
      </c>
      <c r="R553" s="12">
        <v>2</v>
      </c>
      <c r="S553" s="12">
        <v>4</v>
      </c>
      <c r="T553" s="12">
        <v>9</v>
      </c>
      <c r="U553" s="12">
        <v>2</v>
      </c>
      <c r="V553" s="12">
        <v>9</v>
      </c>
      <c r="W553" s="12">
        <v>3</v>
      </c>
      <c r="X553" s="12"/>
      <c r="Y553" s="12"/>
      <c r="Z553" s="12"/>
      <c r="AA553" s="12"/>
      <c r="AB553" s="12"/>
      <c r="AC553" s="12"/>
      <c r="AD553" s="12"/>
      <c r="AE553" s="12"/>
      <c r="AF553" s="12"/>
    </row>
    <row r="554" spans="1:32">
      <c r="A554" s="1">
        <v>8844</v>
      </c>
      <c r="B554" s="17" t="s">
        <v>462</v>
      </c>
      <c r="C554" s="17"/>
      <c r="D554" s="17" t="s">
        <v>33</v>
      </c>
      <c r="E554" s="17" t="s">
        <v>57</v>
      </c>
      <c r="F554" s="1" t="s">
        <v>35</v>
      </c>
      <c r="G554" s="17" t="s">
        <v>1141</v>
      </c>
      <c r="H554" s="17" t="s">
        <v>574</v>
      </c>
      <c r="I554" s="15" t="s">
        <v>75</v>
      </c>
      <c r="J554" s="17" t="s">
        <v>653</v>
      </c>
      <c r="K554" s="1">
        <f>_xlfn.XLOOKUP(J554,'[1]Youth DB'!$G:$G,'[1]Youth DB'!$A:$A,"",0)</f>
        <v>753</v>
      </c>
      <c r="L554" s="3" t="s">
        <v>155</v>
      </c>
      <c r="M554" s="11">
        <f>SUM(O554,Q554,S554,U554,W554,Y554,AA554,AC554,AE554)</f>
        <v>10</v>
      </c>
      <c r="N554" s="12" t="s">
        <v>40</v>
      </c>
      <c r="O554" s="12">
        <v>2</v>
      </c>
      <c r="P554" s="12">
        <v>1</v>
      </c>
      <c r="Q554" s="12">
        <v>2</v>
      </c>
      <c r="R554" s="12">
        <v>1</v>
      </c>
      <c r="S554" s="12">
        <v>4</v>
      </c>
      <c r="T554" s="12">
        <v>2</v>
      </c>
      <c r="U554" s="12">
        <v>1</v>
      </c>
      <c r="V554" s="12">
        <v>3</v>
      </c>
      <c r="W554" s="12">
        <v>1</v>
      </c>
      <c r="X554" s="12">
        <v>4</v>
      </c>
      <c r="Y554" s="12"/>
      <c r="Z554" s="12"/>
      <c r="AA554" s="12"/>
      <c r="AB554" s="12"/>
      <c r="AC554" s="12"/>
      <c r="AD554" s="12"/>
      <c r="AE554" s="12"/>
      <c r="AF554" s="12"/>
    </row>
    <row r="555" spans="1:32">
      <c r="A555" s="1">
        <v>9124</v>
      </c>
      <c r="B555" s="17" t="s">
        <v>462</v>
      </c>
      <c r="C555" s="17"/>
      <c r="D555" s="17" t="s">
        <v>33</v>
      </c>
      <c r="E555" s="17" t="s">
        <v>43</v>
      </c>
      <c r="F555" s="1" t="s">
        <v>35</v>
      </c>
      <c r="G555" s="17" t="s">
        <v>1142</v>
      </c>
      <c r="H555" s="18" t="s">
        <v>1143</v>
      </c>
      <c r="I555" s="15" t="s">
        <v>75</v>
      </c>
      <c r="J555" s="17" t="s">
        <v>466</v>
      </c>
      <c r="K555" s="1">
        <f>_xlfn.XLOOKUP(J555,'[1]Youth DB'!$G:$G,'[1]Youth DB'!$A:$A,"",0)</f>
        <v>754</v>
      </c>
      <c r="L555" s="3" t="s">
        <v>627</v>
      </c>
      <c r="M555" s="11">
        <f>SUM(O555,Q555,S555,U555,W555,Y555,AA555,AC555,AE555)</f>
        <v>10</v>
      </c>
      <c r="N555" s="12" t="s">
        <v>40</v>
      </c>
      <c r="O555" s="12"/>
      <c r="P555" s="12"/>
      <c r="Q555" s="12">
        <v>3</v>
      </c>
      <c r="R555" s="12">
        <v>1</v>
      </c>
      <c r="S555" s="12">
        <v>3</v>
      </c>
      <c r="T555" s="12">
        <v>2</v>
      </c>
      <c r="U555" s="12">
        <v>2</v>
      </c>
      <c r="V555" s="12">
        <v>2</v>
      </c>
      <c r="W555" s="12">
        <v>2</v>
      </c>
      <c r="X555" s="12">
        <v>2</v>
      </c>
      <c r="Y555" s="12"/>
      <c r="Z555" s="12"/>
      <c r="AA555" s="12"/>
      <c r="AB555" s="12"/>
      <c r="AC555" s="12"/>
      <c r="AD555" s="12"/>
      <c r="AE555" s="12"/>
      <c r="AF555" s="12"/>
    </row>
    <row r="556" spans="1:32">
      <c r="A556" s="1">
        <v>9140</v>
      </c>
      <c r="B556" s="17" t="s">
        <v>462</v>
      </c>
      <c r="C556" s="17"/>
      <c r="D556" s="17" t="s">
        <v>33</v>
      </c>
      <c r="E556" s="17" t="s">
        <v>43</v>
      </c>
      <c r="F556" s="1" t="s">
        <v>35</v>
      </c>
      <c r="G556" s="17" t="s">
        <v>1144</v>
      </c>
      <c r="H556" s="17" t="s">
        <v>1145</v>
      </c>
      <c r="I556" s="15" t="s">
        <v>75</v>
      </c>
      <c r="J556" s="17" t="s">
        <v>466</v>
      </c>
      <c r="K556" s="1">
        <f>_xlfn.XLOOKUP(J556,'[1]Youth DB'!$G:$G,'[1]Youth DB'!$A:$A,"",0)</f>
        <v>754</v>
      </c>
      <c r="L556" s="29">
        <v>44930</v>
      </c>
      <c r="M556" s="11">
        <f>SUM(O556,Q556,S556,U556,W556,Y556,AA556,AC556,AE556)</f>
        <v>10</v>
      </c>
      <c r="N556" s="12"/>
      <c r="O556" s="12"/>
      <c r="P556" s="12"/>
      <c r="Q556" s="12">
        <v>3</v>
      </c>
      <c r="R556" s="12">
        <v>1</v>
      </c>
      <c r="S556" s="12">
        <v>4</v>
      </c>
      <c r="T556" s="12">
        <v>1</v>
      </c>
      <c r="U556" s="12">
        <v>2</v>
      </c>
      <c r="V556" s="12">
        <v>2</v>
      </c>
      <c r="W556" s="12">
        <v>1</v>
      </c>
      <c r="X556" s="12">
        <v>2</v>
      </c>
      <c r="Y556" s="12"/>
      <c r="Z556" s="12"/>
      <c r="AA556" s="12"/>
      <c r="AB556" s="12"/>
      <c r="AC556" s="12"/>
      <c r="AD556" s="12"/>
      <c r="AE556" s="12"/>
      <c r="AF556" s="12"/>
    </row>
    <row r="557" spans="1:32">
      <c r="A557" s="1">
        <v>9682</v>
      </c>
      <c r="B557" s="17" t="s">
        <v>462</v>
      </c>
      <c r="C557" s="17"/>
      <c r="D557" s="17" t="s">
        <v>33</v>
      </c>
      <c r="E557" s="17" t="s">
        <v>43</v>
      </c>
      <c r="F557" s="1" t="s">
        <v>35</v>
      </c>
      <c r="G557" s="17" t="s">
        <v>1146</v>
      </c>
      <c r="H557" s="18" t="s">
        <v>1147</v>
      </c>
      <c r="I557" s="15" t="s">
        <v>75</v>
      </c>
      <c r="J557" s="17" t="s">
        <v>475</v>
      </c>
      <c r="K557" s="1">
        <f>_xlfn.XLOOKUP(J557,'[1]Youth DB'!$G:$G,'[1]Youth DB'!$A:$A,"",0)</f>
        <v>958</v>
      </c>
      <c r="L557" s="3" t="s">
        <v>776</v>
      </c>
      <c r="M557" s="11">
        <f>SUM(O557,Q557,S557,U557,W557,Y557,AA557,AC557,AE557)</f>
        <v>10</v>
      </c>
      <c r="N557" s="12" t="s">
        <v>40</v>
      </c>
      <c r="O557" s="12">
        <v>2</v>
      </c>
      <c r="P557" s="12">
        <v>1</v>
      </c>
      <c r="Q557" s="12">
        <v>2</v>
      </c>
      <c r="R557" s="12">
        <v>1</v>
      </c>
      <c r="S557" s="12">
        <v>6</v>
      </c>
      <c r="T557" s="12">
        <v>1</v>
      </c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spans="1:32">
      <c r="A558" s="1">
        <v>2080</v>
      </c>
      <c r="B558" s="17" t="s">
        <v>32</v>
      </c>
      <c r="C558" s="17"/>
      <c r="D558" s="17" t="s">
        <v>33</v>
      </c>
      <c r="E558" s="17" t="s">
        <v>34</v>
      </c>
      <c r="F558" s="1" t="s">
        <v>35</v>
      </c>
      <c r="G558" s="17" t="s">
        <v>1148</v>
      </c>
      <c r="H558" s="18" t="s">
        <v>339</v>
      </c>
      <c r="I558" s="15" t="s">
        <v>78</v>
      </c>
      <c r="J558" s="17" t="s">
        <v>1149</v>
      </c>
      <c r="K558" s="1">
        <f>_xlfn.XLOOKUP(J558,'[1]Youth DB'!$G:$G,'[1]Youth DB'!$A:$A,"",0)</f>
        <v>868</v>
      </c>
      <c r="L558" s="17" t="s">
        <v>1150</v>
      </c>
      <c r="M558" s="11">
        <f>SUM(O558,Q558,S558,U558,W558,Y558,AA558,AC558,AE558)</f>
        <v>10</v>
      </c>
      <c r="N558" s="12" t="s">
        <v>40</v>
      </c>
      <c r="O558" s="12"/>
      <c r="P558" s="12"/>
      <c r="Q558" s="12">
        <v>3</v>
      </c>
      <c r="R558" s="12">
        <v>3</v>
      </c>
      <c r="S558" s="12">
        <v>7</v>
      </c>
      <c r="T558" s="12">
        <v>4</v>
      </c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spans="1:32">
      <c r="A559" s="1">
        <v>8300</v>
      </c>
      <c r="B559" s="17" t="s">
        <v>32</v>
      </c>
      <c r="C559" s="17"/>
      <c r="D559" s="17" t="s">
        <v>33</v>
      </c>
      <c r="E559" s="17" t="s">
        <v>43</v>
      </c>
      <c r="F559" s="1" t="s">
        <v>35</v>
      </c>
      <c r="G559" s="17" t="s">
        <v>1151</v>
      </c>
      <c r="H559" s="17" t="s">
        <v>1152</v>
      </c>
      <c r="I559" s="15" t="s">
        <v>75</v>
      </c>
      <c r="J559" s="17" t="s">
        <v>1149</v>
      </c>
      <c r="K559" s="1">
        <f>_xlfn.XLOOKUP(J559,'[1]Youth DB'!$G:$G,'[1]Youth DB'!$A:$A,"",0)</f>
        <v>868</v>
      </c>
      <c r="L559" s="17" t="s">
        <v>155</v>
      </c>
      <c r="M559" s="11">
        <f>SUM(O559,Q559,S559,U559,W559,Y559,AA559,AC559,AE559)</f>
        <v>10</v>
      </c>
      <c r="N559" s="12" t="s">
        <v>40</v>
      </c>
      <c r="O559" s="12">
        <v>1</v>
      </c>
      <c r="P559" s="12">
        <v>1</v>
      </c>
      <c r="Q559" s="12">
        <v>1</v>
      </c>
      <c r="R559" s="12">
        <v>1</v>
      </c>
      <c r="S559" s="12">
        <v>8</v>
      </c>
      <c r="T559" s="12">
        <v>3</v>
      </c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spans="1:32">
      <c r="A560" s="1">
        <v>9419</v>
      </c>
      <c r="B560" s="17" t="s">
        <v>505</v>
      </c>
      <c r="C560" s="17"/>
      <c r="D560" s="17" t="s">
        <v>231</v>
      </c>
      <c r="E560" s="17" t="s">
        <v>57</v>
      </c>
      <c r="F560" s="1" t="s">
        <v>35</v>
      </c>
      <c r="G560" s="17" t="s">
        <v>825</v>
      </c>
      <c r="H560" s="18" t="s">
        <v>567</v>
      </c>
      <c r="I560" s="15" t="s">
        <v>75</v>
      </c>
      <c r="J560" t="s">
        <v>1120</v>
      </c>
      <c r="K560" s="1">
        <f>_xlfn.XLOOKUP(J560,'[1]Youth DB'!$G:$G,'[1]Youth DB'!$A:$A,"",0)</f>
        <v>907</v>
      </c>
      <c r="L560" s="17" t="s">
        <v>492</v>
      </c>
      <c r="M560" s="11">
        <f>SUM(O560,Q560,S560,U560,W560,Y560,AA560,AC560,AE560)</f>
        <v>11</v>
      </c>
      <c r="N560" s="12" t="s">
        <v>40</v>
      </c>
      <c r="O560" s="12"/>
      <c r="P560" s="12"/>
      <c r="Q560" s="12"/>
      <c r="R560" s="12"/>
      <c r="S560" s="12">
        <v>4</v>
      </c>
      <c r="T560" s="12">
        <v>1</v>
      </c>
      <c r="U560" s="12">
        <v>4</v>
      </c>
      <c r="V560" s="12">
        <v>2</v>
      </c>
      <c r="W560" s="12">
        <v>1</v>
      </c>
      <c r="X560" s="12">
        <v>1</v>
      </c>
      <c r="Y560" s="12">
        <v>2</v>
      </c>
      <c r="Z560" s="12">
        <v>2</v>
      </c>
      <c r="AA560" s="12"/>
      <c r="AB560" s="12"/>
      <c r="AC560" s="12"/>
      <c r="AD560" s="12"/>
      <c r="AE560" s="12"/>
      <c r="AF560" s="12"/>
    </row>
    <row r="561" spans="1:32">
      <c r="A561" s="1">
        <v>8810</v>
      </c>
      <c r="B561" s="17" t="s">
        <v>1153</v>
      </c>
      <c r="C561" s="17"/>
      <c r="D561" s="17" t="s">
        <v>1154</v>
      </c>
      <c r="E561" s="17" t="s">
        <v>57</v>
      </c>
      <c r="F561" s="1" t="s">
        <v>35</v>
      </c>
      <c r="G561" s="17" t="s">
        <v>1155</v>
      </c>
      <c r="H561" s="17" t="s">
        <v>1156</v>
      </c>
      <c r="I561" s="15" t="s">
        <v>75</v>
      </c>
      <c r="J561" s="17" t="s">
        <v>1157</v>
      </c>
      <c r="K561" s="1">
        <f>_xlfn.XLOOKUP(J561,'[1]Youth DB'!$G:$G,'[1]Youth DB'!$A:$A,"",0)</f>
        <v>924</v>
      </c>
      <c r="L561" s="17" t="s">
        <v>664</v>
      </c>
      <c r="M561" s="11">
        <f>SUM(O561,Q561,S561,U561,W561,Y561,AA561,AC561,AE561)</f>
        <v>10</v>
      </c>
      <c r="N561" s="12" t="s">
        <v>40</v>
      </c>
      <c r="O561" s="12"/>
      <c r="P561" s="12"/>
      <c r="Q561" s="12"/>
      <c r="R561" s="12"/>
      <c r="S561" s="12">
        <v>2</v>
      </c>
      <c r="T561" s="12">
        <v>2</v>
      </c>
      <c r="U561" s="12">
        <v>8</v>
      </c>
      <c r="V561" s="12">
        <v>3</v>
      </c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1:32">
      <c r="A562" s="1">
        <v>8813</v>
      </c>
      <c r="B562" s="17" t="s">
        <v>1153</v>
      </c>
      <c r="C562" s="17"/>
      <c r="D562" s="17" t="s">
        <v>1154</v>
      </c>
      <c r="E562" s="17" t="s">
        <v>57</v>
      </c>
      <c r="F562" s="1" t="s">
        <v>35</v>
      </c>
      <c r="G562" s="17" t="s">
        <v>1158</v>
      </c>
      <c r="H562" s="17" t="s">
        <v>339</v>
      </c>
      <c r="I562" s="15" t="s">
        <v>78</v>
      </c>
      <c r="J562" s="17" t="s">
        <v>1157</v>
      </c>
      <c r="K562" s="1">
        <f>_xlfn.XLOOKUP(J562,'[1]Youth DB'!$G:$G,'[1]Youth DB'!$A:$A,"",0)</f>
        <v>924</v>
      </c>
      <c r="L562" s="17" t="s">
        <v>664</v>
      </c>
      <c r="M562" s="11">
        <f>SUM(O562,Q562,S562,U562,W562,Y562,AA562,AC562,AE562)</f>
        <v>10</v>
      </c>
      <c r="N562" s="12" t="s">
        <v>40</v>
      </c>
      <c r="O562" s="12"/>
      <c r="P562" s="12"/>
      <c r="Q562" s="12"/>
      <c r="R562" s="12"/>
      <c r="S562" s="12">
        <v>2</v>
      </c>
      <c r="T562" s="12">
        <v>2</v>
      </c>
      <c r="U562" s="12">
        <v>8</v>
      </c>
      <c r="V562" s="12">
        <v>3</v>
      </c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1:32">
      <c r="A563" s="1">
        <v>8829</v>
      </c>
      <c r="B563" s="17" t="s">
        <v>1153</v>
      </c>
      <c r="C563" s="17"/>
      <c r="D563" s="17" t="s">
        <v>1154</v>
      </c>
      <c r="E563" s="17" t="s">
        <v>918</v>
      </c>
      <c r="F563" s="1" t="s">
        <v>35</v>
      </c>
      <c r="G563" s="17" t="s">
        <v>1159</v>
      </c>
      <c r="H563" s="18" t="s">
        <v>1160</v>
      </c>
      <c r="I563" s="15" t="s">
        <v>75</v>
      </c>
      <c r="J563" s="17" t="s">
        <v>1157</v>
      </c>
      <c r="K563" s="1">
        <f>_xlfn.XLOOKUP(J563,'[1]Youth DB'!$G:$G,'[1]Youth DB'!$A:$A,"",0)</f>
        <v>924</v>
      </c>
      <c r="L563" s="17" t="s">
        <v>664</v>
      </c>
      <c r="M563" s="11">
        <f>SUM(O563,Q563,S563,U563,W563,Y563,AA563,AC563,AE563)</f>
        <v>17</v>
      </c>
      <c r="N563" s="12" t="s">
        <v>40</v>
      </c>
      <c r="O563" s="12"/>
      <c r="P563" s="12"/>
      <c r="Q563" s="12"/>
      <c r="R563" s="12"/>
      <c r="S563" s="17">
        <v>9</v>
      </c>
      <c r="T563" s="17">
        <v>16</v>
      </c>
      <c r="U563" s="17">
        <v>8</v>
      </c>
      <c r="V563" s="17">
        <v>17</v>
      </c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1:32">
      <c r="A564" s="1">
        <v>9577</v>
      </c>
      <c r="B564" s="17" t="s">
        <v>892</v>
      </c>
      <c r="C564" s="17"/>
      <c r="D564" s="17" t="s">
        <v>231</v>
      </c>
      <c r="E564" s="17" t="s">
        <v>57</v>
      </c>
      <c r="F564" s="1" t="s">
        <v>35</v>
      </c>
      <c r="G564" s="17" t="s">
        <v>1161</v>
      </c>
      <c r="H564" s="17" t="s">
        <v>700</v>
      </c>
      <c r="I564" s="15" t="s">
        <v>78</v>
      </c>
      <c r="J564" s="17" t="s">
        <v>1099</v>
      </c>
      <c r="K564" s="1">
        <f>_xlfn.XLOOKUP(J564,'[1]Youth DB'!$G:$G,'[1]Youth DB'!$A:$A,"",0)</f>
        <v>895</v>
      </c>
      <c r="L564" s="17" t="s">
        <v>482</v>
      </c>
      <c r="M564" s="11">
        <f>SUM(O564,Q564,S564,U564,W564,Y564,AA564,AC564,AE564)</f>
        <v>20</v>
      </c>
      <c r="N564" s="12" t="s">
        <v>206</v>
      </c>
      <c r="O564" s="12"/>
      <c r="P564" s="12"/>
      <c r="Q564" s="12"/>
      <c r="R564" s="12"/>
      <c r="S564" s="12">
        <v>4</v>
      </c>
      <c r="T564" s="12">
        <v>2</v>
      </c>
      <c r="U564" s="12">
        <v>6</v>
      </c>
      <c r="V564" s="12">
        <v>4</v>
      </c>
      <c r="W564" s="12">
        <v>3</v>
      </c>
      <c r="X564" s="12">
        <v>5</v>
      </c>
      <c r="Y564" s="12">
        <v>7</v>
      </c>
      <c r="Z564" s="12">
        <v>7</v>
      </c>
      <c r="AA564" s="12"/>
      <c r="AB564" s="12"/>
      <c r="AC564" s="12"/>
      <c r="AD564" s="12"/>
      <c r="AE564" s="12"/>
      <c r="AF564" s="12"/>
    </row>
    <row r="565" spans="1:32">
      <c r="A565" s="1">
        <v>9695</v>
      </c>
      <c r="B565" s="17" t="s">
        <v>892</v>
      </c>
      <c r="C565" s="17"/>
      <c r="D565" s="17" t="s">
        <v>231</v>
      </c>
      <c r="E565" s="17" t="s">
        <v>43</v>
      </c>
      <c r="F565" s="1" t="s">
        <v>35</v>
      </c>
      <c r="G565" s="17" t="s">
        <v>1162</v>
      </c>
      <c r="H565" s="17" t="s">
        <v>150</v>
      </c>
      <c r="I565" s="15" t="s">
        <v>75</v>
      </c>
      <c r="J565" s="17" t="s">
        <v>1099</v>
      </c>
      <c r="K565" s="1">
        <f>_xlfn.XLOOKUP(J565,'[1]Youth DB'!$G:$G,'[1]Youth DB'!$A:$A,"",0)</f>
        <v>895</v>
      </c>
      <c r="L565" s="17" t="s">
        <v>482</v>
      </c>
      <c r="M565" s="11">
        <f>SUM(O565,Q565,S565,U565,W565,Y565,AA565,AC565,AE565)</f>
        <v>22</v>
      </c>
      <c r="N565" s="12" t="s">
        <v>206</v>
      </c>
      <c r="O565" s="12"/>
      <c r="P565" s="12"/>
      <c r="Q565" s="12"/>
      <c r="R565" s="12"/>
      <c r="S565" s="12">
        <v>5</v>
      </c>
      <c r="T565" s="12">
        <v>1</v>
      </c>
      <c r="U565" s="12">
        <v>5</v>
      </c>
      <c r="V565" s="12">
        <v>4</v>
      </c>
      <c r="W565" s="12">
        <v>4</v>
      </c>
      <c r="X565" s="12">
        <v>6</v>
      </c>
      <c r="Y565" s="12">
        <v>8</v>
      </c>
      <c r="Z565" s="12">
        <v>7</v>
      </c>
      <c r="AA565" s="12"/>
      <c r="AB565" s="12"/>
      <c r="AC565" s="12"/>
      <c r="AD565" s="12"/>
      <c r="AE565" s="12"/>
      <c r="AF565" s="12"/>
    </row>
    <row r="566" spans="1:32">
      <c r="A566" s="1">
        <v>9461</v>
      </c>
      <c r="B566" s="17" t="s">
        <v>505</v>
      </c>
      <c r="C566" s="17"/>
      <c r="D566" s="17" t="s">
        <v>231</v>
      </c>
      <c r="E566" s="17" t="s">
        <v>57</v>
      </c>
      <c r="F566" s="1" t="s">
        <v>35</v>
      </c>
      <c r="G566" s="17" t="s">
        <v>620</v>
      </c>
      <c r="H566" s="17" t="s">
        <v>1163</v>
      </c>
      <c r="I566" s="15" t="s">
        <v>75</v>
      </c>
      <c r="J566" t="s">
        <v>1120</v>
      </c>
      <c r="K566" s="1">
        <f>_xlfn.XLOOKUP(J566,'[1]Youth DB'!$G:$G,'[1]Youth DB'!$A:$A,"",0)</f>
        <v>907</v>
      </c>
      <c r="L566" s="17" t="s">
        <v>492</v>
      </c>
      <c r="M566" s="11">
        <f>SUM(O566,Q566,S566,U566,W566,Y566,AA566,AC566,AE566)</f>
        <v>12</v>
      </c>
      <c r="N566" s="12" t="s">
        <v>40</v>
      </c>
      <c r="O566" s="12"/>
      <c r="P566" s="12"/>
      <c r="Q566" s="12"/>
      <c r="R566" s="12"/>
      <c r="S566" s="12">
        <v>4</v>
      </c>
      <c r="T566" s="12">
        <v>1</v>
      </c>
      <c r="U566" s="12">
        <v>4</v>
      </c>
      <c r="V566" s="12">
        <v>2</v>
      </c>
      <c r="W566" s="12" t="s">
        <v>820</v>
      </c>
      <c r="X566" s="12" t="s">
        <v>820</v>
      </c>
      <c r="Y566" s="12">
        <v>4</v>
      </c>
      <c r="Z566" s="12">
        <v>2</v>
      </c>
      <c r="AA566" s="12"/>
      <c r="AB566" s="12"/>
      <c r="AC566" s="12"/>
      <c r="AD566" s="12"/>
      <c r="AE566" s="12"/>
      <c r="AF566" s="12"/>
    </row>
    <row r="567" spans="1:32">
      <c r="A567" s="1">
        <v>9331</v>
      </c>
      <c r="B567" s="17" t="s">
        <v>505</v>
      </c>
      <c r="C567" s="17"/>
      <c r="D567" s="17" t="s">
        <v>231</v>
      </c>
      <c r="E567" s="17" t="s">
        <v>57</v>
      </c>
      <c r="F567" s="1" t="s">
        <v>35</v>
      </c>
      <c r="G567" s="17" t="s">
        <v>1164</v>
      </c>
      <c r="H567" s="17" t="s">
        <v>1165</v>
      </c>
      <c r="I567" s="15" t="s">
        <v>78</v>
      </c>
      <c r="J567" t="s">
        <v>1120</v>
      </c>
      <c r="K567" s="1">
        <f>_xlfn.XLOOKUP(J567,'[1]Youth DB'!$G:$G,'[1]Youth DB'!$A:$A,"",0)</f>
        <v>907</v>
      </c>
      <c r="L567" s="17" t="s">
        <v>482</v>
      </c>
      <c r="M567" s="11">
        <f>SUM(O567,Q567,S567,U567,W567,Y567,AA567,AC567,AE567)</f>
        <v>14</v>
      </c>
      <c r="N567" s="12" t="s">
        <v>40</v>
      </c>
      <c r="O567" s="12"/>
      <c r="P567" s="12"/>
      <c r="Q567" s="12"/>
      <c r="R567" s="12"/>
      <c r="S567" s="12">
        <v>6</v>
      </c>
      <c r="T567" s="12">
        <v>2</v>
      </c>
      <c r="U567" s="12">
        <v>3</v>
      </c>
      <c r="V567" s="12">
        <v>3</v>
      </c>
      <c r="W567" s="12">
        <v>1</v>
      </c>
      <c r="X567" s="12">
        <v>1</v>
      </c>
      <c r="Y567" s="12">
        <v>4</v>
      </c>
      <c r="Z567" s="12">
        <v>2</v>
      </c>
      <c r="AA567" s="12"/>
      <c r="AB567" s="12"/>
      <c r="AC567" s="12"/>
      <c r="AD567" s="12"/>
      <c r="AE567" s="12"/>
      <c r="AF567" s="12"/>
    </row>
    <row r="568" spans="1:32">
      <c r="A568" s="1">
        <v>9443</v>
      </c>
      <c r="B568" s="17" t="s">
        <v>505</v>
      </c>
      <c r="C568" s="17"/>
      <c r="D568" s="17" t="s">
        <v>231</v>
      </c>
      <c r="E568" s="17" t="s">
        <v>43</v>
      </c>
      <c r="F568" s="1" t="s">
        <v>35</v>
      </c>
      <c r="G568" s="17" t="s">
        <v>1166</v>
      </c>
      <c r="H568" s="17" t="s">
        <v>561</v>
      </c>
      <c r="I568" s="15" t="s">
        <v>75</v>
      </c>
      <c r="J568" t="s">
        <v>1120</v>
      </c>
      <c r="K568" s="1">
        <f>_xlfn.XLOOKUP(J568,'[1]Youth DB'!$G:$G,'[1]Youth DB'!$A:$A,"",0)</f>
        <v>907</v>
      </c>
      <c r="L568" s="17" t="s">
        <v>509</v>
      </c>
      <c r="M568" s="11">
        <f>SUM(O568,Q568,S568,U568,W568,Y568,AA568,AC568,AE568)</f>
        <v>6</v>
      </c>
      <c r="N568" s="12" t="s">
        <v>40</v>
      </c>
      <c r="O568" s="12"/>
      <c r="P568" s="12"/>
      <c r="Q568" s="12"/>
      <c r="R568" s="12"/>
      <c r="S568" s="12">
        <v>2</v>
      </c>
      <c r="T568" s="12">
        <v>1</v>
      </c>
      <c r="U568" s="12">
        <v>0</v>
      </c>
      <c r="V568" s="12">
        <v>1</v>
      </c>
      <c r="W568" s="12" t="s">
        <v>820</v>
      </c>
      <c r="X568" s="12" t="s">
        <v>820</v>
      </c>
      <c r="Y568" s="12">
        <v>4</v>
      </c>
      <c r="Z568" s="12">
        <v>2</v>
      </c>
      <c r="AA568" s="12"/>
      <c r="AB568" s="12"/>
      <c r="AC568" s="12"/>
      <c r="AD568" s="12"/>
      <c r="AE568" s="12"/>
      <c r="AF568" s="12"/>
    </row>
    <row r="569" spans="1:32">
      <c r="A569" s="1">
        <v>8016</v>
      </c>
      <c r="B569" s="3" t="s">
        <v>501</v>
      </c>
      <c r="C569" s="3"/>
      <c r="D569" s="3" t="s">
        <v>42</v>
      </c>
      <c r="E569" s="3" t="s">
        <v>43</v>
      </c>
      <c r="F569" s="1" t="s">
        <v>35</v>
      </c>
      <c r="G569" s="17" t="s">
        <v>1167</v>
      </c>
      <c r="H569" s="17" t="s">
        <v>1168</v>
      </c>
      <c r="I569" s="15"/>
      <c r="J569" s="17" t="s">
        <v>806</v>
      </c>
      <c r="K569" s="1">
        <f>_xlfn.XLOOKUP(J569,'[1]Youth DB'!$G:$G,'[1]Youth DB'!$A:$A,"",0)</f>
        <v>559</v>
      </c>
      <c r="L569" s="16">
        <v>45007</v>
      </c>
      <c r="M569" s="11">
        <f>SUM(O569,Q569,S569,U569,W569,Y569,AA569,AC569,AE569)</f>
        <v>11</v>
      </c>
      <c r="N569" s="12" t="s">
        <v>40</v>
      </c>
      <c r="O569" s="12">
        <v>2</v>
      </c>
      <c r="P569" s="12">
        <v>1</v>
      </c>
      <c r="Q569" s="12">
        <v>1</v>
      </c>
      <c r="R569" s="12">
        <v>1</v>
      </c>
      <c r="S569" s="12">
        <v>6</v>
      </c>
      <c r="T569" s="12">
        <v>2</v>
      </c>
      <c r="U569" s="12">
        <v>2</v>
      </c>
      <c r="V569" s="12">
        <v>2</v>
      </c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1:32">
      <c r="A570" s="1">
        <v>9460</v>
      </c>
      <c r="B570" s="17" t="s">
        <v>505</v>
      </c>
      <c r="C570" s="17"/>
      <c r="D570" s="17" t="s">
        <v>231</v>
      </c>
      <c r="E570" s="17" t="s">
        <v>43</v>
      </c>
      <c r="F570" s="1" t="s">
        <v>35</v>
      </c>
      <c r="G570" s="17" t="s">
        <v>1166</v>
      </c>
      <c r="H570" s="17" t="s">
        <v>186</v>
      </c>
      <c r="I570" s="15" t="s">
        <v>78</v>
      </c>
      <c r="J570" t="s">
        <v>1120</v>
      </c>
      <c r="K570" s="1">
        <f>_xlfn.XLOOKUP(J570,'[1]Youth DB'!$G:$G,'[1]Youth DB'!$A:$A,"",0)</f>
        <v>907</v>
      </c>
      <c r="L570" s="17" t="s">
        <v>509</v>
      </c>
      <c r="M570" s="11">
        <f>SUM(O570,Q570,S570,U570,W570,Y570,AA570,AC570,AE570)</f>
        <v>10</v>
      </c>
      <c r="N570" s="12" t="s">
        <v>40</v>
      </c>
      <c r="O570" s="12"/>
      <c r="P570" s="12"/>
      <c r="Q570" s="12"/>
      <c r="R570" s="12"/>
      <c r="S570" s="12">
        <v>2</v>
      </c>
      <c r="T570" s="12">
        <v>1</v>
      </c>
      <c r="U570" s="12">
        <v>0</v>
      </c>
      <c r="V570" s="12">
        <v>1</v>
      </c>
      <c r="W570" s="12">
        <v>3</v>
      </c>
      <c r="X570" s="12">
        <v>1</v>
      </c>
      <c r="Y570" s="12">
        <v>5</v>
      </c>
      <c r="Z570" s="12">
        <v>2</v>
      </c>
      <c r="AA570" s="12"/>
      <c r="AB570" s="12"/>
      <c r="AC570" s="12"/>
      <c r="AD570" s="12"/>
      <c r="AE570" s="12"/>
      <c r="AF570" s="12"/>
    </row>
    <row r="571" spans="1:32">
      <c r="A571" s="1">
        <v>9408</v>
      </c>
      <c r="B571" s="17" t="s">
        <v>505</v>
      </c>
      <c r="C571" s="17"/>
      <c r="D571" s="17" t="s">
        <v>231</v>
      </c>
      <c r="E571" s="17" t="s">
        <v>43</v>
      </c>
      <c r="F571" s="1" t="s">
        <v>35</v>
      </c>
      <c r="G571" s="17" t="s">
        <v>1169</v>
      </c>
      <c r="H571" s="17" t="s">
        <v>272</v>
      </c>
      <c r="I571" s="15" t="s">
        <v>75</v>
      </c>
      <c r="J571" t="s">
        <v>1120</v>
      </c>
      <c r="K571" s="1">
        <f>_xlfn.XLOOKUP(J571,'[1]Youth DB'!$G:$G,'[1]Youth DB'!$A:$A,"",0)</f>
        <v>907</v>
      </c>
      <c r="L571" s="17" t="s">
        <v>492</v>
      </c>
      <c r="M571" s="11">
        <f>SUM(O571,Q571,S571,U571,W571,Y571,AA571,AC571,AE571)</f>
        <v>8</v>
      </c>
      <c r="N571" s="12" t="s">
        <v>40</v>
      </c>
      <c r="O571" s="12"/>
      <c r="P571" s="12"/>
      <c r="Q571" s="12"/>
      <c r="R571" s="12"/>
      <c r="S571" s="12">
        <v>3</v>
      </c>
      <c r="T571" s="12">
        <v>1</v>
      </c>
      <c r="U571" s="12">
        <v>0</v>
      </c>
      <c r="V571" s="12">
        <v>1</v>
      </c>
      <c r="W571" s="12">
        <v>1</v>
      </c>
      <c r="X571" s="12">
        <v>1</v>
      </c>
      <c r="Y571" s="12">
        <v>4</v>
      </c>
      <c r="Z571" s="12">
        <v>1</v>
      </c>
      <c r="AA571" s="12"/>
      <c r="AB571" s="12"/>
      <c r="AC571" s="12"/>
      <c r="AD571" s="12"/>
      <c r="AE571" s="12"/>
      <c r="AF571" s="12"/>
    </row>
    <row r="572" spans="1:32">
      <c r="A572" s="1">
        <v>4012</v>
      </c>
      <c r="B572" s="3" t="s">
        <v>451</v>
      </c>
      <c r="C572" s="3"/>
      <c r="D572" s="3" t="s">
        <v>452</v>
      </c>
      <c r="E572" s="3" t="s">
        <v>57</v>
      </c>
      <c r="F572" s="1" t="s">
        <v>35</v>
      </c>
      <c r="G572" s="3" t="s">
        <v>1170</v>
      </c>
      <c r="H572" s="3" t="s">
        <v>574</v>
      </c>
      <c r="I572" s="15" t="s">
        <v>78</v>
      </c>
      <c r="J572" s="17" t="s">
        <v>1171</v>
      </c>
      <c r="K572" s="1">
        <f>_xlfn.XLOOKUP(J572,'[1]Youth DB'!$G:$G,'[1]Youth DB'!$A:$A,"",0)</f>
        <v>667</v>
      </c>
      <c r="L572" s="16">
        <v>45007</v>
      </c>
      <c r="M572" s="11">
        <f>SUM(O572,Q572,S572,U572,W572,Y572,AA572,AC572,AE572)</f>
        <v>11</v>
      </c>
      <c r="N572" s="12" t="s">
        <v>40</v>
      </c>
      <c r="O572" s="12">
        <v>2</v>
      </c>
      <c r="P572" s="12">
        <v>1</v>
      </c>
      <c r="Q572" s="12">
        <v>2</v>
      </c>
      <c r="R572" s="12">
        <v>2</v>
      </c>
      <c r="S572" s="12">
        <v>3</v>
      </c>
      <c r="T572" s="12">
        <v>3</v>
      </c>
      <c r="U572" s="12">
        <v>2</v>
      </c>
      <c r="V572" s="12">
        <v>2</v>
      </c>
      <c r="W572" s="12">
        <v>2</v>
      </c>
      <c r="X572" s="12">
        <v>10</v>
      </c>
      <c r="Y572" s="12"/>
      <c r="Z572" s="12"/>
      <c r="AA572" s="12"/>
      <c r="AB572" s="12"/>
      <c r="AC572" s="12"/>
      <c r="AD572" s="12"/>
      <c r="AE572" s="12"/>
      <c r="AF572" s="12"/>
    </row>
    <row r="573" spans="1:32">
      <c r="A573" s="1">
        <v>4562</v>
      </c>
      <c r="B573" s="3" t="s">
        <v>451</v>
      </c>
      <c r="C573" s="3"/>
      <c r="D573" s="3" t="s">
        <v>452</v>
      </c>
      <c r="E573" s="3" t="s">
        <v>57</v>
      </c>
      <c r="F573" s="1" t="s">
        <v>35</v>
      </c>
      <c r="G573" s="3" t="s">
        <v>1172</v>
      </c>
      <c r="H573" s="3" t="s">
        <v>1173</v>
      </c>
      <c r="I573" s="15" t="s">
        <v>75</v>
      </c>
      <c r="J573" s="17" t="s">
        <v>1171</v>
      </c>
      <c r="K573" s="1">
        <f>_xlfn.XLOOKUP(J573,'[1]Youth DB'!$G:$G,'[1]Youth DB'!$A:$A,"",0)</f>
        <v>667</v>
      </c>
      <c r="L573" s="16">
        <v>45007</v>
      </c>
      <c r="M573" s="11">
        <f>SUM(O573,Q573,S573,U573,W573,Y573,AA573,AC573,AE573)</f>
        <v>11</v>
      </c>
      <c r="N573" s="12" t="s">
        <v>40</v>
      </c>
      <c r="O573" s="12">
        <v>2</v>
      </c>
      <c r="P573" s="12">
        <v>1</v>
      </c>
      <c r="Q573" s="12">
        <v>2</v>
      </c>
      <c r="R573" s="12">
        <v>2</v>
      </c>
      <c r="S573" s="12">
        <v>3</v>
      </c>
      <c r="T573" s="12">
        <v>3</v>
      </c>
      <c r="U573" s="12">
        <v>2</v>
      </c>
      <c r="V573" s="12">
        <v>2</v>
      </c>
      <c r="W573" s="12">
        <v>2</v>
      </c>
      <c r="X573" s="12">
        <v>9</v>
      </c>
      <c r="Y573" s="12"/>
      <c r="Z573" s="12"/>
      <c r="AA573" s="12"/>
      <c r="AB573" s="12"/>
      <c r="AC573" s="12"/>
      <c r="AD573" s="12"/>
      <c r="AE573" s="12"/>
      <c r="AF573" s="12"/>
    </row>
    <row r="574" spans="1:32">
      <c r="A574" s="1">
        <v>7506</v>
      </c>
      <c r="B574" s="3" t="s">
        <v>431</v>
      </c>
      <c r="C574" s="3"/>
      <c r="D574" s="3" t="s">
        <v>432</v>
      </c>
      <c r="E574" s="3" t="s">
        <v>43</v>
      </c>
      <c r="F574" s="1" t="s">
        <v>35</v>
      </c>
      <c r="G574" s="3" t="s">
        <v>1174</v>
      </c>
      <c r="H574" s="3" t="s">
        <v>1175</v>
      </c>
      <c r="I574" s="15" t="s">
        <v>75</v>
      </c>
      <c r="J574" s="17" t="s">
        <v>640</v>
      </c>
      <c r="K574" s="1">
        <f>_xlfn.XLOOKUP(J574,'[1]Youth DB'!$G:$G,'[1]Youth DB'!$A:$A,"",0)</f>
        <v>675</v>
      </c>
      <c r="L574" s="17"/>
      <c r="M574" s="11">
        <f>SUM(O574,Q574,S574,U574,W574,Y574,AA574,AC574,AE574)</f>
        <v>11</v>
      </c>
      <c r="N574" s="12"/>
      <c r="O574" s="12">
        <v>3</v>
      </c>
      <c r="P574" s="12">
        <v>1</v>
      </c>
      <c r="Q574" s="12">
        <v>2</v>
      </c>
      <c r="R574" s="12">
        <v>1</v>
      </c>
      <c r="S574" s="12">
        <v>5</v>
      </c>
      <c r="T574" s="12">
        <v>1</v>
      </c>
      <c r="U574" s="12"/>
      <c r="V574" s="12">
        <v>1</v>
      </c>
      <c r="W574" s="12">
        <v>1</v>
      </c>
      <c r="X574" s="12">
        <v>1</v>
      </c>
      <c r="Y574" s="12"/>
      <c r="Z574" s="12"/>
      <c r="AA574" s="12"/>
      <c r="AB574" s="12"/>
      <c r="AC574" s="12"/>
      <c r="AD574" s="12"/>
      <c r="AE574" s="12"/>
      <c r="AF574" s="12"/>
    </row>
    <row r="575" spans="1:32">
      <c r="A575" s="1">
        <v>5228</v>
      </c>
      <c r="B575" s="3" t="s">
        <v>431</v>
      </c>
      <c r="C575" s="3"/>
      <c r="D575" s="3" t="s">
        <v>432</v>
      </c>
      <c r="E575" s="3" t="s">
        <v>57</v>
      </c>
      <c r="F575" s="1" t="s">
        <v>35</v>
      </c>
      <c r="G575" s="3" t="s">
        <v>1176</v>
      </c>
      <c r="H575" s="14" t="s">
        <v>1177</v>
      </c>
      <c r="I575" s="15" t="s">
        <v>75</v>
      </c>
      <c r="J575" s="17" t="s">
        <v>1082</v>
      </c>
      <c r="K575" s="1">
        <f>_xlfn.XLOOKUP(J575,'[1]Youth DB'!$G:$G,'[1]Youth DB'!$A:$A,"",0)</f>
        <v>955</v>
      </c>
      <c r="L575" s="17" t="s">
        <v>641</v>
      </c>
      <c r="M575" s="11">
        <f>SUM(O575,Q575,S575,U575,W575,Y575,AA575,AC575,AE575)</f>
        <v>12</v>
      </c>
      <c r="N575" s="12"/>
      <c r="O575" s="12">
        <v>4</v>
      </c>
      <c r="P575" s="12">
        <v>1</v>
      </c>
      <c r="Q575" s="12">
        <v>5</v>
      </c>
      <c r="R575" s="12">
        <v>2</v>
      </c>
      <c r="S575" s="12">
        <v>2</v>
      </c>
      <c r="T575" s="12">
        <v>2</v>
      </c>
      <c r="U575" s="12"/>
      <c r="V575" s="12"/>
      <c r="W575" s="12">
        <v>1</v>
      </c>
      <c r="X575" s="12">
        <v>2</v>
      </c>
      <c r="Y575" s="12"/>
      <c r="Z575" s="12"/>
      <c r="AA575" s="12"/>
      <c r="AB575" s="12"/>
      <c r="AC575" s="12"/>
      <c r="AD575" s="12"/>
      <c r="AE575" s="12"/>
      <c r="AF575" s="12"/>
    </row>
    <row r="576" spans="1:32">
      <c r="A576" s="1">
        <v>5282</v>
      </c>
      <c r="B576" s="3" t="s">
        <v>431</v>
      </c>
      <c r="C576" s="3"/>
      <c r="D576" s="3" t="s">
        <v>432</v>
      </c>
      <c r="E576" s="3" t="s">
        <v>57</v>
      </c>
      <c r="F576" s="1" t="s">
        <v>35</v>
      </c>
      <c r="G576" s="3" t="s">
        <v>1178</v>
      </c>
      <c r="H576" s="3" t="s">
        <v>1179</v>
      </c>
      <c r="I576" s="15" t="s">
        <v>75</v>
      </c>
      <c r="J576" s="17" t="s">
        <v>1082</v>
      </c>
      <c r="K576" s="1">
        <f>_xlfn.XLOOKUP(J576,'[1]Youth DB'!$G:$G,'[1]Youth DB'!$A:$A,"",0)</f>
        <v>955</v>
      </c>
      <c r="L576" s="17" t="s">
        <v>39</v>
      </c>
      <c r="M576" s="11">
        <f>SUM(O576,Q576,S576,U576,W576,Y576,AA576,AC576,AE576)</f>
        <v>12</v>
      </c>
      <c r="N576" s="12"/>
      <c r="O576" s="12">
        <v>5</v>
      </c>
      <c r="P576" s="12">
        <v>1</v>
      </c>
      <c r="Q576" s="12">
        <v>3</v>
      </c>
      <c r="R576" s="12">
        <v>2</v>
      </c>
      <c r="S576" s="12">
        <v>3</v>
      </c>
      <c r="T576" s="12">
        <v>2</v>
      </c>
      <c r="U576" s="12"/>
      <c r="V576" s="12">
        <v>2</v>
      </c>
      <c r="W576" s="12">
        <v>1</v>
      </c>
      <c r="X576" s="12">
        <v>2</v>
      </c>
      <c r="Y576" s="12"/>
      <c r="Z576" s="12"/>
      <c r="AA576" s="12"/>
      <c r="AB576" s="12"/>
      <c r="AC576" s="12"/>
      <c r="AD576" s="12"/>
      <c r="AE576" s="12"/>
      <c r="AF576" s="12"/>
    </row>
    <row r="577" spans="1:32">
      <c r="A577" s="1">
        <v>5394</v>
      </c>
      <c r="B577" s="3" t="s">
        <v>431</v>
      </c>
      <c r="C577" s="3"/>
      <c r="D577" s="3" t="s">
        <v>432</v>
      </c>
      <c r="E577" s="3" t="s">
        <v>57</v>
      </c>
      <c r="F577" s="1" t="s">
        <v>35</v>
      </c>
      <c r="G577" s="3" t="s">
        <v>1180</v>
      </c>
      <c r="H577" s="3" t="s">
        <v>159</v>
      </c>
      <c r="I577" s="15" t="s">
        <v>78</v>
      </c>
      <c r="J577" s="17" t="s">
        <v>1082</v>
      </c>
      <c r="K577" s="1">
        <f>_xlfn.XLOOKUP(J577,'[1]Youth DB'!$G:$G,'[1]Youth DB'!$A:$A,"",0)</f>
        <v>955</v>
      </c>
      <c r="L577" s="17" t="s">
        <v>641</v>
      </c>
      <c r="M577" s="11">
        <f>SUM(O577,Q577,S577,U577,W577,Y577,AA577,AC577,AE577)</f>
        <v>11</v>
      </c>
      <c r="N577" s="12"/>
      <c r="O577" s="12">
        <v>4</v>
      </c>
      <c r="P577" s="12">
        <v>1</v>
      </c>
      <c r="Q577" s="12">
        <v>6</v>
      </c>
      <c r="R577" s="12">
        <v>1</v>
      </c>
      <c r="S577" s="12">
        <v>1</v>
      </c>
      <c r="T577" s="12">
        <v>1</v>
      </c>
      <c r="U577" s="12"/>
      <c r="V577" s="12">
        <v>1</v>
      </c>
      <c r="W577" s="12">
        <v>0</v>
      </c>
      <c r="X577" s="12">
        <v>1</v>
      </c>
      <c r="Y577" s="12"/>
      <c r="Z577" s="12"/>
      <c r="AA577" s="12"/>
      <c r="AB577" s="12"/>
      <c r="AC577" s="12"/>
      <c r="AD577" s="12"/>
      <c r="AE577" s="12"/>
      <c r="AF577" s="12"/>
    </row>
    <row r="578" spans="1:32">
      <c r="A578" s="1">
        <v>7536</v>
      </c>
      <c r="B578" s="3" t="s">
        <v>431</v>
      </c>
      <c r="C578" s="3"/>
      <c r="D578" s="3" t="s">
        <v>432</v>
      </c>
      <c r="E578" s="3" t="s">
        <v>43</v>
      </c>
      <c r="F578" s="1" t="s">
        <v>35</v>
      </c>
      <c r="G578" s="3" t="s">
        <v>1181</v>
      </c>
      <c r="H578" s="3" t="s">
        <v>563</v>
      </c>
      <c r="I578" s="15" t="s">
        <v>75</v>
      </c>
      <c r="J578" s="17" t="s">
        <v>1082</v>
      </c>
      <c r="K578" s="1">
        <f>_xlfn.XLOOKUP(J578,'[1]Youth DB'!$G:$G,'[1]Youth DB'!$A:$A,"",0)</f>
        <v>955</v>
      </c>
      <c r="L578" s="17" t="s">
        <v>39</v>
      </c>
      <c r="M578" s="11">
        <f>SUM(O578,Q578,S578,U578,W578,Y578,AA578,AC578,AE578)</f>
        <v>11</v>
      </c>
      <c r="N578" s="12"/>
      <c r="O578" s="12">
        <v>6</v>
      </c>
      <c r="P578" s="12">
        <v>1</v>
      </c>
      <c r="Q578" s="12">
        <v>3</v>
      </c>
      <c r="R578" s="12">
        <v>1</v>
      </c>
      <c r="S578" s="12">
        <v>1</v>
      </c>
      <c r="T578" s="12">
        <v>1</v>
      </c>
      <c r="U578" s="12">
        <v>1</v>
      </c>
      <c r="V578" s="12">
        <v>1</v>
      </c>
      <c r="W578" s="12">
        <v>0</v>
      </c>
      <c r="X578" s="12">
        <v>1</v>
      </c>
      <c r="Y578" s="12"/>
      <c r="Z578" s="12"/>
      <c r="AA578" s="12"/>
      <c r="AB578" s="12"/>
      <c r="AC578" s="12"/>
      <c r="AD578" s="12"/>
      <c r="AE578" s="12"/>
      <c r="AF578" s="12"/>
    </row>
    <row r="579" spans="1:32">
      <c r="A579" s="1">
        <v>7510</v>
      </c>
      <c r="B579" s="3" t="s">
        <v>431</v>
      </c>
      <c r="C579" s="3"/>
      <c r="D579" s="3" t="s">
        <v>432</v>
      </c>
      <c r="E579" s="3" t="s">
        <v>43</v>
      </c>
      <c r="F579" s="1" t="s">
        <v>35</v>
      </c>
      <c r="G579" s="3" t="s">
        <v>1182</v>
      </c>
      <c r="H579" s="3" t="s">
        <v>1183</v>
      </c>
      <c r="I579" s="15" t="s">
        <v>75</v>
      </c>
      <c r="J579" s="17" t="s">
        <v>1082</v>
      </c>
      <c r="K579" s="1">
        <f>_xlfn.XLOOKUP(J579,'[1]Youth DB'!$G:$G,'[1]Youth DB'!$A:$A,"",0)</f>
        <v>955</v>
      </c>
      <c r="L579" s="17" t="s">
        <v>39</v>
      </c>
      <c r="M579" s="11">
        <f>SUM(O579,Q579,S579,U579,W579,Y579,AA579,AC579,AE579)</f>
        <v>11</v>
      </c>
      <c r="N579" s="12"/>
      <c r="O579" s="12">
        <v>5</v>
      </c>
      <c r="P579" s="12">
        <v>1</v>
      </c>
      <c r="Q579" s="12">
        <v>5</v>
      </c>
      <c r="R579" s="12">
        <v>1</v>
      </c>
      <c r="S579" s="12">
        <v>1</v>
      </c>
      <c r="T579" s="12">
        <v>1</v>
      </c>
      <c r="U579" s="12"/>
      <c r="V579" s="12">
        <v>1</v>
      </c>
      <c r="W579" s="12">
        <v>0</v>
      </c>
      <c r="X579" s="12"/>
      <c r="Y579" s="12"/>
      <c r="Z579" s="12"/>
      <c r="AA579" s="12"/>
      <c r="AB579" s="12"/>
      <c r="AC579" s="12"/>
      <c r="AD579" s="12"/>
      <c r="AE579" s="12"/>
      <c r="AF579" s="12"/>
    </row>
    <row r="580" spans="1:32">
      <c r="A580" s="1">
        <v>5613</v>
      </c>
      <c r="B580" s="17" t="s">
        <v>435</v>
      </c>
      <c r="C580" s="17"/>
      <c r="D580" s="17" t="s">
        <v>436</v>
      </c>
      <c r="E580" s="17" t="s">
        <v>57</v>
      </c>
      <c r="F580" s="1" t="s">
        <v>35</v>
      </c>
      <c r="G580" s="17" t="s">
        <v>605</v>
      </c>
      <c r="H580" s="17" t="s">
        <v>190</v>
      </c>
      <c r="I580" s="15" t="s">
        <v>75</v>
      </c>
      <c r="J580" s="17" t="s">
        <v>393</v>
      </c>
      <c r="K580" s="1">
        <f>_xlfn.XLOOKUP(J580,'[1]Youth DB'!$G:$G,'[1]Youth DB'!$A:$A,"",0)</f>
        <v>671</v>
      </c>
      <c r="L580" s="17" t="s">
        <v>830</v>
      </c>
      <c r="M580" s="11">
        <f>SUM(O580,Q580,S580,U580,W580,Y580,AA580,AC580,AE580)</f>
        <v>11</v>
      </c>
      <c r="N580" s="12"/>
      <c r="O580" s="12">
        <v>2</v>
      </c>
      <c r="P580" s="12">
        <v>2</v>
      </c>
      <c r="Q580" s="12">
        <v>2</v>
      </c>
      <c r="R580" s="12">
        <v>2</v>
      </c>
      <c r="S580" s="12">
        <v>7</v>
      </c>
      <c r="T580" s="12">
        <v>4</v>
      </c>
      <c r="U580" s="12">
        <v>0</v>
      </c>
      <c r="V580" s="12">
        <v>4</v>
      </c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spans="1:32">
      <c r="A581" s="1">
        <v>9427</v>
      </c>
      <c r="B581" s="17" t="s">
        <v>505</v>
      </c>
      <c r="C581" s="17"/>
      <c r="D581" s="17" t="s">
        <v>231</v>
      </c>
      <c r="E581" s="17" t="s">
        <v>43</v>
      </c>
      <c r="F581" s="1" t="s">
        <v>35</v>
      </c>
      <c r="G581" s="17" t="s">
        <v>1184</v>
      </c>
      <c r="H581" s="17" t="s">
        <v>119</v>
      </c>
      <c r="I581" s="15" t="s">
        <v>75</v>
      </c>
      <c r="J581" t="s">
        <v>1120</v>
      </c>
      <c r="K581" s="1">
        <f>_xlfn.XLOOKUP(J581,'[1]Youth DB'!$G:$G,'[1]Youth DB'!$A:$A,"",0)</f>
        <v>907</v>
      </c>
      <c r="L581" s="17" t="s">
        <v>492</v>
      </c>
      <c r="M581" s="11">
        <f>SUM(O581,Q581,S581,U581,W581,Y581,AA581,AC581,AE581)</f>
        <v>11</v>
      </c>
      <c r="N581" s="12" t="s">
        <v>40</v>
      </c>
      <c r="O581" s="12"/>
      <c r="P581" s="12"/>
      <c r="Q581" s="12"/>
      <c r="R581" s="12"/>
      <c r="S581" s="12">
        <v>3</v>
      </c>
      <c r="T581" s="12">
        <v>1</v>
      </c>
      <c r="U581" s="12">
        <v>0</v>
      </c>
      <c r="V581" s="12">
        <v>1</v>
      </c>
      <c r="W581" s="12">
        <v>3</v>
      </c>
      <c r="X581" s="12">
        <v>1</v>
      </c>
      <c r="Y581" s="12">
        <v>5</v>
      </c>
      <c r="Z581" s="12">
        <v>2</v>
      </c>
      <c r="AA581" s="12"/>
      <c r="AB581" s="12"/>
      <c r="AC581" s="12"/>
      <c r="AD581" s="12"/>
      <c r="AE581" s="12"/>
      <c r="AF581" s="12"/>
    </row>
    <row r="582" spans="1:32">
      <c r="A582" s="1">
        <v>5687</v>
      </c>
      <c r="B582" s="17" t="s">
        <v>442</v>
      </c>
      <c r="C582" s="17"/>
      <c r="D582" s="17" t="s">
        <v>436</v>
      </c>
      <c r="E582" s="17" t="s">
        <v>57</v>
      </c>
      <c r="F582" s="1" t="s">
        <v>35</v>
      </c>
      <c r="G582" s="17" t="s">
        <v>1185</v>
      </c>
      <c r="H582" s="17" t="s">
        <v>1186</v>
      </c>
      <c r="I582" s="15"/>
      <c r="J582" s="17" t="s">
        <v>1045</v>
      </c>
      <c r="K582" s="1">
        <f>_xlfn.XLOOKUP(J582,'[1]Youth DB'!$G:$G,'[1]Youth DB'!$A:$A,"",0)</f>
        <v>672</v>
      </c>
      <c r="L582" s="17" t="s">
        <v>830</v>
      </c>
      <c r="M582" s="11">
        <f>SUM(O582,Q582,S582,U582,W582,Y582,AA582,AC582,AE582)</f>
        <v>11</v>
      </c>
      <c r="N582" s="12"/>
      <c r="O582" s="12">
        <v>4</v>
      </c>
      <c r="P582" s="12">
        <v>2</v>
      </c>
      <c r="Q582" s="12">
        <v>4</v>
      </c>
      <c r="R582" s="12">
        <v>3</v>
      </c>
      <c r="S582" s="12">
        <v>2</v>
      </c>
      <c r="T582" s="12">
        <v>9</v>
      </c>
      <c r="U582" s="12">
        <v>1</v>
      </c>
      <c r="V582" s="12">
        <v>5</v>
      </c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spans="1:32">
      <c r="A583" s="1">
        <v>1272</v>
      </c>
      <c r="B583" s="17" t="s">
        <v>442</v>
      </c>
      <c r="C583" s="17"/>
      <c r="D583" s="17" t="s">
        <v>436</v>
      </c>
      <c r="E583" s="17" t="s">
        <v>918</v>
      </c>
      <c r="F583" s="1" t="s">
        <v>35</v>
      </c>
      <c r="G583" s="17" t="s">
        <v>1187</v>
      </c>
      <c r="H583" s="17" t="s">
        <v>238</v>
      </c>
      <c r="I583" s="15"/>
      <c r="J583" s="17" t="s">
        <v>1188</v>
      </c>
      <c r="K583" s="1">
        <f>_xlfn.XLOOKUP(J583,'[1]Youth DB'!$G:$G,'[1]Youth DB'!$A:$A,"",0)</f>
        <v>572</v>
      </c>
      <c r="L583" s="17" t="s">
        <v>1189</v>
      </c>
      <c r="M583" s="11">
        <f>SUM(O583,Q583,S583,U583,W583,Y583,AA583,AC583,AE583)</f>
        <v>11</v>
      </c>
      <c r="N583" s="12"/>
      <c r="O583" s="12">
        <v>3</v>
      </c>
      <c r="P583" s="12">
        <v>1</v>
      </c>
      <c r="Q583" s="12">
        <v>3</v>
      </c>
      <c r="R583" s="12">
        <v>2</v>
      </c>
      <c r="S583" s="12">
        <v>5</v>
      </c>
      <c r="T583" s="12">
        <v>3</v>
      </c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spans="1:32">
      <c r="A584" s="1">
        <v>2286</v>
      </c>
      <c r="B584" s="17" t="s">
        <v>442</v>
      </c>
      <c r="C584" s="17"/>
      <c r="D584" s="17" t="s">
        <v>436</v>
      </c>
      <c r="E584" s="17" t="s">
        <v>57</v>
      </c>
      <c r="F584" s="1" t="s">
        <v>35</v>
      </c>
      <c r="G584" s="17" t="s">
        <v>972</v>
      </c>
      <c r="H584" s="18" t="s">
        <v>1190</v>
      </c>
      <c r="I584" s="15"/>
      <c r="J584" s="17" t="s">
        <v>1045</v>
      </c>
      <c r="K584" s="1">
        <f>_xlfn.XLOOKUP(J584,'[1]Youth DB'!$G:$G,'[1]Youth DB'!$A:$A,"",0)</f>
        <v>672</v>
      </c>
      <c r="L584" s="17" t="s">
        <v>830</v>
      </c>
      <c r="M584" s="11">
        <f>SUM(O584,Q584,S584,U584,W584,Y584,AA584,AC584,AE584)</f>
        <v>11</v>
      </c>
      <c r="N584" s="12"/>
      <c r="O584" s="12">
        <v>1</v>
      </c>
      <c r="P584" s="12">
        <v>3</v>
      </c>
      <c r="Q584" s="12">
        <v>3</v>
      </c>
      <c r="R584" s="12">
        <v>3</v>
      </c>
      <c r="S584" s="12">
        <v>5</v>
      </c>
      <c r="T584" s="12">
        <v>5</v>
      </c>
      <c r="U584" s="12">
        <v>2</v>
      </c>
      <c r="V584" s="12">
        <v>5</v>
      </c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spans="1:32">
      <c r="A585" s="1">
        <v>3244</v>
      </c>
      <c r="B585" s="17" t="s">
        <v>442</v>
      </c>
      <c r="C585" s="17"/>
      <c r="D585" s="17" t="s">
        <v>436</v>
      </c>
      <c r="E585" s="17" t="s">
        <v>918</v>
      </c>
      <c r="F585" s="1" t="s">
        <v>35</v>
      </c>
      <c r="G585" s="17" t="s">
        <v>1191</v>
      </c>
      <c r="H585" s="17" t="s">
        <v>1192</v>
      </c>
      <c r="I585" s="15"/>
      <c r="J585" s="17" t="s">
        <v>920</v>
      </c>
      <c r="K585" s="1">
        <f>_xlfn.XLOOKUP(J585,'[1]Youth DB'!$G:$G,'[1]Youth DB'!$A:$A,"",0)</f>
        <v>698</v>
      </c>
      <c r="L585" s="17" t="s">
        <v>812</v>
      </c>
      <c r="M585" s="11">
        <f>SUM(O585,Q585,S585,U585,W585,Y585,AA585,AC585,AE585)</f>
        <v>11</v>
      </c>
      <c r="N585" s="12"/>
      <c r="O585" s="12">
        <v>2</v>
      </c>
      <c r="P585" s="12">
        <v>1</v>
      </c>
      <c r="Q585" s="12">
        <v>4</v>
      </c>
      <c r="R585" s="12">
        <v>3</v>
      </c>
      <c r="S585" s="12">
        <v>3</v>
      </c>
      <c r="T585" s="12">
        <v>5</v>
      </c>
      <c r="U585" s="12">
        <v>2</v>
      </c>
      <c r="V585" s="12">
        <v>9</v>
      </c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spans="1:32">
      <c r="A586" s="1">
        <v>5663</v>
      </c>
      <c r="B586" s="17" t="s">
        <v>442</v>
      </c>
      <c r="C586" s="17"/>
      <c r="D586" s="17" t="s">
        <v>436</v>
      </c>
      <c r="E586" s="17" t="s">
        <v>57</v>
      </c>
      <c r="F586" s="1" t="s">
        <v>35</v>
      </c>
      <c r="G586" s="17" t="s">
        <v>1193</v>
      </c>
      <c r="H586" s="17" t="s">
        <v>764</v>
      </c>
      <c r="I586" s="15"/>
      <c r="J586" s="17" t="s">
        <v>1134</v>
      </c>
      <c r="K586" s="1">
        <f>_xlfn.XLOOKUP(J586,'[1]Youth DB'!$G:$G,'[1]Youth DB'!$A:$A,"",0)</f>
        <v>885</v>
      </c>
      <c r="L586" s="17" t="s">
        <v>830</v>
      </c>
      <c r="M586" s="11">
        <f>SUM(O586,Q586,S586,U586,W586,Y586,AA586,AC586,AE586)</f>
        <v>11</v>
      </c>
      <c r="N586" s="12"/>
      <c r="O586" s="12">
        <v>1</v>
      </c>
      <c r="P586" s="12">
        <v>3</v>
      </c>
      <c r="Q586" s="12">
        <v>2</v>
      </c>
      <c r="R586" s="12">
        <v>1</v>
      </c>
      <c r="S586" s="12">
        <v>6</v>
      </c>
      <c r="T586" s="12">
        <v>7</v>
      </c>
      <c r="U586" s="12">
        <v>2</v>
      </c>
      <c r="V586" s="12">
        <v>9</v>
      </c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spans="1:32">
      <c r="A587" s="1">
        <v>9246</v>
      </c>
      <c r="B587" s="17" t="s">
        <v>505</v>
      </c>
      <c r="C587" s="17"/>
      <c r="D587" s="17" t="s">
        <v>231</v>
      </c>
      <c r="E587" s="17" t="s">
        <v>43</v>
      </c>
      <c r="F587" s="1" t="s">
        <v>35</v>
      </c>
      <c r="G587" s="17" t="s">
        <v>1194</v>
      </c>
      <c r="H587" s="17" t="s">
        <v>526</v>
      </c>
      <c r="I587" s="15" t="s">
        <v>78</v>
      </c>
      <c r="J587" t="s">
        <v>1120</v>
      </c>
      <c r="K587" s="1">
        <f>_xlfn.XLOOKUP(J587,'[1]Youth DB'!$G:$G,'[1]Youth DB'!$A:$A,"",0)</f>
        <v>907</v>
      </c>
      <c r="L587" s="17" t="s">
        <v>509</v>
      </c>
      <c r="M587" s="11">
        <f>SUM(O587,Q587,S587,U587,W587,Y587,AA587,AC587,AE587)</f>
        <v>13</v>
      </c>
      <c r="N587" s="12" t="s">
        <v>40</v>
      </c>
      <c r="O587" s="12"/>
      <c r="P587" s="12"/>
      <c r="Q587" s="12"/>
      <c r="R587" s="12"/>
      <c r="S587" s="12">
        <v>4</v>
      </c>
      <c r="T587" s="12">
        <v>1</v>
      </c>
      <c r="U587" s="12">
        <v>0</v>
      </c>
      <c r="V587" s="12">
        <v>1</v>
      </c>
      <c r="W587" s="12">
        <v>1</v>
      </c>
      <c r="X587" s="12">
        <v>1</v>
      </c>
      <c r="Y587" s="12">
        <v>8</v>
      </c>
      <c r="Z587" s="12">
        <v>2</v>
      </c>
      <c r="AA587" s="12"/>
      <c r="AB587" s="12"/>
      <c r="AC587" s="12"/>
      <c r="AD587" s="12"/>
      <c r="AE587" s="12"/>
      <c r="AF587" s="12"/>
    </row>
    <row r="588" spans="1:32">
      <c r="A588" s="1">
        <v>1992</v>
      </c>
      <c r="B588" s="17" t="s">
        <v>921</v>
      </c>
      <c r="C588" s="17"/>
      <c r="D588" s="17" t="s">
        <v>497</v>
      </c>
      <c r="E588" s="17" t="s">
        <v>34</v>
      </c>
      <c r="F588" s="1" t="s">
        <v>35</v>
      </c>
      <c r="G588" s="17" t="s">
        <v>1195</v>
      </c>
      <c r="H588" s="17" t="s">
        <v>1196</v>
      </c>
      <c r="I588" s="15" t="s">
        <v>78</v>
      </c>
      <c r="J588" s="17" t="s">
        <v>1197</v>
      </c>
      <c r="K588" s="1">
        <f>_xlfn.XLOOKUP(J588,'[1]Youth DB'!$G:$G,'[1]Youth DB'!$A:$A,"",0)</f>
        <v>737</v>
      </c>
      <c r="L588" s="17" t="s">
        <v>830</v>
      </c>
      <c r="M588" s="11">
        <f>SUM(O588,Q588,S588,U588,W588,Y588,AA588,AC588,AE588)</f>
        <v>11</v>
      </c>
      <c r="N588" s="12" t="s">
        <v>40</v>
      </c>
      <c r="O588" s="12">
        <v>1</v>
      </c>
      <c r="P588" s="12">
        <v>5</v>
      </c>
      <c r="Q588" s="12">
        <v>3</v>
      </c>
      <c r="R588" s="12">
        <v>6</v>
      </c>
      <c r="S588" s="12">
        <v>6</v>
      </c>
      <c r="T588" s="12">
        <v>9</v>
      </c>
      <c r="U588" s="12">
        <v>1</v>
      </c>
      <c r="V588" s="12">
        <v>9</v>
      </c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spans="1:32">
      <c r="A589" s="1">
        <v>2016</v>
      </c>
      <c r="B589" s="17" t="s">
        <v>921</v>
      </c>
      <c r="C589" s="17"/>
      <c r="D589" s="17" t="s">
        <v>497</v>
      </c>
      <c r="E589" s="17" t="s">
        <v>34</v>
      </c>
      <c r="F589" s="1" t="s">
        <v>35</v>
      </c>
      <c r="G589" s="17" t="s">
        <v>1198</v>
      </c>
      <c r="H589" s="17" t="s">
        <v>1199</v>
      </c>
      <c r="I589" s="15" t="s">
        <v>75</v>
      </c>
      <c r="J589" s="17" t="s">
        <v>1200</v>
      </c>
      <c r="K589" s="1">
        <f>_xlfn.XLOOKUP(J589,'[1]Youth DB'!$G:$G,'[1]Youth DB'!$A:$A,"",0)</f>
        <v>213</v>
      </c>
      <c r="L589" s="17" t="s">
        <v>1140</v>
      </c>
      <c r="M589" s="11">
        <f>SUM(O589,Q589,S589,U589,W589,Y589,AA589,AC589,AE589)</f>
        <v>11</v>
      </c>
      <c r="N589" s="12" t="s">
        <v>40</v>
      </c>
      <c r="O589" s="12">
        <v>2</v>
      </c>
      <c r="P589" s="12">
        <v>3</v>
      </c>
      <c r="Q589" s="12">
        <v>4</v>
      </c>
      <c r="R589" s="12">
        <v>4</v>
      </c>
      <c r="S589" s="12">
        <v>4</v>
      </c>
      <c r="T589" s="12">
        <v>5</v>
      </c>
      <c r="U589" s="12">
        <v>1</v>
      </c>
      <c r="V589" s="12">
        <v>5</v>
      </c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spans="1:32">
      <c r="A590" s="1">
        <v>9146</v>
      </c>
      <c r="B590" s="17" t="s">
        <v>462</v>
      </c>
      <c r="C590" s="17"/>
      <c r="D590" s="17" t="s">
        <v>33</v>
      </c>
      <c r="E590" s="17" t="s">
        <v>57</v>
      </c>
      <c r="F590" s="1" t="s">
        <v>35</v>
      </c>
      <c r="G590" s="17" t="s">
        <v>1201</v>
      </c>
      <c r="H590" s="17" t="s">
        <v>430</v>
      </c>
      <c r="I590" s="15" t="s">
        <v>75</v>
      </c>
      <c r="J590" s="17" t="s">
        <v>466</v>
      </c>
      <c r="K590" s="1">
        <f>_xlfn.XLOOKUP(J590,'[1]Youth DB'!$G:$G,'[1]Youth DB'!$A:$A,"",0)</f>
        <v>754</v>
      </c>
      <c r="L590" s="3" t="s">
        <v>738</v>
      </c>
      <c r="M590" s="11">
        <f>SUM(O590,Q590,S590,U590,W590,Y590,AA590,AC590,AE590)</f>
        <v>11</v>
      </c>
      <c r="N590" s="12" t="s">
        <v>40</v>
      </c>
      <c r="O590" s="12">
        <v>3</v>
      </c>
      <c r="P590" s="12">
        <v>1</v>
      </c>
      <c r="Q590" s="12">
        <v>2</v>
      </c>
      <c r="R590" s="12">
        <v>1</v>
      </c>
      <c r="S590" s="12">
        <v>3</v>
      </c>
      <c r="T590" s="12">
        <v>1</v>
      </c>
      <c r="U590" s="12">
        <v>1</v>
      </c>
      <c r="V590" s="12">
        <v>1</v>
      </c>
      <c r="W590" s="12">
        <v>2</v>
      </c>
      <c r="X590" s="12">
        <v>1</v>
      </c>
      <c r="Y590" s="12"/>
      <c r="Z590" s="12"/>
      <c r="AA590" s="12"/>
      <c r="AB590" s="12"/>
      <c r="AC590" s="12"/>
      <c r="AD590" s="12"/>
      <c r="AE590" s="12"/>
      <c r="AF590" s="12"/>
    </row>
    <row r="591" spans="1:32">
      <c r="A591" s="1">
        <v>859</v>
      </c>
      <c r="B591" s="17" t="s">
        <v>32</v>
      </c>
      <c r="C591" s="17"/>
      <c r="D591" s="17" t="s">
        <v>33</v>
      </c>
      <c r="E591" s="17" t="s">
        <v>918</v>
      </c>
      <c r="F591" s="1" t="s">
        <v>35</v>
      </c>
      <c r="G591" s="17" t="s">
        <v>1202</v>
      </c>
      <c r="H591" s="17" t="s">
        <v>81</v>
      </c>
      <c r="I591" s="15" t="s">
        <v>75</v>
      </c>
      <c r="J591" s="17" t="s">
        <v>1149</v>
      </c>
      <c r="K591" s="1">
        <f>_xlfn.XLOOKUP(J591,'[1]Youth DB'!$G:$G,'[1]Youth DB'!$A:$A,"",0)</f>
        <v>868</v>
      </c>
      <c r="L591" s="17" t="s">
        <v>627</v>
      </c>
      <c r="M591" s="11">
        <f>SUM(O591,Q591,S591,U591,W591,Y591,AA591,AC591,AE591)</f>
        <v>11</v>
      </c>
      <c r="N591" s="12" t="s">
        <v>40</v>
      </c>
      <c r="O591" s="12"/>
      <c r="P591" s="12"/>
      <c r="Q591" s="12">
        <v>3</v>
      </c>
      <c r="R591" s="12">
        <v>2</v>
      </c>
      <c r="S591" s="12">
        <v>8</v>
      </c>
      <c r="T591" s="12">
        <v>3</v>
      </c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spans="1:32">
      <c r="A592" s="1">
        <v>6596</v>
      </c>
      <c r="B592" s="17" t="s">
        <v>32</v>
      </c>
      <c r="C592" s="17"/>
      <c r="D592" s="17" t="s">
        <v>33</v>
      </c>
      <c r="E592" s="17" t="s">
        <v>57</v>
      </c>
      <c r="F592" s="1" t="s">
        <v>35</v>
      </c>
      <c r="G592" s="17" t="s">
        <v>1203</v>
      </c>
      <c r="H592" s="17" t="s">
        <v>1204</v>
      </c>
      <c r="I592" s="15" t="s">
        <v>75</v>
      </c>
      <c r="J592" s="17" t="s">
        <v>1149</v>
      </c>
      <c r="K592" s="1">
        <f>_xlfn.XLOOKUP(J592,'[1]Youth DB'!$G:$G,'[1]Youth DB'!$A:$A,"",0)</f>
        <v>868</v>
      </c>
      <c r="L592" s="17" t="s">
        <v>627</v>
      </c>
      <c r="M592" s="11">
        <f>SUM(O592,Q592,S592,U592,W592,Y592,AA592,AC592,AE592)</f>
        <v>11</v>
      </c>
      <c r="N592" s="12" t="s">
        <v>40</v>
      </c>
      <c r="O592" s="12"/>
      <c r="P592" s="12"/>
      <c r="Q592" s="12">
        <v>5</v>
      </c>
      <c r="R592" s="12">
        <v>3</v>
      </c>
      <c r="S592" s="12">
        <v>6</v>
      </c>
      <c r="T592" s="12">
        <v>2</v>
      </c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spans="1:32">
      <c r="A593" s="1">
        <v>6590</v>
      </c>
      <c r="B593" s="17" t="s">
        <v>32</v>
      </c>
      <c r="C593" s="17"/>
      <c r="D593" s="17" t="s">
        <v>33</v>
      </c>
      <c r="E593" s="17" t="s">
        <v>34</v>
      </c>
      <c r="F593" s="1" t="s">
        <v>35</v>
      </c>
      <c r="G593" s="17" t="s">
        <v>1205</v>
      </c>
      <c r="H593" s="17" t="s">
        <v>221</v>
      </c>
      <c r="I593" s="15" t="s">
        <v>78</v>
      </c>
      <c r="J593" s="17" t="s">
        <v>634</v>
      </c>
      <c r="K593" s="1">
        <f>_xlfn.XLOOKUP(J593,'[1]Youth DB'!$G:$G,'[1]Youth DB'!$A:$A,"",0)</f>
        <v>889</v>
      </c>
      <c r="L593" s="17" t="s">
        <v>779</v>
      </c>
      <c r="M593" s="11">
        <f>SUM(O593,Q593,S593,U593,W593,Y593,AA593,AC593,AE593)</f>
        <v>11</v>
      </c>
      <c r="N593" s="12" t="s">
        <v>40</v>
      </c>
      <c r="O593" s="12"/>
      <c r="P593" s="12"/>
      <c r="Q593" s="12">
        <v>3</v>
      </c>
      <c r="R593" s="12">
        <v>2</v>
      </c>
      <c r="S593" s="12">
        <v>8</v>
      </c>
      <c r="T593" s="12">
        <v>6</v>
      </c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spans="1:32">
      <c r="A594" s="1">
        <v>6740</v>
      </c>
      <c r="B594" s="17" t="s">
        <v>32</v>
      </c>
      <c r="C594" s="17"/>
      <c r="D594" s="17" t="s">
        <v>33</v>
      </c>
      <c r="E594" s="17" t="s">
        <v>57</v>
      </c>
      <c r="F594" s="1" t="s">
        <v>35</v>
      </c>
      <c r="G594" s="17" t="s">
        <v>947</v>
      </c>
      <c r="H594" s="17" t="s">
        <v>1206</v>
      </c>
      <c r="I594" s="15" t="s">
        <v>78</v>
      </c>
      <c r="J594" s="17" t="s">
        <v>634</v>
      </c>
      <c r="K594" s="1">
        <f>_xlfn.XLOOKUP(J594,'[1]Youth DB'!$G:$G,'[1]Youth DB'!$A:$A,"",0)</f>
        <v>889</v>
      </c>
      <c r="L594" s="17" t="s">
        <v>79</v>
      </c>
      <c r="M594" s="11">
        <f>SUM(O594,Q594,S594,U594,W594,Y594,AA594,AC594,AE594)</f>
        <v>11</v>
      </c>
      <c r="N594" s="12" t="s">
        <v>40</v>
      </c>
      <c r="O594" s="12">
        <v>2</v>
      </c>
      <c r="P594" s="12">
        <v>2</v>
      </c>
      <c r="Q594" s="12">
        <v>3</v>
      </c>
      <c r="R594" s="12">
        <v>3</v>
      </c>
      <c r="S594" s="12">
        <v>6</v>
      </c>
      <c r="T594" s="12">
        <v>8</v>
      </c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spans="1:32">
      <c r="A595" s="1">
        <v>8822</v>
      </c>
      <c r="B595" s="57" t="s">
        <v>1153</v>
      </c>
      <c r="C595" s="17"/>
      <c r="D595" s="17" t="s">
        <v>1154</v>
      </c>
      <c r="E595" s="57" t="s">
        <v>34</v>
      </c>
      <c r="F595" s="1" t="s">
        <v>35</v>
      </c>
      <c r="G595" s="57" t="s">
        <v>1207</v>
      </c>
      <c r="H595" s="57" t="s">
        <v>1208</v>
      </c>
      <c r="I595" s="15" t="s">
        <v>75</v>
      </c>
      <c r="J595" s="17" t="s">
        <v>1157</v>
      </c>
      <c r="K595" s="1">
        <f>_xlfn.XLOOKUP(J595,'[1]Youth DB'!$G:$G,'[1]Youth DB'!$A:$A,"",0)</f>
        <v>924</v>
      </c>
      <c r="L595" s="17" t="s">
        <v>664</v>
      </c>
      <c r="M595" s="11">
        <f>SUM(O595,Q595,S595,U595,W595,Y595,AA595,AC595,AE595)</f>
        <v>18</v>
      </c>
      <c r="N595" s="12" t="s">
        <v>40</v>
      </c>
      <c r="O595" s="12"/>
      <c r="P595" s="12"/>
      <c r="Q595" s="12"/>
      <c r="R595" s="12"/>
      <c r="S595" s="12">
        <v>10</v>
      </c>
      <c r="T595" s="12">
        <v>10</v>
      </c>
      <c r="U595" s="12">
        <v>8</v>
      </c>
      <c r="V595" s="12">
        <v>11</v>
      </c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spans="1:32">
      <c r="A596" s="1">
        <v>9261</v>
      </c>
      <c r="B596" s="17" t="s">
        <v>505</v>
      </c>
      <c r="C596" s="17"/>
      <c r="D596" s="17" t="s">
        <v>231</v>
      </c>
      <c r="E596" s="17" t="s">
        <v>43</v>
      </c>
      <c r="F596" s="1" t="s">
        <v>35</v>
      </c>
      <c r="G596" s="17" t="s">
        <v>1209</v>
      </c>
      <c r="H596" s="17" t="s">
        <v>1210</v>
      </c>
      <c r="I596" s="15" t="s">
        <v>78</v>
      </c>
      <c r="J596" t="s">
        <v>1120</v>
      </c>
      <c r="K596" s="1">
        <f>_xlfn.XLOOKUP(J596,'[1]Youth DB'!$G:$G,'[1]Youth DB'!$A:$A,"",0)</f>
        <v>907</v>
      </c>
      <c r="L596" s="17" t="s">
        <v>509</v>
      </c>
      <c r="M596" s="11">
        <f>SUM(O596,Q596,S596,U596,W596,Y596,AA596,AC596,AE596)</f>
        <v>14</v>
      </c>
      <c r="N596" s="12" t="s">
        <v>40</v>
      </c>
      <c r="O596" s="12"/>
      <c r="P596" s="12"/>
      <c r="Q596" s="12"/>
      <c r="R596" s="12"/>
      <c r="S596" s="12">
        <v>4</v>
      </c>
      <c r="T596" s="12">
        <v>2</v>
      </c>
      <c r="U596" s="12">
        <v>0</v>
      </c>
      <c r="V596" s="12">
        <v>2</v>
      </c>
      <c r="W596" s="12">
        <v>2</v>
      </c>
      <c r="X596" s="12">
        <v>1</v>
      </c>
      <c r="Y596" s="12">
        <v>8</v>
      </c>
      <c r="Z596" s="12">
        <v>2</v>
      </c>
      <c r="AA596" s="12"/>
      <c r="AB596" s="12"/>
      <c r="AC596" s="12"/>
      <c r="AD596" s="12"/>
      <c r="AE596" s="12"/>
      <c r="AF596" s="12"/>
    </row>
    <row r="597" spans="1:32">
      <c r="A597" s="1">
        <v>8080</v>
      </c>
      <c r="B597" s="3" t="s">
        <v>41</v>
      </c>
      <c r="C597" s="3"/>
      <c r="D597" s="3" t="s">
        <v>42</v>
      </c>
      <c r="E597" s="3" t="s">
        <v>57</v>
      </c>
      <c r="F597" s="1" t="s">
        <v>35</v>
      </c>
      <c r="G597" s="3" t="s">
        <v>1211</v>
      </c>
      <c r="H597" s="3" t="s">
        <v>950</v>
      </c>
      <c r="I597" s="15"/>
      <c r="J597" s="17" t="s">
        <v>1212</v>
      </c>
      <c r="K597" s="1">
        <f>_xlfn.XLOOKUP(J597,'[1]Youth DB'!$G:$G,'[1]Youth DB'!$A:$A,"",0)</f>
        <v>678</v>
      </c>
      <c r="L597" s="16">
        <v>45000</v>
      </c>
      <c r="M597" s="11">
        <f>SUM(O597,Q597,S597,U597,W597,Y597,AA597,AC597,AE597)</f>
        <v>12</v>
      </c>
      <c r="N597" s="12" t="s">
        <v>40</v>
      </c>
      <c r="O597" s="12">
        <v>5</v>
      </c>
      <c r="P597" s="12">
        <v>1</v>
      </c>
      <c r="Q597" s="12">
        <v>2</v>
      </c>
      <c r="R597" s="12">
        <v>1</v>
      </c>
      <c r="S597" s="12">
        <v>4</v>
      </c>
      <c r="T597" s="12">
        <v>2</v>
      </c>
      <c r="U597" s="12">
        <v>1</v>
      </c>
      <c r="V597" s="12">
        <v>2</v>
      </c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spans="1:32" ht="24">
      <c r="A598" s="1">
        <v>8226</v>
      </c>
      <c r="B598" s="3" t="s">
        <v>451</v>
      </c>
      <c r="C598" s="3" t="s">
        <v>518</v>
      </c>
      <c r="D598" s="3" t="s">
        <v>452</v>
      </c>
      <c r="E598" s="3" t="s">
        <v>148</v>
      </c>
      <c r="F598" s="1" t="s">
        <v>35</v>
      </c>
      <c r="G598" s="17" t="s">
        <v>340</v>
      </c>
      <c r="H598" s="17" t="s">
        <v>1213</v>
      </c>
      <c r="I598" s="15"/>
      <c r="J598" t="s">
        <v>1214</v>
      </c>
      <c r="K598" s="1">
        <f>_xlfn.XLOOKUP(J598,'[1]Youth DB'!$G:$G,'[1]Youth DB'!$A:$A,"",0)</f>
        <v>538</v>
      </c>
      <c r="L598" s="29"/>
      <c r="M598" s="11">
        <f>SUM(O598,Q598,S598,U598,W598,Y598,AA598,AC598,AE598)</f>
        <v>25</v>
      </c>
      <c r="N598" s="12" t="s">
        <v>40</v>
      </c>
      <c r="O598" s="25">
        <v>0</v>
      </c>
      <c r="P598" s="12"/>
      <c r="Q598" s="12">
        <v>8</v>
      </c>
      <c r="R598" s="12">
        <v>1</v>
      </c>
      <c r="S598" s="12">
        <v>16</v>
      </c>
      <c r="T598" s="12">
        <v>1</v>
      </c>
      <c r="U598" s="12"/>
      <c r="V598" s="12"/>
      <c r="W598" s="12">
        <v>1</v>
      </c>
      <c r="X598" s="12">
        <v>2</v>
      </c>
      <c r="Y598" s="12"/>
      <c r="Z598" s="12"/>
      <c r="AA598" s="12"/>
      <c r="AB598" s="12"/>
      <c r="AC598" s="12"/>
      <c r="AD598" s="12"/>
      <c r="AE598" s="12"/>
      <c r="AF598" s="12"/>
    </row>
    <row r="599" spans="1:32">
      <c r="A599" s="1">
        <v>1843</v>
      </c>
      <c r="B599" s="3" t="s">
        <v>48</v>
      </c>
      <c r="C599" s="3"/>
      <c r="D599" s="3" t="s">
        <v>33</v>
      </c>
      <c r="E599" s="3" t="s">
        <v>34</v>
      </c>
      <c r="F599" s="1" t="s">
        <v>35</v>
      </c>
      <c r="G599" s="3" t="s">
        <v>1215</v>
      </c>
      <c r="H599" s="3" t="s">
        <v>757</v>
      </c>
      <c r="I599" s="15" t="s">
        <v>78</v>
      </c>
      <c r="J599" s="17" t="s">
        <v>727</v>
      </c>
      <c r="K599" s="1">
        <f>_xlfn.XLOOKUP(J599,'[1]Youth DB'!$G:$G,'[1]Youth DB'!$A:$A,"",0)</f>
        <v>527</v>
      </c>
      <c r="L599" s="16">
        <v>45007</v>
      </c>
      <c r="M599" s="11">
        <f>SUM(O599,Q599,S599,U599,W599,Y599,AA599,AC599,AE599)</f>
        <v>12</v>
      </c>
      <c r="N599" s="12" t="s">
        <v>40</v>
      </c>
      <c r="O599" s="12">
        <v>1</v>
      </c>
      <c r="P599" s="12">
        <v>1</v>
      </c>
      <c r="Q599" s="12">
        <v>3</v>
      </c>
      <c r="R599" s="12">
        <v>2</v>
      </c>
      <c r="S599" s="12">
        <v>3</v>
      </c>
      <c r="T599" s="12">
        <v>2</v>
      </c>
      <c r="U599" s="12">
        <v>2</v>
      </c>
      <c r="V599" s="12">
        <v>6</v>
      </c>
      <c r="W599" s="12">
        <v>3</v>
      </c>
      <c r="X599" s="12">
        <v>7</v>
      </c>
      <c r="Y599" s="12"/>
      <c r="Z599" s="12"/>
      <c r="AA599" s="12"/>
      <c r="AB599" s="12"/>
      <c r="AC599" s="12"/>
      <c r="AD599" s="12"/>
      <c r="AE599" s="12"/>
      <c r="AF599" s="12"/>
    </row>
    <row r="600" spans="1:32">
      <c r="A600" s="1">
        <v>2306</v>
      </c>
      <c r="B600" s="3" t="s">
        <v>451</v>
      </c>
      <c r="C600" s="3"/>
      <c r="D600" s="3" t="s">
        <v>452</v>
      </c>
      <c r="E600" s="3" t="s">
        <v>57</v>
      </c>
      <c r="F600" s="1" t="s">
        <v>35</v>
      </c>
      <c r="G600" s="3" t="s">
        <v>692</v>
      </c>
      <c r="H600" s="14" t="s">
        <v>154</v>
      </c>
      <c r="I600" s="15" t="s">
        <v>78</v>
      </c>
      <c r="J600" s="17" t="s">
        <v>1171</v>
      </c>
      <c r="K600" s="1">
        <f>_xlfn.XLOOKUP(J600,'[1]Youth DB'!$G:$G,'[1]Youth DB'!$A:$A,"",0)</f>
        <v>667</v>
      </c>
      <c r="L600" s="16">
        <v>45007</v>
      </c>
      <c r="M600" s="11">
        <f>SUM(O600,Q600,S600,U600,W600,Y600,AA600,AC600,AE600)</f>
        <v>12</v>
      </c>
      <c r="N600" s="12" t="s">
        <v>40</v>
      </c>
      <c r="O600" s="12">
        <v>3</v>
      </c>
      <c r="P600" s="12">
        <v>1</v>
      </c>
      <c r="Q600" s="12">
        <v>2</v>
      </c>
      <c r="R600" s="12">
        <v>2</v>
      </c>
      <c r="S600" s="12">
        <v>2</v>
      </c>
      <c r="T600" s="12">
        <v>3</v>
      </c>
      <c r="U600" s="12">
        <v>3</v>
      </c>
      <c r="V600" s="12">
        <v>5</v>
      </c>
      <c r="W600" s="12">
        <v>2</v>
      </c>
      <c r="X600" s="12">
        <v>10</v>
      </c>
      <c r="Y600" s="12"/>
      <c r="Z600" s="12"/>
      <c r="AA600" s="12"/>
      <c r="AB600" s="12"/>
      <c r="AC600" s="12"/>
      <c r="AD600" s="12"/>
      <c r="AE600" s="12"/>
      <c r="AF600" s="12"/>
    </row>
    <row r="601" spans="1:32">
      <c r="A601" s="1">
        <v>4691</v>
      </c>
      <c r="B601" s="3" t="s">
        <v>451</v>
      </c>
      <c r="C601" s="3"/>
      <c r="D601" s="3" t="s">
        <v>452</v>
      </c>
      <c r="E601" s="3" t="s">
        <v>57</v>
      </c>
      <c r="F601" s="1" t="s">
        <v>35</v>
      </c>
      <c r="G601" s="3" t="s">
        <v>1216</v>
      </c>
      <c r="H601" s="3" t="s">
        <v>1217</v>
      </c>
      <c r="I601" s="15" t="s">
        <v>78</v>
      </c>
      <c r="J601" s="17" t="s">
        <v>1171</v>
      </c>
      <c r="K601" s="1">
        <f>_xlfn.XLOOKUP(J601,'[1]Youth DB'!$G:$G,'[1]Youth DB'!$A:$A,"",0)</f>
        <v>667</v>
      </c>
      <c r="L601" s="16">
        <v>45007</v>
      </c>
      <c r="M601" s="11">
        <f>SUM(O601,Q601,S601,U601,W601,Y601,AA601,AC601,AE601)</f>
        <v>12</v>
      </c>
      <c r="N601" s="12" t="s">
        <v>40</v>
      </c>
      <c r="O601" s="12">
        <v>3</v>
      </c>
      <c r="P601" s="12">
        <v>1</v>
      </c>
      <c r="Q601" s="12">
        <v>2</v>
      </c>
      <c r="R601" s="12">
        <v>2</v>
      </c>
      <c r="S601" s="12">
        <v>3</v>
      </c>
      <c r="T601" s="12">
        <v>3</v>
      </c>
      <c r="U601" s="12">
        <v>1</v>
      </c>
      <c r="V601" s="12">
        <v>1</v>
      </c>
      <c r="W601" s="12">
        <v>3</v>
      </c>
      <c r="X601" s="12">
        <v>11</v>
      </c>
      <c r="Y601" s="12"/>
      <c r="Z601" s="12"/>
      <c r="AA601" s="12"/>
      <c r="AB601" s="12"/>
      <c r="AC601" s="12"/>
      <c r="AD601" s="12"/>
      <c r="AE601" s="12"/>
      <c r="AF601" s="12"/>
    </row>
    <row r="602" spans="1:32">
      <c r="A602" s="1">
        <v>7839</v>
      </c>
      <c r="B602" s="3" t="s">
        <v>451</v>
      </c>
      <c r="C602" s="3"/>
      <c r="D602" s="3" t="s">
        <v>452</v>
      </c>
      <c r="E602" s="3" t="s">
        <v>43</v>
      </c>
      <c r="F602" s="1" t="s">
        <v>35</v>
      </c>
      <c r="G602" s="17" t="s">
        <v>1218</v>
      </c>
      <c r="H602" s="18" t="s">
        <v>1219</v>
      </c>
      <c r="I602" s="15" t="s">
        <v>78</v>
      </c>
      <c r="J602" s="17" t="s">
        <v>1220</v>
      </c>
      <c r="K602" s="1">
        <f>_xlfn.XLOOKUP(J602,'[1]Youth DB'!$G:$G,'[1]Youth DB'!$A:$A,"",0)</f>
        <v>681</v>
      </c>
      <c r="L602" s="58">
        <v>45000</v>
      </c>
      <c r="M602" s="11">
        <f>SUM(O602,Q602,S602,U602,W602,Y602,AA602,AC602,AE602)</f>
        <v>12</v>
      </c>
      <c r="N602" s="12" t="s">
        <v>40</v>
      </c>
      <c r="O602" s="12">
        <v>3</v>
      </c>
      <c r="P602" s="12">
        <v>1</v>
      </c>
      <c r="Q602" s="12">
        <v>3</v>
      </c>
      <c r="R602" s="12">
        <v>2</v>
      </c>
      <c r="S602" s="12">
        <v>5</v>
      </c>
      <c r="T602" s="12">
        <v>4</v>
      </c>
      <c r="U602" s="12">
        <v>0</v>
      </c>
      <c r="V602" s="12"/>
      <c r="W602" s="12">
        <v>1</v>
      </c>
      <c r="X602" s="12">
        <v>4</v>
      </c>
      <c r="Y602" s="12"/>
      <c r="Z602" s="12"/>
      <c r="AA602" s="12"/>
      <c r="AB602" s="12"/>
      <c r="AC602" s="12"/>
      <c r="AD602" s="12"/>
      <c r="AE602" s="12"/>
      <c r="AF602" s="12"/>
    </row>
    <row r="603" spans="1:32">
      <c r="A603" s="1">
        <v>7902</v>
      </c>
      <c r="B603" s="3" t="s">
        <v>451</v>
      </c>
      <c r="C603" s="3"/>
      <c r="D603" s="3" t="s">
        <v>452</v>
      </c>
      <c r="E603" s="3" t="s">
        <v>43</v>
      </c>
      <c r="F603" s="1" t="s">
        <v>35</v>
      </c>
      <c r="G603" s="17" t="s">
        <v>379</v>
      </c>
      <c r="H603" s="17" t="s">
        <v>1221</v>
      </c>
      <c r="I603" s="15" t="s">
        <v>75</v>
      </c>
      <c r="J603" s="17" t="s">
        <v>1220</v>
      </c>
      <c r="K603" s="1">
        <f>_xlfn.XLOOKUP(J603,'[1]Youth DB'!$G:$G,'[1]Youth DB'!$A:$A,"",0)</f>
        <v>681</v>
      </c>
      <c r="L603" s="16">
        <v>45001</v>
      </c>
      <c r="M603" s="11">
        <f>SUM(O603,Q603,S603,U603,W603,Y603,AA603,AC603,AE603)</f>
        <v>12</v>
      </c>
      <c r="N603" s="12" t="s">
        <v>40</v>
      </c>
      <c r="O603" s="12">
        <v>3</v>
      </c>
      <c r="P603" s="12">
        <v>1</v>
      </c>
      <c r="Q603" s="12">
        <v>1</v>
      </c>
      <c r="R603" s="12">
        <v>1</v>
      </c>
      <c r="S603" s="12">
        <v>5</v>
      </c>
      <c r="T603" s="12">
        <v>1</v>
      </c>
      <c r="U603" s="12">
        <v>0</v>
      </c>
      <c r="V603" s="12">
        <v>1</v>
      </c>
      <c r="W603" s="12">
        <v>3</v>
      </c>
      <c r="X603" s="12">
        <v>1</v>
      </c>
      <c r="Y603" s="12"/>
      <c r="Z603" s="12"/>
      <c r="AA603" s="12"/>
      <c r="AB603" s="12"/>
      <c r="AC603" s="12"/>
      <c r="AD603" s="12"/>
      <c r="AE603" s="12"/>
      <c r="AF603" s="12"/>
    </row>
    <row r="604" spans="1:32">
      <c r="A604" s="1">
        <v>4565</v>
      </c>
      <c r="B604" s="3" t="s">
        <v>451</v>
      </c>
      <c r="C604" s="3"/>
      <c r="D604" s="3" t="s">
        <v>452</v>
      </c>
      <c r="E604" s="3" t="s">
        <v>57</v>
      </c>
      <c r="F604" s="1" t="s">
        <v>35</v>
      </c>
      <c r="G604" s="3" t="s">
        <v>1222</v>
      </c>
      <c r="H604" s="3" t="s">
        <v>1223</v>
      </c>
      <c r="I604" s="15" t="s">
        <v>78</v>
      </c>
      <c r="J604" s="17" t="s">
        <v>1224</v>
      </c>
      <c r="K604" s="1">
        <f>_xlfn.XLOOKUP(J604,'[1]Youth DB'!$G:$G,'[1]Youth DB'!$A:$A,"",0)</f>
        <v>666</v>
      </c>
      <c r="L604" s="16">
        <v>45007</v>
      </c>
      <c r="M604" s="11">
        <f>SUM(O604,Q604,S604,U604,W604,Y604,AA604,AC604,AE604)</f>
        <v>12</v>
      </c>
      <c r="N604" s="12" t="s">
        <v>40</v>
      </c>
      <c r="O604" s="12">
        <v>2</v>
      </c>
      <c r="P604" s="12">
        <v>1</v>
      </c>
      <c r="Q604" s="12">
        <v>3</v>
      </c>
      <c r="R604" s="12">
        <v>2</v>
      </c>
      <c r="S604" s="12">
        <v>2</v>
      </c>
      <c r="T604" s="12">
        <v>3</v>
      </c>
      <c r="U604" s="12">
        <v>2</v>
      </c>
      <c r="V604" s="12">
        <v>4</v>
      </c>
      <c r="W604" s="12">
        <v>3</v>
      </c>
      <c r="X604" s="12">
        <v>4</v>
      </c>
      <c r="Y604" s="12"/>
      <c r="Z604" s="12"/>
      <c r="AA604" s="12"/>
      <c r="AB604" s="12"/>
      <c r="AC604" s="12"/>
      <c r="AD604" s="12"/>
      <c r="AE604" s="12"/>
      <c r="AF604" s="12"/>
    </row>
    <row r="605" spans="1:32">
      <c r="A605" s="1">
        <v>5224</v>
      </c>
      <c r="B605" s="3" t="s">
        <v>807</v>
      </c>
      <c r="C605" s="3"/>
      <c r="D605" s="3" t="s">
        <v>33</v>
      </c>
      <c r="E605" s="3" t="s">
        <v>43</v>
      </c>
      <c r="F605" s="1" t="s">
        <v>35</v>
      </c>
      <c r="G605" s="3" t="s">
        <v>1225</v>
      </c>
      <c r="H605" s="3" t="s">
        <v>731</v>
      </c>
      <c r="I605" s="15"/>
      <c r="J605" s="17" t="s">
        <v>908</v>
      </c>
      <c r="K605" s="1">
        <f>_xlfn.XLOOKUP(J605,'[1]Youth DB'!$G:$G,'[1]Youth DB'!$A:$A,"",0)</f>
        <v>762</v>
      </c>
      <c r="L605" s="17" t="s">
        <v>39</v>
      </c>
      <c r="M605" s="11">
        <f>SUM(O605,Q605,S605,U605,W605,Y605,AA605,AC605,AE605)</f>
        <v>12</v>
      </c>
      <c r="N605" s="12" t="s">
        <v>40</v>
      </c>
      <c r="O605" s="12">
        <v>2</v>
      </c>
      <c r="P605" s="12">
        <v>1</v>
      </c>
      <c r="Q605" s="12">
        <v>3</v>
      </c>
      <c r="R605" s="12">
        <v>1</v>
      </c>
      <c r="S605" s="12">
        <v>4</v>
      </c>
      <c r="T605" s="12">
        <v>2</v>
      </c>
      <c r="U605" s="12">
        <v>0</v>
      </c>
      <c r="V605" s="12">
        <v>2</v>
      </c>
      <c r="W605" s="12">
        <v>3</v>
      </c>
      <c r="X605" s="12">
        <v>4</v>
      </c>
      <c r="Y605" s="12"/>
      <c r="Z605" s="12"/>
      <c r="AA605" s="12"/>
      <c r="AB605" s="12"/>
      <c r="AC605" s="12"/>
      <c r="AD605" s="12"/>
      <c r="AE605" s="12"/>
      <c r="AF605" s="12"/>
    </row>
    <row r="606" spans="1:32">
      <c r="A606" s="1">
        <v>9307</v>
      </c>
      <c r="B606" s="3" t="s">
        <v>807</v>
      </c>
      <c r="C606" s="3"/>
      <c r="D606" s="3" t="s">
        <v>33</v>
      </c>
      <c r="E606" s="3" t="s">
        <v>43</v>
      </c>
      <c r="F606" s="1" t="s">
        <v>35</v>
      </c>
      <c r="G606" s="17" t="s">
        <v>1226</v>
      </c>
      <c r="H606" s="17" t="s">
        <v>1227</v>
      </c>
      <c r="I606" s="15"/>
      <c r="J606" s="17" t="s">
        <v>908</v>
      </c>
      <c r="K606" s="1">
        <f>_xlfn.XLOOKUP(J606,'[1]Youth DB'!$G:$G,'[1]Youth DB'!$A:$A,"",0)</f>
        <v>762</v>
      </c>
      <c r="L606" s="17" t="s">
        <v>39</v>
      </c>
      <c r="M606" s="11">
        <f>SUM(O606,Q606,S606,U606,W606,Y606,AA606,AC606,AE606)</f>
        <v>12</v>
      </c>
      <c r="N606" s="12" t="s">
        <v>40</v>
      </c>
      <c r="O606" s="12">
        <v>2</v>
      </c>
      <c r="P606" s="12">
        <v>1</v>
      </c>
      <c r="Q606" s="12">
        <v>0</v>
      </c>
      <c r="R606" s="12">
        <v>1</v>
      </c>
      <c r="S606" s="12">
        <v>7</v>
      </c>
      <c r="T606" s="12">
        <v>2</v>
      </c>
      <c r="U606" s="12">
        <v>1</v>
      </c>
      <c r="V606" s="12">
        <v>2</v>
      </c>
      <c r="W606" s="12">
        <v>2</v>
      </c>
      <c r="X606" s="12">
        <v>2</v>
      </c>
      <c r="Y606" s="12"/>
      <c r="Z606" s="12"/>
      <c r="AA606" s="12"/>
      <c r="AB606" s="12"/>
      <c r="AC606" s="12"/>
      <c r="AD606" s="12"/>
      <c r="AE606" s="12"/>
      <c r="AF606" s="12"/>
    </row>
    <row r="607" spans="1:32">
      <c r="A607" s="1">
        <v>5209</v>
      </c>
      <c r="B607" s="3" t="s">
        <v>807</v>
      </c>
      <c r="C607" s="3"/>
      <c r="D607" s="3" t="s">
        <v>33</v>
      </c>
      <c r="E607" s="3" t="s">
        <v>57</v>
      </c>
      <c r="F607" s="1" t="s">
        <v>35</v>
      </c>
      <c r="G607" s="3" t="s">
        <v>1228</v>
      </c>
      <c r="H607" s="3" t="s">
        <v>447</v>
      </c>
      <c r="I607" s="15"/>
      <c r="J607" s="17" t="s">
        <v>908</v>
      </c>
      <c r="K607" s="1">
        <f>_xlfn.XLOOKUP(J607,'[1]Youth DB'!$G:$G,'[1]Youth DB'!$A:$A,"",0)</f>
        <v>762</v>
      </c>
      <c r="L607" s="17" t="s">
        <v>39</v>
      </c>
      <c r="M607" s="11">
        <f>SUM(O607,Q607,S607,U607,W607,Y607,AA607,AC607,AE607)</f>
        <v>12</v>
      </c>
      <c r="N607" s="12" t="s">
        <v>40</v>
      </c>
      <c r="O607" s="12">
        <v>2</v>
      </c>
      <c r="P607" s="12">
        <v>1</v>
      </c>
      <c r="Q607" s="12">
        <v>2</v>
      </c>
      <c r="R607" s="12">
        <v>1</v>
      </c>
      <c r="S607" s="12">
        <v>7</v>
      </c>
      <c r="T607" s="12">
        <v>3</v>
      </c>
      <c r="U607" s="12">
        <v>0</v>
      </c>
      <c r="V607" s="12">
        <v>3</v>
      </c>
      <c r="W607" s="12">
        <v>1</v>
      </c>
      <c r="X607" s="12">
        <v>2</v>
      </c>
      <c r="Y607" s="12"/>
      <c r="Z607" s="12"/>
      <c r="AA607" s="12"/>
      <c r="AB607" s="12"/>
      <c r="AC607" s="12"/>
      <c r="AD607" s="12"/>
      <c r="AE607" s="12"/>
      <c r="AF607" s="12"/>
    </row>
    <row r="608" spans="1:32">
      <c r="A608" s="1">
        <v>7526</v>
      </c>
      <c r="B608" s="3" t="s">
        <v>431</v>
      </c>
      <c r="C608" s="3"/>
      <c r="D608" s="3" t="s">
        <v>432</v>
      </c>
      <c r="E608" s="3" t="s">
        <v>43</v>
      </c>
      <c r="F608" s="1" t="s">
        <v>35</v>
      </c>
      <c r="G608" s="3" t="s">
        <v>1229</v>
      </c>
      <c r="H608" s="3" t="s">
        <v>1230</v>
      </c>
      <c r="I608" s="15" t="s">
        <v>75</v>
      </c>
      <c r="J608" s="17" t="s">
        <v>434</v>
      </c>
      <c r="K608" s="1">
        <f>_xlfn.XLOOKUP(J608,'[1]Youth DB'!$G:$G,'[1]Youth DB'!$A:$A,"",0)</f>
        <v>502</v>
      </c>
      <c r="L608" s="17" t="s">
        <v>641</v>
      </c>
      <c r="M608" s="11">
        <f>SUM(O608,Q608,S608,U608,W608,Y608,AA608,AC608,AE608)</f>
        <v>14</v>
      </c>
      <c r="N608" s="12"/>
      <c r="O608" s="12">
        <v>1</v>
      </c>
      <c r="P608" s="12">
        <v>1</v>
      </c>
      <c r="Q608" s="12">
        <v>3</v>
      </c>
      <c r="R608" s="12">
        <v>1</v>
      </c>
      <c r="S608" s="12">
        <v>8</v>
      </c>
      <c r="T608" s="12">
        <v>1</v>
      </c>
      <c r="U608" s="12"/>
      <c r="V608" s="12">
        <v>1</v>
      </c>
      <c r="W608" s="12">
        <v>2</v>
      </c>
      <c r="X608" s="12">
        <v>1</v>
      </c>
      <c r="Y608" s="12"/>
      <c r="Z608" s="12"/>
      <c r="AA608" s="12"/>
      <c r="AB608" s="12"/>
      <c r="AC608" s="12"/>
      <c r="AD608" s="12"/>
      <c r="AE608" s="12"/>
      <c r="AF608" s="12"/>
    </row>
    <row r="609" spans="1:32">
      <c r="A609" s="1">
        <v>10012</v>
      </c>
      <c r="B609" s="17" t="s">
        <v>431</v>
      </c>
      <c r="C609" s="17"/>
      <c r="D609" s="17" t="s">
        <v>432</v>
      </c>
      <c r="E609" s="17" t="s">
        <v>43</v>
      </c>
      <c r="F609" s="1" t="s">
        <v>35</v>
      </c>
      <c r="G609" s="17" t="s">
        <v>1231</v>
      </c>
      <c r="H609" s="18" t="s">
        <v>1232</v>
      </c>
      <c r="I609" s="15"/>
      <c r="J609" s="17" t="s">
        <v>1082</v>
      </c>
      <c r="K609" s="1">
        <f>_xlfn.XLOOKUP(J609,'[1]Youth DB'!$G:$G,'[1]Youth DB'!$A:$A,"",0)</f>
        <v>955</v>
      </c>
      <c r="L609" s="17" t="s">
        <v>39</v>
      </c>
      <c r="M609" s="11">
        <f>SUM(O609,Q609,S609,U609,W609,Y609,AA609,AC609,AE609)</f>
        <v>12</v>
      </c>
      <c r="N609" s="12" t="s">
        <v>206</v>
      </c>
      <c r="O609" s="12">
        <v>5</v>
      </c>
      <c r="P609" s="12">
        <v>1</v>
      </c>
      <c r="Q609" s="12">
        <v>5</v>
      </c>
      <c r="R609" s="12">
        <v>1</v>
      </c>
      <c r="S609" s="12">
        <v>1</v>
      </c>
      <c r="T609" s="12">
        <v>1</v>
      </c>
      <c r="U609" s="12">
        <v>1</v>
      </c>
      <c r="V609" s="12">
        <v>1</v>
      </c>
      <c r="W609" s="12">
        <v>0</v>
      </c>
      <c r="X609" s="12"/>
      <c r="Y609" s="12"/>
      <c r="Z609" s="12"/>
      <c r="AA609" s="12"/>
      <c r="AB609" s="12"/>
      <c r="AC609" s="12"/>
      <c r="AD609" s="12"/>
      <c r="AE609" s="12"/>
      <c r="AF609" s="12"/>
    </row>
    <row r="610" spans="1:32">
      <c r="A610" s="1">
        <v>7517</v>
      </c>
      <c r="B610" s="3" t="s">
        <v>431</v>
      </c>
      <c r="C610" s="3"/>
      <c r="D610" s="3" t="s">
        <v>432</v>
      </c>
      <c r="E610" s="3" t="s">
        <v>43</v>
      </c>
      <c r="F610" s="1" t="s">
        <v>35</v>
      </c>
      <c r="G610" s="3" t="s">
        <v>1233</v>
      </c>
      <c r="H610" s="14" t="s">
        <v>1234</v>
      </c>
      <c r="I610" s="15" t="s">
        <v>78</v>
      </c>
      <c r="J610" s="17" t="s">
        <v>1082</v>
      </c>
      <c r="K610" s="1">
        <f>_xlfn.XLOOKUP(J610,'[1]Youth DB'!$G:$G,'[1]Youth DB'!$A:$A,"",0)</f>
        <v>955</v>
      </c>
      <c r="L610" s="17" t="s">
        <v>39</v>
      </c>
      <c r="M610" s="11">
        <f>SUM(O610,Q610,S610,U610,W610,Y610,AA610,AC610,AE610)</f>
        <v>13</v>
      </c>
      <c r="N610" s="12"/>
      <c r="O610" s="12">
        <v>5</v>
      </c>
      <c r="P610" s="12">
        <v>1</v>
      </c>
      <c r="Q610" s="12">
        <v>5</v>
      </c>
      <c r="R610" s="12">
        <v>1</v>
      </c>
      <c r="S610" s="12">
        <v>1</v>
      </c>
      <c r="T610" s="12">
        <v>1</v>
      </c>
      <c r="U610" s="12">
        <v>1</v>
      </c>
      <c r="V610" s="12">
        <v>1</v>
      </c>
      <c r="W610" s="12">
        <v>1</v>
      </c>
      <c r="X610" s="12">
        <v>1</v>
      </c>
      <c r="Y610" s="12"/>
      <c r="Z610" s="12"/>
      <c r="AA610" s="12"/>
      <c r="AB610" s="12"/>
      <c r="AC610" s="12"/>
      <c r="AD610" s="12"/>
      <c r="AE610" s="12"/>
      <c r="AF610" s="12"/>
    </row>
    <row r="611" spans="1:32">
      <c r="A611" s="1">
        <v>5241</v>
      </c>
      <c r="B611" s="3" t="s">
        <v>431</v>
      </c>
      <c r="C611" s="3"/>
      <c r="D611" s="3" t="s">
        <v>432</v>
      </c>
      <c r="E611" s="3" t="s">
        <v>57</v>
      </c>
      <c r="F611" s="1" t="s">
        <v>35</v>
      </c>
      <c r="G611" s="3" t="s">
        <v>1235</v>
      </c>
      <c r="H611" s="3" t="s">
        <v>1236</v>
      </c>
      <c r="I611" s="15" t="s">
        <v>78</v>
      </c>
      <c r="J611" s="17" t="s">
        <v>1082</v>
      </c>
      <c r="K611" s="1">
        <f>_xlfn.XLOOKUP(J611,'[1]Youth DB'!$G:$G,'[1]Youth DB'!$A:$A,"",0)</f>
        <v>955</v>
      </c>
      <c r="L611" s="17" t="s">
        <v>641</v>
      </c>
      <c r="M611" s="11">
        <f>SUM(O611,Q611,S611,U611,W611,Y611,AA611,AC611,AE611)</f>
        <v>14</v>
      </c>
      <c r="N611" s="12"/>
      <c r="O611" s="12">
        <v>5</v>
      </c>
      <c r="P611" s="12">
        <v>1</v>
      </c>
      <c r="Q611" s="12">
        <v>3</v>
      </c>
      <c r="R611" s="12">
        <v>2</v>
      </c>
      <c r="S611" s="12">
        <v>4</v>
      </c>
      <c r="T611" s="12">
        <v>2</v>
      </c>
      <c r="U611" s="12"/>
      <c r="V611" s="12">
        <v>2</v>
      </c>
      <c r="W611" s="12">
        <v>2</v>
      </c>
      <c r="X611" s="12">
        <v>2</v>
      </c>
      <c r="Y611" s="12"/>
      <c r="Z611" s="12"/>
      <c r="AA611" s="12"/>
      <c r="AB611" s="12"/>
      <c r="AC611" s="12"/>
      <c r="AD611" s="12"/>
      <c r="AE611" s="12"/>
      <c r="AF611" s="12"/>
    </row>
    <row r="612" spans="1:32">
      <c r="A612" s="1">
        <v>9376</v>
      </c>
      <c r="B612" s="3" t="s">
        <v>431</v>
      </c>
      <c r="C612" s="3"/>
      <c r="D612" s="3" t="s">
        <v>432</v>
      </c>
      <c r="E612" s="3" t="s">
        <v>43</v>
      </c>
      <c r="F612" s="1" t="s">
        <v>35</v>
      </c>
      <c r="G612" s="3" t="s">
        <v>1237</v>
      </c>
      <c r="H612" s="14" t="s">
        <v>285</v>
      </c>
      <c r="I612" s="15" t="s">
        <v>75</v>
      </c>
      <c r="J612" s="17" t="s">
        <v>1082</v>
      </c>
      <c r="K612" s="1">
        <f>_xlfn.XLOOKUP(J612,'[1]Youth DB'!$G:$G,'[1]Youth DB'!$A:$A,"",0)</f>
        <v>955</v>
      </c>
      <c r="L612" s="17" t="s">
        <v>641</v>
      </c>
      <c r="M612" s="11">
        <f>SUM(O612,Q612,S612,U612,W612,Y612,AA612,AC612,AE612)</f>
        <v>12</v>
      </c>
      <c r="N612" s="12"/>
      <c r="O612" s="12">
        <v>4</v>
      </c>
      <c r="P612" s="12">
        <v>1</v>
      </c>
      <c r="Q612" s="12">
        <v>4</v>
      </c>
      <c r="R612" s="12">
        <v>1</v>
      </c>
      <c r="S612" s="12">
        <v>3</v>
      </c>
      <c r="T612" s="12">
        <v>1</v>
      </c>
      <c r="U612" s="12">
        <v>1</v>
      </c>
      <c r="V612" s="12">
        <v>1</v>
      </c>
      <c r="W612" s="12">
        <v>0</v>
      </c>
      <c r="X612" s="12">
        <v>1</v>
      </c>
      <c r="Y612" s="12"/>
      <c r="Z612" s="12"/>
      <c r="AA612" s="12"/>
      <c r="AB612" s="12"/>
      <c r="AC612" s="12"/>
      <c r="AD612" s="12"/>
      <c r="AE612" s="12"/>
      <c r="AF612" s="12"/>
    </row>
    <row r="613" spans="1:32">
      <c r="A613" s="1">
        <v>8229</v>
      </c>
      <c r="B613" s="3" t="s">
        <v>451</v>
      </c>
      <c r="C613" s="3"/>
      <c r="D613" s="3" t="s">
        <v>452</v>
      </c>
      <c r="E613" s="3" t="s">
        <v>148</v>
      </c>
      <c r="F613" s="1" t="s">
        <v>35</v>
      </c>
      <c r="G613" s="17" t="s">
        <v>1238</v>
      </c>
      <c r="H613" s="17" t="s">
        <v>1239</v>
      </c>
      <c r="I613" s="15"/>
      <c r="J613" t="s">
        <v>1214</v>
      </c>
      <c r="K613" s="1">
        <f>_xlfn.XLOOKUP(J613,'[1]Youth DB'!$G:$G,'[1]Youth DB'!$A:$A,"",0)</f>
        <v>538</v>
      </c>
      <c r="L613" s="29">
        <v>44949</v>
      </c>
      <c r="M613" s="11">
        <f>SUM(O613,Q613,S613,U613,W613,Y613,AA613,AC613,AE613)</f>
        <v>54</v>
      </c>
      <c r="N613" s="12" t="s">
        <v>40</v>
      </c>
      <c r="O613" s="12">
        <v>14</v>
      </c>
      <c r="P613" s="12">
        <v>3</v>
      </c>
      <c r="Q613" s="12">
        <v>8</v>
      </c>
      <c r="R613" s="12">
        <v>1</v>
      </c>
      <c r="S613" s="12">
        <v>18</v>
      </c>
      <c r="T613" s="12">
        <v>1</v>
      </c>
      <c r="U613" s="12">
        <v>5</v>
      </c>
      <c r="V613" s="12">
        <v>2</v>
      </c>
      <c r="W613" s="12">
        <v>9</v>
      </c>
      <c r="X613" s="12">
        <v>2</v>
      </c>
      <c r="Y613" s="12"/>
      <c r="Z613" s="12"/>
      <c r="AA613" s="12"/>
      <c r="AB613" s="12"/>
      <c r="AC613" s="12"/>
      <c r="AD613" s="12"/>
      <c r="AE613" s="12"/>
      <c r="AF613" s="12"/>
    </row>
    <row r="614" spans="1:32" ht="24">
      <c r="A614" s="1">
        <v>9708</v>
      </c>
      <c r="B614" s="17" t="s">
        <v>451</v>
      </c>
      <c r="C614" s="3" t="s">
        <v>518</v>
      </c>
      <c r="D614" s="3" t="s">
        <v>452</v>
      </c>
      <c r="E614" s="17" t="s">
        <v>148</v>
      </c>
      <c r="F614" s="1" t="s">
        <v>35</v>
      </c>
      <c r="G614" s="17" t="s">
        <v>1240</v>
      </c>
      <c r="H614" s="18" t="s">
        <v>1241</v>
      </c>
      <c r="I614" s="15"/>
      <c r="J614" t="s">
        <v>1214</v>
      </c>
      <c r="K614" s="1">
        <f>_xlfn.XLOOKUP(J614,'[1]Youth DB'!$G:$G,'[1]Youth DB'!$A:$A,"",0)</f>
        <v>538</v>
      </c>
      <c r="L614" s="16"/>
      <c r="M614" s="11">
        <f>SUM(O614,Q614,S614,U614,W614,Y614,AA614,AC614,AE614)</f>
        <v>34</v>
      </c>
      <c r="N614" s="12" t="s">
        <v>40</v>
      </c>
      <c r="O614" s="25">
        <v>0</v>
      </c>
      <c r="P614" s="12"/>
      <c r="Q614" s="12">
        <v>6</v>
      </c>
      <c r="R614" s="12">
        <v>1</v>
      </c>
      <c r="S614" s="12">
        <v>19</v>
      </c>
      <c r="T614" s="12">
        <v>1</v>
      </c>
      <c r="U614" s="12"/>
      <c r="V614" s="12"/>
      <c r="W614" s="12">
        <v>9</v>
      </c>
      <c r="X614" s="12">
        <v>2</v>
      </c>
      <c r="Y614" s="12"/>
      <c r="Z614" s="12"/>
      <c r="AA614" s="12"/>
      <c r="AB614" s="12"/>
      <c r="AC614" s="12"/>
      <c r="AD614" s="12"/>
      <c r="AE614" s="12"/>
      <c r="AF614" s="12"/>
    </row>
    <row r="615" spans="1:32" ht="24">
      <c r="A615" s="1">
        <v>8236</v>
      </c>
      <c r="B615" s="3" t="s">
        <v>451</v>
      </c>
      <c r="C615" s="3" t="s">
        <v>518</v>
      </c>
      <c r="D615" s="3" t="s">
        <v>452</v>
      </c>
      <c r="E615" s="3" t="s">
        <v>148</v>
      </c>
      <c r="F615" s="1" t="s">
        <v>35</v>
      </c>
      <c r="G615" s="17" t="s">
        <v>1242</v>
      </c>
      <c r="H615" s="17" t="s">
        <v>1243</v>
      </c>
      <c r="I615" s="15"/>
      <c r="J615" t="s">
        <v>1214</v>
      </c>
      <c r="K615" s="1">
        <f>_xlfn.XLOOKUP(J615,'[1]Youth DB'!$G:$G,'[1]Youth DB'!$A:$A,"",0)</f>
        <v>538</v>
      </c>
      <c r="L615" s="29"/>
      <c r="M615" s="11">
        <f>SUM(O615,Q615,S615,U615,W615,Y615,AA615,AC615,AE615)</f>
        <v>38</v>
      </c>
      <c r="N615" s="12" t="s">
        <v>40</v>
      </c>
      <c r="O615" s="25">
        <v>0</v>
      </c>
      <c r="P615" s="12"/>
      <c r="Q615" s="12">
        <v>6</v>
      </c>
      <c r="R615" s="12">
        <v>1</v>
      </c>
      <c r="S615" s="12">
        <v>18</v>
      </c>
      <c r="T615" s="12">
        <v>1</v>
      </c>
      <c r="U615" s="12">
        <v>5</v>
      </c>
      <c r="V615" s="12">
        <v>2</v>
      </c>
      <c r="W615" s="12">
        <v>9</v>
      </c>
      <c r="X615" s="12">
        <v>2</v>
      </c>
      <c r="Y615" s="12"/>
      <c r="Z615" s="12"/>
      <c r="AA615" s="12"/>
      <c r="AB615" s="12"/>
      <c r="AC615" s="12"/>
      <c r="AD615" s="12"/>
      <c r="AE615" s="12"/>
      <c r="AF615" s="12"/>
    </row>
    <row r="616" spans="1:32">
      <c r="A616" s="1">
        <v>5688</v>
      </c>
      <c r="B616" s="17" t="s">
        <v>442</v>
      </c>
      <c r="C616" s="17"/>
      <c r="D616" s="17" t="s">
        <v>436</v>
      </c>
      <c r="E616" s="17" t="s">
        <v>57</v>
      </c>
      <c r="F616" s="1" t="s">
        <v>35</v>
      </c>
      <c r="G616" s="17" t="s">
        <v>550</v>
      </c>
      <c r="H616" s="17" t="s">
        <v>1244</v>
      </c>
      <c r="I616" s="15"/>
      <c r="J616" s="17" t="s">
        <v>1045</v>
      </c>
      <c r="K616" s="1">
        <f>_xlfn.XLOOKUP(J616,'[1]Youth DB'!$G:$G,'[1]Youth DB'!$A:$A,"",0)</f>
        <v>672</v>
      </c>
      <c r="L616" s="17" t="s">
        <v>830</v>
      </c>
      <c r="M616" s="11">
        <f>SUM(O616,Q616,S616,U616,W616,Y616,AA616,AC616,AE616)</f>
        <v>12</v>
      </c>
      <c r="N616" s="12"/>
      <c r="O616" s="12">
        <v>3</v>
      </c>
      <c r="P616" s="12">
        <v>3</v>
      </c>
      <c r="Q616" s="12">
        <v>4</v>
      </c>
      <c r="R616" s="12">
        <v>3</v>
      </c>
      <c r="S616" s="12">
        <v>3</v>
      </c>
      <c r="T616" s="12">
        <v>5</v>
      </c>
      <c r="U616" s="12">
        <v>2</v>
      </c>
      <c r="V616" s="12">
        <v>5</v>
      </c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spans="1:32">
      <c r="A617" s="1">
        <v>5751</v>
      </c>
      <c r="B617" s="17" t="s">
        <v>442</v>
      </c>
      <c r="C617" s="17"/>
      <c r="D617" s="17" t="s">
        <v>436</v>
      </c>
      <c r="E617" s="17" t="s">
        <v>57</v>
      </c>
      <c r="F617" s="1" t="s">
        <v>35</v>
      </c>
      <c r="G617" s="17" t="s">
        <v>1245</v>
      </c>
      <c r="H617" s="17" t="s">
        <v>947</v>
      </c>
      <c r="I617" s="15"/>
      <c r="J617" s="17" t="s">
        <v>1043</v>
      </c>
      <c r="K617" s="1">
        <f>_xlfn.XLOOKUP(J617,'[1]Youth DB'!$G:$G,'[1]Youth DB'!$A:$A,"",0)</f>
        <v>741</v>
      </c>
      <c r="L617" s="16">
        <v>45233</v>
      </c>
      <c r="M617" s="11">
        <f>SUM(O617,Q617,S617,U617,W617,Y617,AA617,AC617,AE617)</f>
        <v>12</v>
      </c>
      <c r="N617" s="12"/>
      <c r="O617" s="12">
        <v>0</v>
      </c>
      <c r="P617" s="12"/>
      <c r="Q617" s="12">
        <v>0</v>
      </c>
      <c r="R617" s="12"/>
      <c r="S617" s="12">
        <v>7</v>
      </c>
      <c r="T617" s="12">
        <v>3</v>
      </c>
      <c r="U617" s="12">
        <v>5</v>
      </c>
      <c r="V617" s="12">
        <v>5</v>
      </c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spans="1:32">
      <c r="A618" s="1">
        <v>8238</v>
      </c>
      <c r="B618" s="3" t="s">
        <v>451</v>
      </c>
      <c r="C618" s="3"/>
      <c r="D618" s="3" t="s">
        <v>452</v>
      </c>
      <c r="E618" s="3" t="s">
        <v>148</v>
      </c>
      <c r="F618" s="1" t="s">
        <v>35</v>
      </c>
      <c r="G618" s="17" t="s">
        <v>1246</v>
      </c>
      <c r="H618" s="17" t="s">
        <v>1247</v>
      </c>
      <c r="I618" s="15"/>
      <c r="J618" t="s">
        <v>1214</v>
      </c>
      <c r="K618" s="1">
        <f>_xlfn.XLOOKUP(J618,'[1]Youth DB'!$G:$G,'[1]Youth DB'!$A:$A,"",0)</f>
        <v>538</v>
      </c>
      <c r="L618" s="29">
        <v>44949</v>
      </c>
      <c r="M618" s="11">
        <f>SUM(O618,Q618,S618,U618,W618,Y618,AA618,AC618,AE618)</f>
        <v>38</v>
      </c>
      <c r="N618" s="12" t="s">
        <v>40</v>
      </c>
      <c r="O618" s="12">
        <v>5</v>
      </c>
      <c r="P618" s="12">
        <v>2</v>
      </c>
      <c r="Q618" s="12">
        <v>7</v>
      </c>
      <c r="R618" s="12">
        <v>1</v>
      </c>
      <c r="S618" s="12">
        <v>20</v>
      </c>
      <c r="T618" s="12">
        <v>1</v>
      </c>
      <c r="U618" s="12">
        <v>5</v>
      </c>
      <c r="V618" s="12">
        <v>2</v>
      </c>
      <c r="W618" s="12">
        <v>1</v>
      </c>
      <c r="X618" s="12">
        <v>2</v>
      </c>
      <c r="Y618" s="12"/>
      <c r="Z618" s="12"/>
      <c r="AA618" s="12"/>
      <c r="AB618" s="12"/>
      <c r="AC618" s="12"/>
      <c r="AD618" s="12"/>
      <c r="AE618" s="12"/>
      <c r="AF618" s="12"/>
    </row>
    <row r="619" spans="1:32">
      <c r="A619" s="1">
        <v>1397</v>
      </c>
      <c r="B619" s="17" t="s">
        <v>442</v>
      </c>
      <c r="C619" s="17"/>
      <c r="D619" s="17" t="s">
        <v>436</v>
      </c>
      <c r="E619" s="17" t="s">
        <v>918</v>
      </c>
      <c r="F619" s="1" t="s">
        <v>35</v>
      </c>
      <c r="G619" s="17" t="s">
        <v>172</v>
      </c>
      <c r="H619" s="17" t="s">
        <v>1248</v>
      </c>
      <c r="I619" s="15"/>
      <c r="J619" s="17" t="s">
        <v>1249</v>
      </c>
      <c r="K619" s="1">
        <f>_xlfn.XLOOKUP(J619,'[1]Youth DB'!$G:$G,'[1]Youth DB'!$A:$A,"",0)</f>
        <v>563</v>
      </c>
      <c r="L619" s="17" t="s">
        <v>960</v>
      </c>
      <c r="M619" s="11">
        <f>SUM(O619,Q619,S619,U619,W619,Y619,AA619,AC619,AE619)</f>
        <v>12</v>
      </c>
      <c r="N619" s="12"/>
      <c r="O619" s="12">
        <v>2</v>
      </c>
      <c r="P619" s="12">
        <v>1</v>
      </c>
      <c r="Q619" s="12">
        <v>4</v>
      </c>
      <c r="R619" s="12">
        <v>10</v>
      </c>
      <c r="S619" s="12">
        <v>6</v>
      </c>
      <c r="T619" s="12">
        <v>12</v>
      </c>
      <c r="U619" s="12">
        <v>0</v>
      </c>
      <c r="V619" s="12">
        <v>12</v>
      </c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spans="1:32">
      <c r="A620" s="1">
        <v>6003</v>
      </c>
      <c r="B620" s="17" t="s">
        <v>921</v>
      </c>
      <c r="C620" s="17" t="s">
        <v>1250</v>
      </c>
      <c r="D620" s="17" t="s">
        <v>497</v>
      </c>
      <c r="E620" s="17" t="s">
        <v>57</v>
      </c>
      <c r="F620" s="1" t="s">
        <v>35</v>
      </c>
      <c r="G620" s="17" t="s">
        <v>1251</v>
      </c>
      <c r="H620" s="17" t="s">
        <v>1252</v>
      </c>
      <c r="I620" s="15" t="s">
        <v>78</v>
      </c>
      <c r="J620" s="17" t="s">
        <v>925</v>
      </c>
      <c r="K620" s="1">
        <f>_xlfn.XLOOKUP(J620,'[1]Youth DB'!$G:$G,'[1]Youth DB'!$A:$A,"",0)</f>
        <v>880</v>
      </c>
      <c r="L620" s="17" t="s">
        <v>703</v>
      </c>
      <c r="M620" s="11">
        <f>SUM(O620,Q620,S620,U620,W620,Y620,AA620,AC620,AE620)</f>
        <v>14</v>
      </c>
      <c r="N620" s="12" t="s">
        <v>40</v>
      </c>
      <c r="O620" s="12">
        <v>0</v>
      </c>
      <c r="P620" s="12"/>
      <c r="Q620" s="12">
        <v>3</v>
      </c>
      <c r="R620" s="12">
        <v>1</v>
      </c>
      <c r="S620" s="12">
        <v>8</v>
      </c>
      <c r="T620" s="12">
        <v>4</v>
      </c>
      <c r="U620" s="12">
        <v>1</v>
      </c>
      <c r="V620" s="12"/>
      <c r="W620" s="12">
        <v>2</v>
      </c>
      <c r="X620" s="12">
        <v>8</v>
      </c>
      <c r="Y620" s="12"/>
      <c r="Z620" s="12"/>
      <c r="AA620" s="12"/>
      <c r="AB620" s="12"/>
      <c r="AC620" s="12"/>
      <c r="AD620" s="12"/>
      <c r="AE620" s="12"/>
      <c r="AF620" s="12"/>
    </row>
    <row r="621" spans="1:32" ht="24">
      <c r="A621" s="1">
        <v>8241</v>
      </c>
      <c r="B621" s="3" t="s">
        <v>451</v>
      </c>
      <c r="C621" s="3" t="s">
        <v>518</v>
      </c>
      <c r="D621" s="3" t="s">
        <v>452</v>
      </c>
      <c r="E621" s="3" t="s">
        <v>148</v>
      </c>
      <c r="F621" s="1" t="s">
        <v>35</v>
      </c>
      <c r="G621" s="17" t="s">
        <v>1253</v>
      </c>
      <c r="H621" s="17" t="s">
        <v>303</v>
      </c>
      <c r="I621" s="15"/>
      <c r="J621" t="s">
        <v>1214</v>
      </c>
      <c r="K621" s="1">
        <f>_xlfn.XLOOKUP(J621,'[1]Youth DB'!$G:$G,'[1]Youth DB'!$A:$A,"",0)</f>
        <v>538</v>
      </c>
      <c r="L621" s="29"/>
      <c r="M621" s="11">
        <f>SUM(O621,Q621,S621,U621,W621,Y621,AA621,AC621,AE621)</f>
        <v>27</v>
      </c>
      <c r="N621" s="12" t="s">
        <v>40</v>
      </c>
      <c r="O621" s="25">
        <v>0</v>
      </c>
      <c r="P621" s="12"/>
      <c r="Q621" s="12">
        <v>8</v>
      </c>
      <c r="R621" s="12">
        <v>1</v>
      </c>
      <c r="S621" s="12">
        <v>7</v>
      </c>
      <c r="T621" s="12">
        <v>1</v>
      </c>
      <c r="U621" s="12">
        <v>4</v>
      </c>
      <c r="V621" s="12">
        <v>2</v>
      </c>
      <c r="W621" s="12">
        <v>8</v>
      </c>
      <c r="X621" s="12">
        <v>1</v>
      </c>
      <c r="Y621" s="12"/>
      <c r="Z621" s="12"/>
      <c r="AA621" s="12"/>
      <c r="AB621" s="12"/>
      <c r="AC621" s="12"/>
      <c r="AD621" s="12"/>
      <c r="AE621" s="12"/>
      <c r="AF621" s="12"/>
    </row>
    <row r="622" spans="1:32">
      <c r="A622" s="1">
        <v>8274</v>
      </c>
      <c r="B622" s="17" t="s">
        <v>32</v>
      </c>
      <c r="C622" s="17"/>
      <c r="D622" s="17" t="s">
        <v>33</v>
      </c>
      <c r="E622" s="17" t="s">
        <v>43</v>
      </c>
      <c r="F622" s="1" t="s">
        <v>35</v>
      </c>
      <c r="G622" s="17" t="s">
        <v>598</v>
      </c>
      <c r="H622" s="17" t="s">
        <v>1254</v>
      </c>
      <c r="I622" s="15" t="s">
        <v>75</v>
      </c>
      <c r="J622" s="17" t="s">
        <v>634</v>
      </c>
      <c r="K622" s="1">
        <f>_xlfn.XLOOKUP(J622,'[1]Youth DB'!$G:$G,'[1]Youth DB'!$A:$A,"",0)</f>
        <v>889</v>
      </c>
      <c r="L622" s="17" t="s">
        <v>1255</v>
      </c>
      <c r="M622" s="11">
        <f>SUM(O622,Q622,S622,U622,W622,Y622,AA622,AC622,AE622)</f>
        <v>12</v>
      </c>
      <c r="N622" s="12" t="s">
        <v>40</v>
      </c>
      <c r="O622" s="12">
        <v>1</v>
      </c>
      <c r="P622" s="12">
        <v>3</v>
      </c>
      <c r="Q622" s="12">
        <v>3</v>
      </c>
      <c r="R622" s="12">
        <v>3</v>
      </c>
      <c r="S622" s="12">
        <v>8</v>
      </c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spans="1:32">
      <c r="A623" s="1">
        <v>6719</v>
      </c>
      <c r="B623" s="17" t="s">
        <v>32</v>
      </c>
      <c r="C623" s="17"/>
      <c r="D623" s="17" t="s">
        <v>33</v>
      </c>
      <c r="E623" s="17" t="s">
        <v>57</v>
      </c>
      <c r="F623" s="1" t="s">
        <v>35</v>
      </c>
      <c r="G623" s="17" t="s">
        <v>1256</v>
      </c>
      <c r="H623" s="17" t="s">
        <v>1257</v>
      </c>
      <c r="I623" s="15" t="s">
        <v>75</v>
      </c>
      <c r="J623" s="17" t="s">
        <v>634</v>
      </c>
      <c r="K623" s="1">
        <f>_xlfn.XLOOKUP(J623,'[1]Youth DB'!$G:$G,'[1]Youth DB'!$A:$A,"",0)</f>
        <v>889</v>
      </c>
      <c r="L623" s="17" t="s">
        <v>1258</v>
      </c>
      <c r="M623" s="11">
        <f>SUM(O623,Q623,S623,U623,W623,Y623,AA623,AC623,AE623)</f>
        <v>12</v>
      </c>
      <c r="N623" s="12" t="s">
        <v>40</v>
      </c>
      <c r="O623" s="12">
        <v>2</v>
      </c>
      <c r="P623" s="12">
        <v>3</v>
      </c>
      <c r="Q623" s="12">
        <v>4</v>
      </c>
      <c r="R623" s="12">
        <v>5</v>
      </c>
      <c r="S623" s="12">
        <v>6</v>
      </c>
      <c r="T623" s="12">
        <v>8</v>
      </c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spans="1:32">
      <c r="A624" s="1">
        <v>8272</v>
      </c>
      <c r="B624" s="17" t="s">
        <v>32</v>
      </c>
      <c r="C624" s="17"/>
      <c r="D624" s="17" t="s">
        <v>33</v>
      </c>
      <c r="E624" s="17" t="s">
        <v>43</v>
      </c>
      <c r="F624" s="1" t="s">
        <v>35</v>
      </c>
      <c r="G624" s="17" t="s">
        <v>1259</v>
      </c>
      <c r="H624" s="17" t="s">
        <v>444</v>
      </c>
      <c r="I624" s="15" t="s">
        <v>75</v>
      </c>
      <c r="J624" s="17" t="s">
        <v>1260</v>
      </c>
      <c r="K624" s="1">
        <f>_xlfn.XLOOKUP(J624,'[1]Youth DB'!$G:$G,'[1]Youth DB'!$A:$A,"",0)</f>
        <v>683</v>
      </c>
      <c r="L624" s="17" t="s">
        <v>79</v>
      </c>
      <c r="M624" s="11">
        <f>SUM(O624,Q624,S624,U624,W624,Y624,AA624,AC624,AE624)</f>
        <v>12</v>
      </c>
      <c r="N624" s="12" t="s">
        <v>40</v>
      </c>
      <c r="O624" s="12">
        <v>4</v>
      </c>
      <c r="P624" s="12">
        <v>2</v>
      </c>
      <c r="Q624" s="12">
        <v>3</v>
      </c>
      <c r="R624" s="12">
        <v>2</v>
      </c>
      <c r="S624" s="12">
        <v>5</v>
      </c>
      <c r="T624" s="12">
        <v>2</v>
      </c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spans="1:32">
      <c r="A625" s="1">
        <v>8815</v>
      </c>
      <c r="B625" s="57" t="s">
        <v>1153</v>
      </c>
      <c r="C625" s="17"/>
      <c r="D625" s="17" t="s">
        <v>1154</v>
      </c>
      <c r="E625" s="57" t="s">
        <v>34</v>
      </c>
      <c r="F625" s="1" t="s">
        <v>35</v>
      </c>
      <c r="G625" s="57" t="s">
        <v>1261</v>
      </c>
      <c r="H625" s="57" t="s">
        <v>1262</v>
      </c>
      <c r="I625" s="15" t="s">
        <v>75</v>
      </c>
      <c r="J625" s="17" t="s">
        <v>1157</v>
      </c>
      <c r="K625" s="1">
        <f>_xlfn.XLOOKUP(J625,'[1]Youth DB'!$G:$G,'[1]Youth DB'!$A:$A,"",0)</f>
        <v>924</v>
      </c>
      <c r="L625" s="17" t="s">
        <v>664</v>
      </c>
      <c r="M625" s="11">
        <f>SUM(O625,Q625,S625,U625,W625,Y625,AA625,AC625,AE625)</f>
        <v>19</v>
      </c>
      <c r="N625" s="12" t="s">
        <v>40</v>
      </c>
      <c r="O625" s="12"/>
      <c r="P625" s="12"/>
      <c r="Q625" s="12"/>
      <c r="R625" s="12"/>
      <c r="S625" s="12">
        <v>10</v>
      </c>
      <c r="T625" s="12">
        <v>10</v>
      </c>
      <c r="U625" s="12">
        <v>9</v>
      </c>
      <c r="V625" s="12">
        <v>11</v>
      </c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spans="1:32">
      <c r="A626" s="1">
        <v>8873</v>
      </c>
      <c r="B626" s="57" t="s">
        <v>1153</v>
      </c>
      <c r="C626" s="17"/>
      <c r="D626" s="17" t="s">
        <v>1154</v>
      </c>
      <c r="E626" s="57" t="s">
        <v>34</v>
      </c>
      <c r="F626" s="1" t="s">
        <v>35</v>
      </c>
      <c r="G626" s="57" t="s">
        <v>1263</v>
      </c>
      <c r="H626" s="59" t="s">
        <v>1264</v>
      </c>
      <c r="I626" s="15" t="s">
        <v>75</v>
      </c>
      <c r="J626" s="17" t="s">
        <v>1157</v>
      </c>
      <c r="K626" s="1">
        <f>_xlfn.XLOOKUP(J626,'[1]Youth DB'!$G:$G,'[1]Youth DB'!$A:$A,"",0)</f>
        <v>924</v>
      </c>
      <c r="L626" s="17" t="s">
        <v>1265</v>
      </c>
      <c r="M626" s="11">
        <f>SUM(O626,Q626,S626,U626,W626,Y626,AA626,AC626,AE626)</f>
        <v>20</v>
      </c>
      <c r="N626" s="12" t="s">
        <v>40</v>
      </c>
      <c r="O626" s="12"/>
      <c r="P626" s="12"/>
      <c r="Q626" s="12"/>
      <c r="R626" s="12"/>
      <c r="S626" s="17">
        <v>11</v>
      </c>
      <c r="T626" s="17">
        <v>20</v>
      </c>
      <c r="U626" s="17">
        <v>9</v>
      </c>
      <c r="V626" s="17">
        <v>20</v>
      </c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spans="1:32">
      <c r="A627" s="1">
        <v>8876</v>
      </c>
      <c r="B627" s="17" t="s">
        <v>1153</v>
      </c>
      <c r="C627" s="17"/>
      <c r="D627" s="17" t="s">
        <v>1154</v>
      </c>
      <c r="E627" s="17" t="s">
        <v>918</v>
      </c>
      <c r="F627" s="1" t="s">
        <v>35</v>
      </c>
      <c r="G627" s="17" t="s">
        <v>1266</v>
      </c>
      <c r="H627" s="18" t="s">
        <v>1267</v>
      </c>
      <c r="I627" s="15" t="s">
        <v>78</v>
      </c>
      <c r="J627" s="17" t="s">
        <v>1157</v>
      </c>
      <c r="K627" s="1">
        <f>_xlfn.XLOOKUP(J627,'[1]Youth DB'!$G:$G,'[1]Youth DB'!$A:$A,"",0)</f>
        <v>924</v>
      </c>
      <c r="L627" s="17" t="s">
        <v>1265</v>
      </c>
      <c r="M627" s="11">
        <f>SUM(O627,Q627,S627,U627,W627,Y627,AA627,AC627,AE627)</f>
        <v>20</v>
      </c>
      <c r="N627" s="12" t="s">
        <v>40</v>
      </c>
      <c r="O627" s="12"/>
      <c r="P627" s="12"/>
      <c r="Q627" s="12"/>
      <c r="R627" s="12"/>
      <c r="S627" s="17">
        <v>11</v>
      </c>
      <c r="T627" s="17">
        <v>20</v>
      </c>
      <c r="U627" s="17">
        <v>9</v>
      </c>
      <c r="V627" s="17">
        <v>20</v>
      </c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spans="1:32">
      <c r="A628" s="1">
        <v>8828</v>
      </c>
      <c r="B628" s="57" t="s">
        <v>1153</v>
      </c>
      <c r="C628" s="17"/>
      <c r="D628" s="17" t="s">
        <v>1154</v>
      </c>
      <c r="E628" s="57" t="s">
        <v>34</v>
      </c>
      <c r="F628" s="1" t="s">
        <v>35</v>
      </c>
      <c r="G628" s="57" t="s">
        <v>1268</v>
      </c>
      <c r="H628" s="59" t="s">
        <v>1269</v>
      </c>
      <c r="I628" s="15" t="s">
        <v>78</v>
      </c>
      <c r="J628" s="17" t="s">
        <v>1157</v>
      </c>
      <c r="K628" s="1">
        <f>_xlfn.XLOOKUP(J628,'[1]Youth DB'!$G:$G,'[1]Youth DB'!$A:$A,"",0)</f>
        <v>924</v>
      </c>
      <c r="L628" s="17" t="s">
        <v>664</v>
      </c>
      <c r="M628" s="11">
        <f>SUM(O628,Q628,S628,U628,W628,Y628,AA628,AC628,AE628)</f>
        <v>25</v>
      </c>
      <c r="N628" s="12" t="s">
        <v>40</v>
      </c>
      <c r="O628" s="12"/>
      <c r="P628" s="12"/>
      <c r="Q628" s="12"/>
      <c r="R628" s="12"/>
      <c r="S628" s="12">
        <v>16</v>
      </c>
      <c r="T628" s="12">
        <v>16</v>
      </c>
      <c r="U628" s="12">
        <v>9</v>
      </c>
      <c r="V628" s="12">
        <v>17</v>
      </c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spans="1:32">
      <c r="A629" s="1">
        <v>8242</v>
      </c>
      <c r="B629" s="3" t="s">
        <v>451</v>
      </c>
      <c r="C629" s="3"/>
      <c r="D629" s="3" t="s">
        <v>452</v>
      </c>
      <c r="E629" s="3" t="s">
        <v>148</v>
      </c>
      <c r="F629" s="1" t="s">
        <v>35</v>
      </c>
      <c r="G629" s="17" t="s">
        <v>1270</v>
      </c>
      <c r="H629" s="17" t="s">
        <v>400</v>
      </c>
      <c r="I629" s="15"/>
      <c r="J629" t="s">
        <v>1214</v>
      </c>
      <c r="K629" s="1">
        <f>_xlfn.XLOOKUP(J629,'[1]Youth DB'!$G:$G,'[1]Youth DB'!$A:$A,"",0)</f>
        <v>538</v>
      </c>
      <c r="L629" s="29">
        <v>44950</v>
      </c>
      <c r="M629" s="11">
        <f>SUM(O629,Q629,S629,U629,W629,Y629,AA629,AC629,AE629)</f>
        <v>28</v>
      </c>
      <c r="N629" s="12" t="s">
        <v>40</v>
      </c>
      <c r="O629" s="12">
        <v>2</v>
      </c>
      <c r="P629" s="12">
        <v>3</v>
      </c>
      <c r="Q629" s="12">
        <v>7</v>
      </c>
      <c r="R629" s="12">
        <v>1</v>
      </c>
      <c r="S629" s="12">
        <v>5</v>
      </c>
      <c r="T629" s="12">
        <v>1</v>
      </c>
      <c r="U629" s="12">
        <v>5</v>
      </c>
      <c r="V629" s="12">
        <v>2</v>
      </c>
      <c r="W629" s="12">
        <v>9</v>
      </c>
      <c r="X629" s="12">
        <v>1</v>
      </c>
      <c r="Y629" s="12"/>
      <c r="Z629" s="12"/>
      <c r="AA629" s="12"/>
      <c r="AB629" s="12"/>
      <c r="AC629" s="12"/>
      <c r="AD629" s="12"/>
      <c r="AE629" s="12"/>
      <c r="AF629" s="12"/>
    </row>
    <row r="630" spans="1:32" ht="24">
      <c r="A630" s="1">
        <v>8253</v>
      </c>
      <c r="B630" s="3" t="s">
        <v>451</v>
      </c>
      <c r="C630" s="3" t="s">
        <v>518</v>
      </c>
      <c r="D630" s="3" t="s">
        <v>452</v>
      </c>
      <c r="E630" s="3" t="s">
        <v>148</v>
      </c>
      <c r="F630" s="1" t="s">
        <v>35</v>
      </c>
      <c r="G630" s="17" t="s">
        <v>1271</v>
      </c>
      <c r="H630" s="17" t="s">
        <v>1272</v>
      </c>
      <c r="I630" s="15"/>
      <c r="J630" t="s">
        <v>1214</v>
      </c>
      <c r="K630" s="1">
        <f>_xlfn.XLOOKUP(J630,'[1]Youth DB'!$G:$G,'[1]Youth DB'!$A:$A,"",0)</f>
        <v>538</v>
      </c>
      <c r="L630" s="29"/>
      <c r="M630" s="11">
        <f>SUM(O630,Q630,S630,U630,W630,Y630,AA630,AC630,AE630)</f>
        <v>32</v>
      </c>
      <c r="N630" s="12" t="s">
        <v>40</v>
      </c>
      <c r="O630" s="25">
        <v>0</v>
      </c>
      <c r="P630" s="12"/>
      <c r="Q630" s="12">
        <v>8</v>
      </c>
      <c r="R630" s="12">
        <v>1</v>
      </c>
      <c r="S630" s="12">
        <v>18</v>
      </c>
      <c r="T630" s="12">
        <v>1</v>
      </c>
      <c r="U630" s="12">
        <v>5</v>
      </c>
      <c r="V630" s="12">
        <v>2</v>
      </c>
      <c r="W630" s="12">
        <v>1</v>
      </c>
      <c r="X630" s="12">
        <v>1</v>
      </c>
      <c r="Y630" s="12"/>
      <c r="Z630" s="12"/>
      <c r="AA630" s="12"/>
      <c r="AB630" s="12"/>
      <c r="AC630" s="12"/>
      <c r="AD630" s="12"/>
      <c r="AE630" s="12"/>
      <c r="AF630" s="12"/>
    </row>
    <row r="631" spans="1:32" ht="24">
      <c r="A631" s="1">
        <v>8254</v>
      </c>
      <c r="B631" s="3" t="s">
        <v>451</v>
      </c>
      <c r="C631" s="3" t="s">
        <v>518</v>
      </c>
      <c r="D631" s="3" t="s">
        <v>452</v>
      </c>
      <c r="E631" s="3" t="s">
        <v>148</v>
      </c>
      <c r="F631" s="1" t="s">
        <v>35</v>
      </c>
      <c r="G631" s="17" t="s">
        <v>1273</v>
      </c>
      <c r="H631" s="17" t="s">
        <v>353</v>
      </c>
      <c r="I631" s="15"/>
      <c r="J631" t="s">
        <v>1214</v>
      </c>
      <c r="K631" s="1">
        <f>_xlfn.XLOOKUP(J631,'[1]Youth DB'!$G:$G,'[1]Youth DB'!$A:$A,"",0)</f>
        <v>538</v>
      </c>
      <c r="L631" s="29"/>
      <c r="M631" s="11">
        <f>SUM(O631,Q631,S631,U631,W631,Y631,AA631,AC631,AE631)</f>
        <v>31</v>
      </c>
      <c r="N631" s="12" t="s">
        <v>40</v>
      </c>
      <c r="O631" s="25">
        <v>0</v>
      </c>
      <c r="P631" s="12"/>
      <c r="Q631" s="12">
        <v>7</v>
      </c>
      <c r="R631" s="12">
        <v>1</v>
      </c>
      <c r="S631" s="12">
        <v>19</v>
      </c>
      <c r="T631" s="12">
        <v>1</v>
      </c>
      <c r="U631" s="12">
        <v>5</v>
      </c>
      <c r="V631" s="12">
        <v>2</v>
      </c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spans="1:32">
      <c r="A632" s="1">
        <v>4577</v>
      </c>
      <c r="B632" s="3" t="s">
        <v>451</v>
      </c>
      <c r="C632" s="3"/>
      <c r="D632" s="3" t="s">
        <v>452</v>
      </c>
      <c r="E632" s="3" t="s">
        <v>43</v>
      </c>
      <c r="F632" s="1" t="s">
        <v>35</v>
      </c>
      <c r="G632" s="3" t="s">
        <v>1274</v>
      </c>
      <c r="H632" s="3" t="s">
        <v>465</v>
      </c>
      <c r="I632" s="15" t="s">
        <v>78</v>
      </c>
      <c r="J632" s="17" t="s">
        <v>1171</v>
      </c>
      <c r="K632" s="1">
        <f>_xlfn.XLOOKUP(J632,'[1]Youth DB'!$G:$G,'[1]Youth DB'!$A:$A,"",0)</f>
        <v>667</v>
      </c>
      <c r="L632" s="16">
        <v>45000</v>
      </c>
      <c r="M632" s="11">
        <f>SUM(O632,Q632,S632,U632,W632,Y632,AA632,AC632,AE632)</f>
        <v>13</v>
      </c>
      <c r="N632" s="12" t="s">
        <v>40</v>
      </c>
      <c r="O632" s="12">
        <v>4</v>
      </c>
      <c r="P632" s="12">
        <v>2</v>
      </c>
      <c r="Q632" s="12">
        <v>1</v>
      </c>
      <c r="R632" s="12">
        <v>2</v>
      </c>
      <c r="S632" s="12">
        <v>1</v>
      </c>
      <c r="T632" s="12">
        <v>2</v>
      </c>
      <c r="U632" s="12">
        <v>3</v>
      </c>
      <c r="V632" s="12">
        <v>4</v>
      </c>
      <c r="W632" s="12">
        <v>4</v>
      </c>
      <c r="X632" s="12">
        <v>11</v>
      </c>
      <c r="Y632" s="12"/>
      <c r="Z632" s="12"/>
      <c r="AA632" s="12"/>
      <c r="AB632" s="12"/>
      <c r="AC632" s="12"/>
      <c r="AD632" s="12"/>
      <c r="AE632" s="12"/>
      <c r="AF632" s="12"/>
    </row>
    <row r="633" spans="1:32">
      <c r="A633" s="1">
        <v>7831</v>
      </c>
      <c r="B633" s="3" t="s">
        <v>451</v>
      </c>
      <c r="C633" s="3"/>
      <c r="D633" s="3" t="s">
        <v>452</v>
      </c>
      <c r="E633" s="3" t="s">
        <v>43</v>
      </c>
      <c r="F633" s="1" t="s">
        <v>35</v>
      </c>
      <c r="G633" s="17" t="s">
        <v>1275</v>
      </c>
      <c r="H633" s="17" t="s">
        <v>652</v>
      </c>
      <c r="I633" s="15" t="s">
        <v>78</v>
      </c>
      <c r="J633" s="17" t="s">
        <v>1220</v>
      </c>
      <c r="K633" s="1">
        <f>_xlfn.XLOOKUP(J633,'[1]Youth DB'!$G:$G,'[1]Youth DB'!$A:$A,"",0)</f>
        <v>681</v>
      </c>
      <c r="L633" s="16">
        <v>45000</v>
      </c>
      <c r="M633" s="11">
        <f>SUM(O633,Q633,S633,U633,W633,Y633,AA633,AC633,AE633)</f>
        <v>13</v>
      </c>
      <c r="N633" s="12" t="s">
        <v>40</v>
      </c>
      <c r="O633" s="12">
        <v>3</v>
      </c>
      <c r="P633" s="12">
        <v>1</v>
      </c>
      <c r="Q633" s="12">
        <v>3</v>
      </c>
      <c r="R633" s="12">
        <v>2</v>
      </c>
      <c r="S633" s="12">
        <v>6</v>
      </c>
      <c r="T633" s="12">
        <v>4</v>
      </c>
      <c r="U633" s="12">
        <v>1</v>
      </c>
      <c r="V633" s="12">
        <v>5</v>
      </c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spans="1:32">
      <c r="A634" s="1">
        <v>4555</v>
      </c>
      <c r="B634" s="3" t="s">
        <v>451</v>
      </c>
      <c r="C634" s="3"/>
      <c r="D634" s="3" t="s">
        <v>452</v>
      </c>
      <c r="E634" s="3" t="s">
        <v>57</v>
      </c>
      <c r="F634" s="1" t="s">
        <v>35</v>
      </c>
      <c r="G634" s="3" t="s">
        <v>1276</v>
      </c>
      <c r="H634" s="3" t="s">
        <v>159</v>
      </c>
      <c r="I634" s="15" t="s">
        <v>78</v>
      </c>
      <c r="J634" s="17" t="s">
        <v>1171</v>
      </c>
      <c r="K634" s="1">
        <f>_xlfn.XLOOKUP(J634,'[1]Youth DB'!$G:$G,'[1]Youth DB'!$A:$A,"",0)</f>
        <v>667</v>
      </c>
      <c r="L634" s="16">
        <v>45007</v>
      </c>
      <c r="M634" s="11">
        <f>SUM(O634,Q634,S634,U634,W634,Y634,AA634,AC634,AE634)</f>
        <v>13</v>
      </c>
      <c r="N634" s="12" t="s">
        <v>40</v>
      </c>
      <c r="O634" s="12">
        <v>4</v>
      </c>
      <c r="P634" s="12">
        <v>1</v>
      </c>
      <c r="Q634" s="12">
        <v>1</v>
      </c>
      <c r="R634" s="12">
        <v>2</v>
      </c>
      <c r="S634" s="12">
        <v>2</v>
      </c>
      <c r="T634" s="12">
        <v>3</v>
      </c>
      <c r="U634" s="12">
        <v>4</v>
      </c>
      <c r="V634" s="12">
        <v>6</v>
      </c>
      <c r="W634" s="12">
        <v>2</v>
      </c>
      <c r="X634" s="12">
        <v>10</v>
      </c>
      <c r="Y634" s="12"/>
      <c r="Z634" s="12"/>
      <c r="AA634" s="12"/>
      <c r="AB634" s="12"/>
      <c r="AC634" s="12"/>
      <c r="AD634" s="12"/>
      <c r="AE634" s="12"/>
      <c r="AF634" s="12"/>
    </row>
    <row r="635" spans="1:32">
      <c r="A635" s="1">
        <v>7887</v>
      </c>
      <c r="B635" s="3" t="s">
        <v>451</v>
      </c>
      <c r="C635" s="3"/>
      <c r="D635" s="3" t="s">
        <v>452</v>
      </c>
      <c r="E635" s="3" t="s">
        <v>43</v>
      </c>
      <c r="F635" s="1" t="s">
        <v>35</v>
      </c>
      <c r="G635" s="17" t="s">
        <v>1277</v>
      </c>
      <c r="H635" s="17" t="s">
        <v>1278</v>
      </c>
      <c r="I635" s="15" t="s">
        <v>75</v>
      </c>
      <c r="J635" s="17" t="s">
        <v>1279</v>
      </c>
      <c r="K635" s="1">
        <f>_xlfn.XLOOKUP(J635,'[1]Youth DB'!$G:$G,'[1]Youth DB'!$A:$A,"",0)</f>
        <v>677</v>
      </c>
      <c r="L635" s="16">
        <v>44999</v>
      </c>
      <c r="M635" s="11">
        <f>SUM(O635,Q635,S635,U635,W635,Y635,AA635,AC635,AE635)</f>
        <v>13</v>
      </c>
      <c r="N635" s="12" t="s">
        <v>40</v>
      </c>
      <c r="O635" s="12">
        <v>3</v>
      </c>
      <c r="P635" s="12">
        <v>1</v>
      </c>
      <c r="Q635" s="12">
        <v>2</v>
      </c>
      <c r="R635" s="12">
        <v>1</v>
      </c>
      <c r="S635" s="12">
        <v>5</v>
      </c>
      <c r="T635" s="12">
        <v>2</v>
      </c>
      <c r="U635" s="12">
        <v>1</v>
      </c>
      <c r="V635" s="12">
        <v>3</v>
      </c>
      <c r="W635" s="12">
        <v>2</v>
      </c>
      <c r="X635" s="12">
        <v>2</v>
      </c>
      <c r="Y635" s="12"/>
      <c r="Z635" s="12"/>
      <c r="AA635" s="12"/>
      <c r="AB635" s="12"/>
      <c r="AC635" s="12"/>
      <c r="AD635" s="12"/>
      <c r="AE635" s="12"/>
      <c r="AF635" s="12"/>
    </row>
    <row r="636" spans="1:32">
      <c r="A636" s="1">
        <v>7836</v>
      </c>
      <c r="B636" s="3" t="s">
        <v>451</v>
      </c>
      <c r="C636" s="3"/>
      <c r="D636" s="3" t="s">
        <v>452</v>
      </c>
      <c r="E636" s="3" t="s">
        <v>43</v>
      </c>
      <c r="F636" s="1" t="s">
        <v>35</v>
      </c>
      <c r="G636" s="17" t="s">
        <v>1280</v>
      </c>
      <c r="H636" s="17" t="s">
        <v>1281</v>
      </c>
      <c r="I636" s="15" t="s">
        <v>78</v>
      </c>
      <c r="J636" s="17" t="s">
        <v>1220</v>
      </c>
      <c r="K636" s="1">
        <f>_xlfn.XLOOKUP(J636,'[1]Youth DB'!$G:$G,'[1]Youth DB'!$A:$A,"",0)</f>
        <v>681</v>
      </c>
      <c r="L636" s="16">
        <v>45000</v>
      </c>
      <c r="M636" s="11">
        <f>SUM(O636,Q636,S636,U636,W636,Y636,AA636,AC636,AE636)</f>
        <v>13</v>
      </c>
      <c r="N636" s="12" t="s">
        <v>40</v>
      </c>
      <c r="O636" s="12">
        <v>3</v>
      </c>
      <c r="P636" s="12">
        <v>1</v>
      </c>
      <c r="Q636" s="12">
        <v>3</v>
      </c>
      <c r="R636" s="12">
        <v>2</v>
      </c>
      <c r="S636" s="12">
        <v>5</v>
      </c>
      <c r="T636" s="12">
        <v>4</v>
      </c>
      <c r="U636" s="12">
        <v>1</v>
      </c>
      <c r="V636" s="12">
        <v>4</v>
      </c>
      <c r="W636" s="12">
        <v>1</v>
      </c>
      <c r="X636" s="12">
        <v>4</v>
      </c>
      <c r="Y636" s="12"/>
      <c r="Z636" s="12"/>
      <c r="AA636" s="12"/>
      <c r="AB636" s="12"/>
      <c r="AC636" s="12"/>
      <c r="AD636" s="12"/>
      <c r="AE636" s="12"/>
      <c r="AF636" s="12"/>
    </row>
    <row r="637" spans="1:32">
      <c r="A637" s="1">
        <v>7864</v>
      </c>
      <c r="B637" s="3" t="s">
        <v>451</v>
      </c>
      <c r="C637" s="3"/>
      <c r="D637" s="3" t="s">
        <v>452</v>
      </c>
      <c r="E637" s="3" t="s">
        <v>43</v>
      </c>
      <c r="F637" s="1" t="s">
        <v>35</v>
      </c>
      <c r="G637" s="17" t="s">
        <v>1282</v>
      </c>
      <c r="H637" s="17" t="s">
        <v>400</v>
      </c>
      <c r="I637" s="15" t="s">
        <v>78</v>
      </c>
      <c r="J637" s="17" t="s">
        <v>1171</v>
      </c>
      <c r="K637" s="1">
        <f>_xlfn.XLOOKUP(J637,'[1]Youth DB'!$G:$G,'[1]Youth DB'!$A:$A,"",0)</f>
        <v>667</v>
      </c>
      <c r="L637" s="16">
        <v>44999</v>
      </c>
      <c r="M637" s="11">
        <f>SUM(O637,Q637,S637,U637,W637,Y637,AA637,AC637,AE637)</f>
        <v>13</v>
      </c>
      <c r="N637" s="12" t="s">
        <v>40</v>
      </c>
      <c r="O637" s="12">
        <v>3</v>
      </c>
      <c r="P637" s="12">
        <v>1</v>
      </c>
      <c r="Q637" s="12">
        <v>2</v>
      </c>
      <c r="R637" s="12">
        <v>2</v>
      </c>
      <c r="S637" s="12">
        <v>3</v>
      </c>
      <c r="T637" s="12">
        <v>3</v>
      </c>
      <c r="U637" s="12">
        <v>2</v>
      </c>
      <c r="V637" s="12">
        <v>4</v>
      </c>
      <c r="W637" s="12">
        <v>3</v>
      </c>
      <c r="X637" s="12">
        <v>3</v>
      </c>
      <c r="Y637" s="12"/>
      <c r="Z637" s="12"/>
      <c r="AA637" s="12"/>
      <c r="AB637" s="12"/>
      <c r="AC637" s="12"/>
      <c r="AD637" s="12"/>
      <c r="AE637" s="12"/>
      <c r="AF637" s="12"/>
    </row>
    <row r="638" spans="1:32">
      <c r="A638" s="1">
        <v>7903</v>
      </c>
      <c r="B638" s="3" t="s">
        <v>451</v>
      </c>
      <c r="C638" s="3"/>
      <c r="D638" s="3" t="s">
        <v>452</v>
      </c>
      <c r="E638" s="3" t="s">
        <v>43</v>
      </c>
      <c r="F638" s="1" t="s">
        <v>35</v>
      </c>
      <c r="G638" s="17" t="s">
        <v>363</v>
      </c>
      <c r="H638" s="17" t="s">
        <v>677</v>
      </c>
      <c r="I638" s="15" t="s">
        <v>78</v>
      </c>
      <c r="J638" s="17" t="s">
        <v>1220</v>
      </c>
      <c r="K638" s="1">
        <f>_xlfn.XLOOKUP(J638,'[1]Youth DB'!$G:$G,'[1]Youth DB'!$A:$A,"",0)</f>
        <v>681</v>
      </c>
      <c r="L638" s="16">
        <v>45001</v>
      </c>
      <c r="M638" s="11">
        <f>SUM(O638,Q638,S638,U638,W638,Y638,AA638,AC638,AE638)</f>
        <v>13</v>
      </c>
      <c r="N638" s="12" t="s">
        <v>40</v>
      </c>
      <c r="O638" s="12">
        <v>3</v>
      </c>
      <c r="P638" s="12">
        <v>1</v>
      </c>
      <c r="Q638" s="12">
        <v>1</v>
      </c>
      <c r="R638" s="12">
        <v>1</v>
      </c>
      <c r="S638" s="12">
        <v>4</v>
      </c>
      <c r="T638" s="12">
        <v>2</v>
      </c>
      <c r="U638" s="12">
        <v>2</v>
      </c>
      <c r="V638" s="12">
        <v>3</v>
      </c>
      <c r="W638" s="12">
        <v>3</v>
      </c>
      <c r="X638" s="12">
        <v>3</v>
      </c>
      <c r="Y638" s="12"/>
      <c r="Z638" s="12"/>
      <c r="AA638" s="12"/>
      <c r="AB638" s="12"/>
      <c r="AC638" s="12"/>
      <c r="AD638" s="12"/>
      <c r="AE638" s="12"/>
      <c r="AF638" s="12"/>
    </row>
    <row r="639" spans="1:32" ht="24">
      <c r="A639" s="1">
        <v>10022</v>
      </c>
      <c r="B639" s="17" t="s">
        <v>1016</v>
      </c>
      <c r="C639" s="3" t="s">
        <v>1033</v>
      </c>
      <c r="D639" s="17" t="s">
        <v>432</v>
      </c>
      <c r="E639" s="17" t="s">
        <v>43</v>
      </c>
      <c r="F639" s="1" t="s">
        <v>35</v>
      </c>
      <c r="G639" s="17" t="s">
        <v>1283</v>
      </c>
      <c r="H639" s="18" t="s">
        <v>1284</v>
      </c>
      <c r="I639" s="15"/>
      <c r="J639" s="17" t="s">
        <v>1035</v>
      </c>
      <c r="K639" s="1">
        <f>_xlfn.XLOOKUP(J639,'[1]Youth DB'!$G:$G,'[1]Youth DB'!$A:$A,"",0)</f>
        <v>867</v>
      </c>
      <c r="L639" s="17" t="s">
        <v>811</v>
      </c>
      <c r="M639" s="11">
        <f>SUM(O639,Q639,S639,U639,W639,Y639,AA639,AC639,AE639)</f>
        <v>13</v>
      </c>
      <c r="N639" s="12" t="s">
        <v>206</v>
      </c>
      <c r="O639" s="12"/>
      <c r="P639" s="12"/>
      <c r="Q639" s="12">
        <v>3</v>
      </c>
      <c r="R639" s="12">
        <v>2</v>
      </c>
      <c r="S639" s="12">
        <v>5</v>
      </c>
      <c r="T639" s="12">
        <v>3</v>
      </c>
      <c r="U639" s="12">
        <v>3</v>
      </c>
      <c r="V639" s="12">
        <v>3</v>
      </c>
      <c r="W639" s="12">
        <v>2</v>
      </c>
      <c r="X639" s="12">
        <v>2</v>
      </c>
      <c r="Y639" s="12"/>
      <c r="Z639" s="12"/>
      <c r="AA639" s="12"/>
      <c r="AB639" s="12"/>
      <c r="AC639" s="12"/>
      <c r="AD639" s="12"/>
      <c r="AE639" s="12"/>
      <c r="AF639" s="12"/>
    </row>
    <row r="640" spans="1:32">
      <c r="A640" s="1">
        <v>5395</v>
      </c>
      <c r="B640" s="3" t="s">
        <v>431</v>
      </c>
      <c r="C640" s="3"/>
      <c r="D640" s="3" t="s">
        <v>432</v>
      </c>
      <c r="E640" s="3" t="s">
        <v>57</v>
      </c>
      <c r="F640" s="1" t="s">
        <v>35</v>
      </c>
      <c r="G640" s="3" t="s">
        <v>1285</v>
      </c>
      <c r="H640" s="3" t="s">
        <v>737</v>
      </c>
      <c r="I640" s="15" t="s">
        <v>75</v>
      </c>
      <c r="J640" s="17" t="s">
        <v>434</v>
      </c>
      <c r="K640" s="1">
        <f>_xlfn.XLOOKUP(J640,'[1]Youth DB'!$G:$G,'[1]Youth DB'!$A:$A,"",0)</f>
        <v>502</v>
      </c>
      <c r="L640" s="17" t="s">
        <v>1286</v>
      </c>
      <c r="M640" s="11">
        <f>SUM(O640,Q640,S640,U640,W640,Y640,AA640,AC640,AE640)</f>
        <v>16</v>
      </c>
      <c r="N640" s="12"/>
      <c r="O640" s="12">
        <v>2</v>
      </c>
      <c r="P640" s="12">
        <v>1</v>
      </c>
      <c r="Q640" s="12">
        <v>0</v>
      </c>
      <c r="R640" s="12">
        <v>1</v>
      </c>
      <c r="S640" s="12">
        <v>10</v>
      </c>
      <c r="T640" s="12">
        <v>2</v>
      </c>
      <c r="U640" s="12">
        <v>1</v>
      </c>
      <c r="V640" s="12">
        <v>2</v>
      </c>
      <c r="W640" s="12">
        <v>3</v>
      </c>
      <c r="X640" s="12">
        <v>2</v>
      </c>
      <c r="Y640" s="12"/>
      <c r="Z640" s="12"/>
      <c r="AA640" s="12"/>
      <c r="AB640" s="12"/>
      <c r="AC640" s="12"/>
      <c r="AD640" s="12"/>
      <c r="AE640" s="12"/>
      <c r="AF640" s="12"/>
    </row>
    <row r="641" spans="1:32">
      <c r="A641" s="1">
        <v>1205</v>
      </c>
      <c r="B641" s="17" t="s">
        <v>442</v>
      </c>
      <c r="C641" s="17"/>
      <c r="D641" s="17" t="s">
        <v>436</v>
      </c>
      <c r="E641" s="17" t="s">
        <v>918</v>
      </c>
      <c r="F641" s="1" t="s">
        <v>35</v>
      </c>
      <c r="G641" s="17" t="s">
        <v>1287</v>
      </c>
      <c r="H641" s="17" t="s">
        <v>154</v>
      </c>
      <c r="I641" s="15"/>
      <c r="J641" s="17" t="s">
        <v>1249</v>
      </c>
      <c r="K641" s="1">
        <f>_xlfn.XLOOKUP(J641,'[1]Youth DB'!$G:$G,'[1]Youth DB'!$A:$A,"",0)</f>
        <v>563</v>
      </c>
      <c r="L641" s="17" t="s">
        <v>960</v>
      </c>
      <c r="M641" s="11">
        <f>SUM(O641,Q641,S641,U641,W641,Y641,AA641,AC641,AE641)</f>
        <v>13</v>
      </c>
      <c r="N641" s="12"/>
      <c r="O641" s="12">
        <v>2</v>
      </c>
      <c r="P641" s="12">
        <v>1</v>
      </c>
      <c r="Q641" s="12">
        <v>4</v>
      </c>
      <c r="R641" s="12">
        <v>10</v>
      </c>
      <c r="S641" s="12">
        <v>6</v>
      </c>
      <c r="T641" s="12">
        <v>12</v>
      </c>
      <c r="U641" s="12">
        <v>1</v>
      </c>
      <c r="V641" s="12">
        <v>12</v>
      </c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spans="1:32">
      <c r="A642" s="1">
        <v>8256</v>
      </c>
      <c r="B642" s="3" t="s">
        <v>451</v>
      </c>
      <c r="C642" s="3"/>
      <c r="D642" s="3" t="s">
        <v>452</v>
      </c>
      <c r="E642" s="3" t="s">
        <v>148</v>
      </c>
      <c r="F642" s="1" t="s">
        <v>35</v>
      </c>
      <c r="G642" s="17" t="s">
        <v>1288</v>
      </c>
      <c r="H642" s="17" t="s">
        <v>1289</v>
      </c>
      <c r="I642" s="15"/>
      <c r="J642" t="s">
        <v>1214</v>
      </c>
      <c r="K642" s="1">
        <f>_xlfn.XLOOKUP(J642,'[1]Youth DB'!$G:$G,'[1]Youth DB'!$A:$A,"",0)</f>
        <v>538</v>
      </c>
      <c r="L642" s="29">
        <v>44950</v>
      </c>
      <c r="M642" s="11">
        <f>SUM(O642,Q642,S642,U642,W642,Y642,AA642,AC642,AE642)</f>
        <v>37</v>
      </c>
      <c r="N642" s="12" t="s">
        <v>40</v>
      </c>
      <c r="O642" s="12">
        <v>5</v>
      </c>
      <c r="P642" s="12">
        <v>3</v>
      </c>
      <c r="Q642" s="12">
        <v>8</v>
      </c>
      <c r="R642" s="12">
        <v>1</v>
      </c>
      <c r="S642" s="12">
        <v>18</v>
      </c>
      <c r="T642" s="12">
        <v>1</v>
      </c>
      <c r="U642" s="12">
        <v>5</v>
      </c>
      <c r="V642" s="12">
        <v>2</v>
      </c>
      <c r="W642" s="12">
        <v>1</v>
      </c>
      <c r="X642" s="12">
        <v>2</v>
      </c>
      <c r="Y642" s="12"/>
      <c r="Z642" s="12"/>
      <c r="AA642" s="12"/>
      <c r="AB642" s="12"/>
      <c r="AC642" s="12"/>
      <c r="AD642" s="12"/>
      <c r="AE642" s="12"/>
      <c r="AF642" s="12"/>
    </row>
    <row r="643" spans="1:32">
      <c r="A643" s="1">
        <v>5690</v>
      </c>
      <c r="B643" s="17" t="s">
        <v>442</v>
      </c>
      <c r="C643" s="17"/>
      <c r="D643" s="17" t="s">
        <v>436</v>
      </c>
      <c r="E643" s="17" t="s">
        <v>57</v>
      </c>
      <c r="F643" s="1" t="s">
        <v>35</v>
      </c>
      <c r="G643" s="17" t="s">
        <v>1290</v>
      </c>
      <c r="H643" s="17" t="s">
        <v>169</v>
      </c>
      <c r="I643" s="15"/>
      <c r="J643" s="17" t="s">
        <v>1045</v>
      </c>
      <c r="K643" s="1">
        <f>_xlfn.XLOOKUP(J643,'[1]Youth DB'!$G:$G,'[1]Youth DB'!$A:$A,"",0)</f>
        <v>672</v>
      </c>
      <c r="L643" s="17" t="s">
        <v>830</v>
      </c>
      <c r="M643" s="11">
        <f>SUM(O643,Q643,S643,U643,W643,Y643,AA643,AC643,AE643)</f>
        <v>13</v>
      </c>
      <c r="N643" s="12"/>
      <c r="O643" s="12">
        <v>3</v>
      </c>
      <c r="P643" s="12">
        <v>2</v>
      </c>
      <c r="Q643" s="12">
        <v>3</v>
      </c>
      <c r="R643" s="12">
        <v>1</v>
      </c>
      <c r="S643" s="12">
        <v>1</v>
      </c>
      <c r="T643" s="12">
        <v>3</v>
      </c>
      <c r="U643" s="12">
        <v>6</v>
      </c>
      <c r="V643" s="12">
        <v>4</v>
      </c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spans="1:32">
      <c r="A644" s="1">
        <v>1330</v>
      </c>
      <c r="B644" s="17" t="s">
        <v>442</v>
      </c>
      <c r="C644" s="17"/>
      <c r="D644" s="17" t="s">
        <v>436</v>
      </c>
      <c r="E644" s="17" t="s">
        <v>34</v>
      </c>
      <c r="F644" s="1" t="s">
        <v>35</v>
      </c>
      <c r="G644" s="17" t="s">
        <v>1291</v>
      </c>
      <c r="H644" s="17" t="s">
        <v>336</v>
      </c>
      <c r="I644" s="15"/>
      <c r="J644" s="17" t="s">
        <v>1045</v>
      </c>
      <c r="K644" s="1">
        <f>_xlfn.XLOOKUP(J644,'[1]Youth DB'!$G:$G,'[1]Youth DB'!$A:$A,"",0)</f>
        <v>672</v>
      </c>
      <c r="L644" s="17" t="s">
        <v>812</v>
      </c>
      <c r="M644" s="11">
        <f>SUM(O644,Q644,S644,U644,W644,Y644,AA644,AC644,AE644)</f>
        <v>13</v>
      </c>
      <c r="N644" s="12"/>
      <c r="O644" s="12">
        <v>2</v>
      </c>
      <c r="P644" s="12">
        <v>2</v>
      </c>
      <c r="Q644" s="12">
        <v>2</v>
      </c>
      <c r="R644" s="12">
        <v>2</v>
      </c>
      <c r="S644" s="12">
        <v>4</v>
      </c>
      <c r="T644" s="12">
        <v>10</v>
      </c>
      <c r="U644" s="12">
        <v>5</v>
      </c>
      <c r="V644" s="12">
        <v>12</v>
      </c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spans="1:32">
      <c r="A645" s="1">
        <v>9902</v>
      </c>
      <c r="B645" s="17" t="s">
        <v>442</v>
      </c>
      <c r="C645" s="17"/>
      <c r="D645" s="17" t="s">
        <v>436</v>
      </c>
      <c r="E645" s="17" t="s">
        <v>43</v>
      </c>
      <c r="F645" s="1" t="s">
        <v>35</v>
      </c>
      <c r="G645" s="17" t="s">
        <v>1292</v>
      </c>
      <c r="H645" s="17" t="s">
        <v>734</v>
      </c>
      <c r="I645" s="15"/>
      <c r="J645" s="17" t="s">
        <v>1188</v>
      </c>
      <c r="K645" s="1">
        <f>_xlfn.XLOOKUP(J645,'[1]Youth DB'!$G:$G,'[1]Youth DB'!$A:$A,"",0)</f>
        <v>572</v>
      </c>
      <c r="L645" s="17" t="s">
        <v>1093</v>
      </c>
      <c r="M645" s="11">
        <f>SUM(O645,Q645,S645,U645,W645,Y645,AA645,AC645,AE645)</f>
        <v>13</v>
      </c>
      <c r="N645" s="12"/>
      <c r="O645" s="12">
        <v>0</v>
      </c>
      <c r="P645" s="12">
        <v>0</v>
      </c>
      <c r="Q645" s="12">
        <v>0</v>
      </c>
      <c r="R645" s="12">
        <v>0</v>
      </c>
      <c r="S645" s="12">
        <v>7</v>
      </c>
      <c r="T645" s="12">
        <v>1</v>
      </c>
      <c r="U645" s="12">
        <v>6</v>
      </c>
      <c r="V645" s="12">
        <v>2</v>
      </c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spans="1:32">
      <c r="A646" s="1">
        <v>5983</v>
      </c>
      <c r="B646" s="17" t="s">
        <v>921</v>
      </c>
      <c r="C646" s="17" t="s">
        <v>1293</v>
      </c>
      <c r="D646" s="17" t="s">
        <v>497</v>
      </c>
      <c r="E646" s="17" t="s">
        <v>57</v>
      </c>
      <c r="F646" s="1" t="s">
        <v>35</v>
      </c>
      <c r="G646" s="17" t="s">
        <v>1294</v>
      </c>
      <c r="H646" s="17" t="s">
        <v>154</v>
      </c>
      <c r="I646" s="15" t="s">
        <v>75</v>
      </c>
      <c r="J646" s="17" t="s">
        <v>1295</v>
      </c>
      <c r="K646" s="1">
        <f>_xlfn.XLOOKUP(J646,'[1]Youth DB'!$G:$G,'[1]Youth DB'!$A:$A,"",0)</f>
        <v>963</v>
      </c>
      <c r="L646" s="17" t="s">
        <v>1140</v>
      </c>
      <c r="M646" s="11">
        <f>SUM(O646,Q646,S646,U646,W646,Y646,AA646,AC646,AE646)</f>
        <v>13</v>
      </c>
      <c r="N646" s="12" t="s">
        <v>40</v>
      </c>
      <c r="O646" s="12">
        <v>3</v>
      </c>
      <c r="P646" s="12">
        <v>2</v>
      </c>
      <c r="Q646" s="12">
        <v>1</v>
      </c>
      <c r="R646" s="12">
        <v>2</v>
      </c>
      <c r="S646" s="12">
        <v>6</v>
      </c>
      <c r="T646" s="12">
        <v>8</v>
      </c>
      <c r="U646" s="12">
        <v>3</v>
      </c>
      <c r="V646" s="12">
        <v>8</v>
      </c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spans="1:32">
      <c r="A647" s="1">
        <v>1530</v>
      </c>
      <c r="B647" s="17" t="s">
        <v>921</v>
      </c>
      <c r="C647" s="17"/>
      <c r="D647" s="17" t="s">
        <v>497</v>
      </c>
      <c r="E647" s="17" t="s">
        <v>918</v>
      </c>
      <c r="F647" s="1" t="s">
        <v>35</v>
      </c>
      <c r="G647" s="17" t="s">
        <v>1296</v>
      </c>
      <c r="H647" s="17" t="s">
        <v>1297</v>
      </c>
      <c r="I647" s="15" t="s">
        <v>75</v>
      </c>
      <c r="J647" s="17" t="s">
        <v>1200</v>
      </c>
      <c r="K647" s="1">
        <f>_xlfn.XLOOKUP(J647,'[1]Youth DB'!$G:$G,'[1]Youth DB'!$A:$A,"",0)</f>
        <v>213</v>
      </c>
      <c r="L647" s="17" t="s">
        <v>1298</v>
      </c>
      <c r="M647" s="11">
        <f>SUM(O647,Q647,S647,U647,W647,Y647,AA647,AC647,AE647)</f>
        <v>13</v>
      </c>
      <c r="N647" s="12" t="s">
        <v>40</v>
      </c>
      <c r="O647" s="12">
        <v>1</v>
      </c>
      <c r="P647" s="12">
        <v>6</v>
      </c>
      <c r="Q647" s="12"/>
      <c r="R647" s="12"/>
      <c r="S647" s="12">
        <v>9</v>
      </c>
      <c r="T647" s="12">
        <v>10</v>
      </c>
      <c r="U647" s="12">
        <v>3</v>
      </c>
      <c r="V647" s="12">
        <v>11</v>
      </c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spans="1:32">
      <c r="A648" s="1">
        <v>2020</v>
      </c>
      <c r="B648" s="17" t="s">
        <v>921</v>
      </c>
      <c r="C648" s="17"/>
      <c r="D648" s="17" t="s">
        <v>497</v>
      </c>
      <c r="E648" s="17" t="s">
        <v>34</v>
      </c>
      <c r="F648" s="1" t="s">
        <v>35</v>
      </c>
      <c r="G648" s="17" t="s">
        <v>1299</v>
      </c>
      <c r="H648" s="17" t="s">
        <v>1297</v>
      </c>
      <c r="I648" s="15" t="s">
        <v>75</v>
      </c>
      <c r="J648" s="17" t="s">
        <v>1200</v>
      </c>
      <c r="K648" s="1">
        <f>_xlfn.XLOOKUP(J648,'[1]Youth DB'!$G:$G,'[1]Youth DB'!$A:$A,"",0)</f>
        <v>213</v>
      </c>
      <c r="L648" s="17" t="s">
        <v>827</v>
      </c>
      <c r="M648" s="11">
        <f>SUM(O648,Q648,S648,U648,W648,Y648,AA648,AC648,AE648)</f>
        <v>13</v>
      </c>
      <c r="N648" s="12" t="s">
        <v>40</v>
      </c>
      <c r="O648" s="12">
        <v>5</v>
      </c>
      <c r="P648" s="12">
        <v>4</v>
      </c>
      <c r="Q648" s="12">
        <v>4</v>
      </c>
      <c r="R648" s="12">
        <v>5</v>
      </c>
      <c r="S648" s="12">
        <v>2</v>
      </c>
      <c r="T648" s="12">
        <v>6</v>
      </c>
      <c r="U648" s="12">
        <v>1</v>
      </c>
      <c r="V648" s="12">
        <v>6</v>
      </c>
      <c r="W648" s="12"/>
      <c r="X648" s="12"/>
      <c r="Y648" s="12">
        <v>1</v>
      </c>
      <c r="Z648" s="12">
        <v>6</v>
      </c>
      <c r="AA648" s="12"/>
      <c r="AB648" s="12"/>
      <c r="AC648" s="12"/>
      <c r="AD648" s="12"/>
      <c r="AE648" s="12"/>
      <c r="AF648" s="12"/>
    </row>
    <row r="649" spans="1:32">
      <c r="A649" s="1">
        <v>1493</v>
      </c>
      <c r="B649" s="17" t="s">
        <v>921</v>
      </c>
      <c r="C649" s="17"/>
      <c r="D649" s="17" t="s">
        <v>497</v>
      </c>
      <c r="E649" s="17" t="s">
        <v>918</v>
      </c>
      <c r="F649" s="1" t="s">
        <v>35</v>
      </c>
      <c r="G649" s="17" t="s">
        <v>1300</v>
      </c>
      <c r="H649" s="17" t="s">
        <v>1301</v>
      </c>
      <c r="I649" s="15" t="s">
        <v>78</v>
      </c>
      <c r="J649" s="17" t="s">
        <v>1200</v>
      </c>
      <c r="K649" s="1">
        <f>_xlfn.XLOOKUP(J649,'[1]Youth DB'!$G:$G,'[1]Youth DB'!$A:$A,"",0)</f>
        <v>213</v>
      </c>
      <c r="L649" s="17" t="s">
        <v>1302</v>
      </c>
      <c r="M649" s="11">
        <f>SUM(O649,Q649,S649,U649,W649,Y649,AA649,AC649,AE649)</f>
        <v>13</v>
      </c>
      <c r="N649" s="12" t="s">
        <v>40</v>
      </c>
      <c r="O649" s="12">
        <v>0</v>
      </c>
      <c r="P649" s="12"/>
      <c r="Q649" s="12">
        <v>1</v>
      </c>
      <c r="R649" s="12">
        <v>6</v>
      </c>
      <c r="S649" s="12">
        <v>9</v>
      </c>
      <c r="T649" s="12">
        <v>10</v>
      </c>
      <c r="U649" s="12">
        <v>2</v>
      </c>
      <c r="V649" s="12">
        <v>11</v>
      </c>
      <c r="W649" s="12"/>
      <c r="X649" s="12"/>
      <c r="Y649" s="12">
        <v>1</v>
      </c>
      <c r="Z649" s="12">
        <v>20</v>
      </c>
      <c r="AA649" s="12"/>
      <c r="AB649" s="12"/>
      <c r="AC649" s="12"/>
      <c r="AD649" s="12"/>
      <c r="AE649" s="12"/>
      <c r="AF649" s="12"/>
    </row>
    <row r="650" spans="1:32">
      <c r="A650" s="1">
        <v>2000</v>
      </c>
      <c r="B650" s="17" t="s">
        <v>921</v>
      </c>
      <c r="C650" s="17"/>
      <c r="D650" s="17" t="s">
        <v>497</v>
      </c>
      <c r="E650" s="17" t="s">
        <v>34</v>
      </c>
      <c r="F650" s="1" t="s">
        <v>35</v>
      </c>
      <c r="G650" s="17" t="s">
        <v>1303</v>
      </c>
      <c r="H650" s="17" t="s">
        <v>1304</v>
      </c>
      <c r="I650" s="15" t="s">
        <v>78</v>
      </c>
      <c r="J650" s="17" t="s">
        <v>1305</v>
      </c>
      <c r="K650" s="1">
        <f>_xlfn.XLOOKUP(J650,'[1]Youth DB'!$G:$G,'[1]Youth DB'!$A:$A,"",0)</f>
        <v>758</v>
      </c>
      <c r="L650" s="17" t="s">
        <v>827</v>
      </c>
      <c r="M650" s="11">
        <f>SUM(O650,Q650,S650,U650,W650,Y650,AA650,AC650,AE650)</f>
        <v>13</v>
      </c>
      <c r="N650" s="12" t="s">
        <v>40</v>
      </c>
      <c r="O650" s="12">
        <v>2</v>
      </c>
      <c r="P650" s="12">
        <v>2</v>
      </c>
      <c r="Q650" s="12">
        <v>2</v>
      </c>
      <c r="R650" s="12">
        <v>2</v>
      </c>
      <c r="S650" s="12">
        <v>5</v>
      </c>
      <c r="T650" s="12">
        <v>7</v>
      </c>
      <c r="U650" s="12"/>
      <c r="V650" s="12"/>
      <c r="W650" s="12">
        <v>1</v>
      </c>
      <c r="X650" s="12">
        <v>7</v>
      </c>
      <c r="Y650" s="12">
        <v>3</v>
      </c>
      <c r="Z650" s="12">
        <v>7</v>
      </c>
      <c r="AA650" s="12"/>
      <c r="AB650" s="12"/>
      <c r="AC650" s="12"/>
      <c r="AD650" s="12"/>
      <c r="AE650" s="12"/>
      <c r="AF650" s="12"/>
    </row>
    <row r="651" spans="1:32">
      <c r="A651" s="1">
        <v>8262</v>
      </c>
      <c r="B651" s="3" t="s">
        <v>451</v>
      </c>
      <c r="C651" s="3"/>
      <c r="D651" s="3" t="s">
        <v>452</v>
      </c>
      <c r="E651" s="3" t="s">
        <v>148</v>
      </c>
      <c r="F651" s="1" t="s">
        <v>35</v>
      </c>
      <c r="G651" s="17" t="s">
        <v>1306</v>
      </c>
      <c r="H651" s="17" t="s">
        <v>791</v>
      </c>
      <c r="I651" s="15"/>
      <c r="J651" t="s">
        <v>1214</v>
      </c>
      <c r="K651" s="1">
        <f>_xlfn.XLOOKUP(J651,'[1]Youth DB'!$G:$G,'[1]Youth DB'!$A:$A,"",0)</f>
        <v>538</v>
      </c>
      <c r="L651" s="29">
        <v>44949</v>
      </c>
      <c r="M651" s="11">
        <f>SUM(O651,Q651,S651,U651,W651,Y651,AA651,AC651,AE651)</f>
        <v>46</v>
      </c>
      <c r="N651" s="12" t="s">
        <v>40</v>
      </c>
      <c r="O651" s="12">
        <v>6</v>
      </c>
      <c r="P651" s="12">
        <v>3</v>
      </c>
      <c r="Q651" s="12">
        <v>7</v>
      </c>
      <c r="R651" s="12">
        <v>1</v>
      </c>
      <c r="S651" s="12">
        <v>20</v>
      </c>
      <c r="T651" s="12">
        <v>1</v>
      </c>
      <c r="U651" s="12">
        <v>5</v>
      </c>
      <c r="V651" s="12">
        <v>2</v>
      </c>
      <c r="W651" s="12">
        <v>8</v>
      </c>
      <c r="X651" s="12">
        <v>2</v>
      </c>
      <c r="Y651" s="12"/>
      <c r="Z651" s="12"/>
      <c r="AA651" s="12"/>
      <c r="AB651" s="12"/>
      <c r="AC651" s="12"/>
      <c r="AD651" s="12"/>
      <c r="AE651" s="12"/>
      <c r="AF651" s="12"/>
    </row>
    <row r="652" spans="1:32" ht="24">
      <c r="A652" s="1">
        <v>9710</v>
      </c>
      <c r="B652" s="17" t="s">
        <v>451</v>
      </c>
      <c r="C652" s="3" t="s">
        <v>518</v>
      </c>
      <c r="D652" s="3" t="s">
        <v>452</v>
      </c>
      <c r="E652" s="17" t="s">
        <v>148</v>
      </c>
      <c r="F652" s="1" t="s">
        <v>35</v>
      </c>
      <c r="G652" s="17" t="s">
        <v>1307</v>
      </c>
      <c r="H652" s="18" t="s">
        <v>1308</v>
      </c>
      <c r="I652" s="15"/>
      <c r="J652" t="s">
        <v>1214</v>
      </c>
      <c r="K652" s="1">
        <f>_xlfn.XLOOKUP(J652,'[1]Youth DB'!$G:$G,'[1]Youth DB'!$A:$A,"",0)</f>
        <v>538</v>
      </c>
      <c r="L652" s="16"/>
      <c r="M652" s="11">
        <f>SUM(O652,Q652,S652,U652,W652,Y652,AA652,AC652,AE652)</f>
        <v>40</v>
      </c>
      <c r="N652" s="12" t="s">
        <v>40</v>
      </c>
      <c r="O652" s="25">
        <v>0</v>
      </c>
      <c r="P652" s="12"/>
      <c r="Q652" s="12">
        <v>8</v>
      </c>
      <c r="R652" s="12">
        <v>1</v>
      </c>
      <c r="S652" s="12">
        <v>18</v>
      </c>
      <c r="T652" s="12">
        <v>1</v>
      </c>
      <c r="U652" s="12">
        <v>5</v>
      </c>
      <c r="V652" s="12">
        <v>2</v>
      </c>
      <c r="W652" s="12">
        <v>9</v>
      </c>
      <c r="X652" s="12">
        <v>2</v>
      </c>
      <c r="Y652" s="12"/>
      <c r="Z652" s="12"/>
      <c r="AA652" s="12"/>
      <c r="AB652" s="12"/>
      <c r="AC652" s="12"/>
      <c r="AD652" s="12"/>
      <c r="AE652" s="12"/>
      <c r="AF652" s="12"/>
    </row>
    <row r="653" spans="1:32">
      <c r="A653" s="1">
        <v>8273</v>
      </c>
      <c r="B653" s="17" t="s">
        <v>32</v>
      </c>
      <c r="C653" s="17"/>
      <c r="D653" s="17" t="s">
        <v>33</v>
      </c>
      <c r="E653" s="17" t="s">
        <v>43</v>
      </c>
      <c r="F653" s="1" t="s">
        <v>35</v>
      </c>
      <c r="G653" s="17" t="s">
        <v>1309</v>
      </c>
      <c r="H653" s="17" t="s">
        <v>1310</v>
      </c>
      <c r="I653" s="15" t="s">
        <v>78</v>
      </c>
      <c r="J653" s="17" t="s">
        <v>634</v>
      </c>
      <c r="K653" s="1">
        <f>_xlfn.XLOOKUP(J653,'[1]Youth DB'!$G:$G,'[1]Youth DB'!$A:$A,"",0)</f>
        <v>889</v>
      </c>
      <c r="L653" s="17" t="s">
        <v>641</v>
      </c>
      <c r="M653" s="11">
        <f>SUM(O653,Q653,S653,U653,W653,Y653,AA653,AC653,AE653)</f>
        <v>13</v>
      </c>
      <c r="N653" s="12" t="s">
        <v>40</v>
      </c>
      <c r="O653" s="12">
        <v>2</v>
      </c>
      <c r="P653" s="12">
        <v>3</v>
      </c>
      <c r="Q653" s="12">
        <v>3</v>
      </c>
      <c r="R653" s="12">
        <v>3</v>
      </c>
      <c r="S653" s="12">
        <v>8</v>
      </c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spans="1:32">
      <c r="A654" s="60">
        <v>6702</v>
      </c>
      <c r="B654" s="17" t="s">
        <v>32</v>
      </c>
      <c r="C654" s="3"/>
      <c r="D654" s="17" t="s">
        <v>33</v>
      </c>
      <c r="E654" s="17" t="s">
        <v>57</v>
      </c>
      <c r="F654" s="1" t="s">
        <v>35</v>
      </c>
      <c r="G654" s="17" t="s">
        <v>1311</v>
      </c>
      <c r="H654" s="17" t="s">
        <v>1312</v>
      </c>
      <c r="I654" s="15"/>
      <c r="J654" s="17" t="s">
        <v>626</v>
      </c>
      <c r="K654" s="1">
        <f>_xlfn.XLOOKUP(J654,'[1]Youth DB'!$G:$G,'[1]Youth DB'!$A:$A,"",0)</f>
        <v>689</v>
      </c>
      <c r="L654" s="16">
        <v>45265</v>
      </c>
      <c r="M654" s="11">
        <f>SUM(O654,Q654,S654,U654,W654,Y654,AA654,AC654,AE654)</f>
        <v>13</v>
      </c>
      <c r="N654" s="12" t="s">
        <v>40</v>
      </c>
      <c r="O654" s="12"/>
      <c r="P654" s="12"/>
      <c r="Q654" s="12"/>
      <c r="R654" s="12"/>
      <c r="S654" s="12">
        <v>7</v>
      </c>
      <c r="T654" s="12">
        <v>8</v>
      </c>
      <c r="U654" s="12">
        <v>6</v>
      </c>
      <c r="V654" s="12">
        <v>9</v>
      </c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spans="1:32">
      <c r="A655" s="1">
        <v>8089</v>
      </c>
      <c r="B655" s="3" t="s">
        <v>41</v>
      </c>
      <c r="C655" s="3"/>
      <c r="D655" s="3" t="s">
        <v>42</v>
      </c>
      <c r="E655" s="3" t="s">
        <v>43</v>
      </c>
      <c r="F655" s="1" t="s">
        <v>35</v>
      </c>
      <c r="G655" s="3" t="s">
        <v>1313</v>
      </c>
      <c r="H655" s="3" t="s">
        <v>1314</v>
      </c>
      <c r="I655" s="15"/>
      <c r="J655" s="17" t="s">
        <v>1212</v>
      </c>
      <c r="K655" s="1">
        <f>_xlfn.XLOOKUP(J655,'[1]Youth DB'!$G:$G,'[1]Youth DB'!$A:$A,"",0)</f>
        <v>678</v>
      </c>
      <c r="L655" s="17" t="s">
        <v>1315</v>
      </c>
      <c r="M655" s="11">
        <f>SUM(O655,Q655,S655,U655,W655,Y655,AA655,AC655,AE655)</f>
        <v>14</v>
      </c>
      <c r="N655" s="12" t="s">
        <v>40</v>
      </c>
      <c r="O655" s="12">
        <v>3</v>
      </c>
      <c r="P655" s="12">
        <v>1</v>
      </c>
      <c r="Q655" s="12">
        <v>5</v>
      </c>
      <c r="R655" s="12">
        <v>1</v>
      </c>
      <c r="S655" s="12">
        <v>4</v>
      </c>
      <c r="T655" s="12">
        <v>2</v>
      </c>
      <c r="U655" s="12">
        <v>2</v>
      </c>
      <c r="V655" s="12">
        <v>1</v>
      </c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spans="1:32">
      <c r="A656" s="1">
        <v>8013</v>
      </c>
      <c r="B656" s="3" t="s">
        <v>501</v>
      </c>
      <c r="C656" s="3"/>
      <c r="D656" s="3" t="s">
        <v>42</v>
      </c>
      <c r="E656" s="3" t="s">
        <v>43</v>
      </c>
      <c r="F656" s="1" t="s">
        <v>35</v>
      </c>
      <c r="G656" s="17" t="s">
        <v>1316</v>
      </c>
      <c r="H656" s="17" t="s">
        <v>1317</v>
      </c>
      <c r="I656" s="15"/>
      <c r="J656" s="17" t="s">
        <v>806</v>
      </c>
      <c r="K656" s="1">
        <f>_xlfn.XLOOKUP(J656,'[1]Youth DB'!$G:$G,'[1]Youth DB'!$A:$A,"",0)</f>
        <v>559</v>
      </c>
      <c r="L656" s="16">
        <v>45007</v>
      </c>
      <c r="M656" s="11">
        <f>SUM(O656,Q656,S656,U656,W656,Y656,AA656,AC656,AE656)</f>
        <v>14</v>
      </c>
      <c r="N656" s="12" t="s">
        <v>40</v>
      </c>
      <c r="O656" s="12">
        <v>3</v>
      </c>
      <c r="P656" s="12">
        <v>1</v>
      </c>
      <c r="Q656" s="12">
        <v>3</v>
      </c>
      <c r="R656" s="12">
        <v>1</v>
      </c>
      <c r="S656" s="12">
        <v>6</v>
      </c>
      <c r="T656" s="12">
        <v>1</v>
      </c>
      <c r="U656" s="12">
        <v>2</v>
      </c>
      <c r="V656" s="12">
        <v>2</v>
      </c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spans="1:32">
      <c r="A657" s="1">
        <v>1178</v>
      </c>
      <c r="B657" s="3" t="s">
        <v>48</v>
      </c>
      <c r="C657" s="3"/>
      <c r="D657" s="3" t="s">
        <v>33</v>
      </c>
      <c r="E657" s="3" t="s">
        <v>918</v>
      </c>
      <c r="F657" s="1" t="s">
        <v>35</v>
      </c>
      <c r="G657" s="3" t="s">
        <v>391</v>
      </c>
      <c r="H657" s="3" t="s">
        <v>574</v>
      </c>
      <c r="I657" s="15"/>
      <c r="J657" s="17" t="s">
        <v>727</v>
      </c>
      <c r="K657" s="1">
        <f>_xlfn.XLOOKUP(J657,'[1]Youth DB'!$G:$G,'[1]Youth DB'!$A:$A,"",0)</f>
        <v>527</v>
      </c>
      <c r="L657" s="16">
        <v>45008</v>
      </c>
      <c r="M657" s="11">
        <f>SUM(O657,Q657,S657,U657,W657,Y657,AA657,AC657,AE657)</f>
        <v>14</v>
      </c>
      <c r="N657" s="12" t="s">
        <v>40</v>
      </c>
      <c r="O657" s="12">
        <v>5</v>
      </c>
      <c r="P657" s="12">
        <v>8</v>
      </c>
      <c r="Q657" s="12">
        <v>2</v>
      </c>
      <c r="R657" s="12">
        <v>8</v>
      </c>
      <c r="S657" s="12">
        <v>3</v>
      </c>
      <c r="T657" s="12">
        <v>8</v>
      </c>
      <c r="U657" s="12">
        <v>2</v>
      </c>
      <c r="V657" s="12">
        <v>8</v>
      </c>
      <c r="W657" s="12">
        <v>2</v>
      </c>
      <c r="X657" s="12">
        <v>8</v>
      </c>
      <c r="Y657" s="12"/>
      <c r="Z657" s="12"/>
      <c r="AA657" s="12"/>
      <c r="AB657" s="12"/>
      <c r="AC657" s="12"/>
      <c r="AD657" s="12"/>
      <c r="AE657" s="12"/>
      <c r="AF657" s="12"/>
    </row>
    <row r="658" spans="1:32">
      <c r="A658" s="1">
        <v>1175</v>
      </c>
      <c r="B658" s="3" t="s">
        <v>48</v>
      </c>
      <c r="C658" s="3"/>
      <c r="D658" s="3" t="s">
        <v>33</v>
      </c>
      <c r="E658" s="3" t="s">
        <v>918</v>
      </c>
      <c r="F658" s="1" t="s">
        <v>35</v>
      </c>
      <c r="G658" s="3" t="s">
        <v>1318</v>
      </c>
      <c r="H658" s="3" t="s">
        <v>1319</v>
      </c>
      <c r="I658" s="15"/>
      <c r="J658" s="17" t="s">
        <v>727</v>
      </c>
      <c r="K658" s="1">
        <f>_xlfn.XLOOKUP(J658,'[1]Youth DB'!$G:$G,'[1]Youth DB'!$A:$A,"",0)</f>
        <v>527</v>
      </c>
      <c r="L658" s="16">
        <v>45008</v>
      </c>
      <c r="M658" s="11">
        <f>SUM(O658,Q658,S658,U658,W658,Y658,AA658,AC658,AE658)</f>
        <v>14</v>
      </c>
      <c r="N658" s="12" t="s">
        <v>40</v>
      </c>
      <c r="O658" s="12">
        <v>2</v>
      </c>
      <c r="P658" s="12">
        <v>1</v>
      </c>
      <c r="Q658" s="12">
        <v>3</v>
      </c>
      <c r="R658" s="12">
        <v>2</v>
      </c>
      <c r="S658" s="12">
        <v>3</v>
      </c>
      <c r="T658" s="12">
        <v>2</v>
      </c>
      <c r="U658" s="12">
        <v>3</v>
      </c>
      <c r="V658" s="12">
        <v>3</v>
      </c>
      <c r="W658" s="12">
        <v>3</v>
      </c>
      <c r="X658" s="12">
        <v>20</v>
      </c>
      <c r="Y658" s="12"/>
      <c r="Z658" s="12"/>
      <c r="AA658" s="12"/>
      <c r="AB658" s="12"/>
      <c r="AC658" s="12"/>
      <c r="AD658" s="12"/>
      <c r="AE658" s="12"/>
      <c r="AF658" s="12"/>
    </row>
    <row r="659" spans="1:32">
      <c r="A659" s="1">
        <v>7922</v>
      </c>
      <c r="B659" s="3" t="s">
        <v>48</v>
      </c>
      <c r="C659" s="3"/>
      <c r="D659" s="3" t="s">
        <v>33</v>
      </c>
      <c r="E659" s="3" t="s">
        <v>43</v>
      </c>
      <c r="F659" s="1" t="s">
        <v>35</v>
      </c>
      <c r="G659" s="3" t="s">
        <v>1320</v>
      </c>
      <c r="H659" s="3" t="s">
        <v>873</v>
      </c>
      <c r="I659" s="15"/>
      <c r="J659" s="17" t="s">
        <v>1321</v>
      </c>
      <c r="K659" s="1">
        <f>_xlfn.XLOOKUP(J659,'[1]Youth DB'!$G:$G,'[1]Youth DB'!$A:$A,"",0)</f>
        <v>738</v>
      </c>
      <c r="L659" s="17" t="s">
        <v>1255</v>
      </c>
      <c r="M659" s="11">
        <f>SUM(O659,Q659,S659,U659,W659,Y659,AA659,AC659,AE659)</f>
        <v>14</v>
      </c>
      <c r="N659" s="12" t="s">
        <v>40</v>
      </c>
      <c r="O659" s="12">
        <v>1</v>
      </c>
      <c r="P659" s="12">
        <v>1</v>
      </c>
      <c r="Q659" s="12">
        <v>3</v>
      </c>
      <c r="R659" s="12">
        <v>1</v>
      </c>
      <c r="S659" s="12">
        <v>6</v>
      </c>
      <c r="T659" s="12">
        <v>2</v>
      </c>
      <c r="U659" s="12">
        <v>2</v>
      </c>
      <c r="V659" s="12">
        <v>2</v>
      </c>
      <c r="W659" s="12">
        <v>2</v>
      </c>
      <c r="X659" s="12">
        <v>3</v>
      </c>
      <c r="Y659" s="12"/>
      <c r="Z659" s="12"/>
      <c r="AA659" s="12"/>
      <c r="AB659" s="12"/>
      <c r="AC659" s="12"/>
      <c r="AD659" s="12"/>
      <c r="AE659" s="12"/>
      <c r="AF659" s="12"/>
    </row>
    <row r="660" spans="1:32">
      <c r="A660" s="1">
        <v>1866</v>
      </c>
      <c r="B660" s="3" t="s">
        <v>451</v>
      </c>
      <c r="C660" s="3"/>
      <c r="D660" s="3" t="s">
        <v>452</v>
      </c>
      <c r="E660" s="3" t="s">
        <v>57</v>
      </c>
      <c r="F660" s="1" t="s">
        <v>35</v>
      </c>
      <c r="G660" s="3" t="s">
        <v>1322</v>
      </c>
      <c r="H660" s="3" t="s">
        <v>741</v>
      </c>
      <c r="I660" s="15" t="s">
        <v>78</v>
      </c>
      <c r="J660" s="17" t="s">
        <v>1171</v>
      </c>
      <c r="K660" s="1">
        <f>_xlfn.XLOOKUP(J660,'[1]Youth DB'!$G:$G,'[1]Youth DB'!$A:$A,"",0)</f>
        <v>667</v>
      </c>
      <c r="L660" s="16">
        <v>45007</v>
      </c>
      <c r="M660" s="11">
        <f>SUM(O660,Q660,S660,U660,W660,Y660,AA660,AC660,AE660)</f>
        <v>14</v>
      </c>
      <c r="N660" s="12" t="s">
        <v>40</v>
      </c>
      <c r="O660" s="12">
        <v>3</v>
      </c>
      <c r="P660" s="12">
        <v>1</v>
      </c>
      <c r="Q660" s="12">
        <v>2</v>
      </c>
      <c r="R660" s="12">
        <v>2</v>
      </c>
      <c r="S660" s="12">
        <v>3</v>
      </c>
      <c r="T660" s="12">
        <v>3</v>
      </c>
      <c r="U660" s="12">
        <v>2</v>
      </c>
      <c r="V660" s="12">
        <v>2</v>
      </c>
      <c r="W660" s="12">
        <v>4</v>
      </c>
      <c r="X660" s="12">
        <v>11</v>
      </c>
      <c r="Y660" s="12"/>
      <c r="Z660" s="12"/>
      <c r="AA660" s="12"/>
      <c r="AB660" s="12"/>
      <c r="AC660" s="12"/>
      <c r="AD660" s="12"/>
      <c r="AE660" s="12"/>
      <c r="AF660" s="12"/>
    </row>
    <row r="661" spans="1:32">
      <c r="A661" s="1">
        <v>4554</v>
      </c>
      <c r="B661" s="3" t="s">
        <v>451</v>
      </c>
      <c r="C661" s="3"/>
      <c r="D661" s="3" t="s">
        <v>452</v>
      </c>
      <c r="E661" s="3" t="s">
        <v>57</v>
      </c>
      <c r="F661" s="1" t="s">
        <v>35</v>
      </c>
      <c r="G661" s="3" t="s">
        <v>1323</v>
      </c>
      <c r="H661" s="3" t="s">
        <v>186</v>
      </c>
      <c r="I661" s="15" t="s">
        <v>78</v>
      </c>
      <c r="J661" s="17" t="s">
        <v>685</v>
      </c>
      <c r="K661" s="1">
        <f>_xlfn.XLOOKUP(J661,'[1]Youth DB'!$G:$G,'[1]Youth DB'!$A:$A,"",0)</f>
        <v>668</v>
      </c>
      <c r="L661" s="16">
        <v>45007</v>
      </c>
      <c r="M661" s="11">
        <f>SUM(O661,Q661,S661,U661,W661,Y661,AA661,AC661,AE661)</f>
        <v>14</v>
      </c>
      <c r="N661" s="12" t="s">
        <v>40</v>
      </c>
      <c r="O661" s="12">
        <v>4</v>
      </c>
      <c r="P661" s="12">
        <v>1</v>
      </c>
      <c r="Q661" s="12">
        <v>2</v>
      </c>
      <c r="R661" s="12">
        <v>3</v>
      </c>
      <c r="S661" s="12">
        <v>5</v>
      </c>
      <c r="T661" s="12">
        <v>6</v>
      </c>
      <c r="U661" s="12">
        <v>1</v>
      </c>
      <c r="V661" s="12">
        <v>6</v>
      </c>
      <c r="W661" s="12">
        <v>2</v>
      </c>
      <c r="X661" s="12">
        <v>8</v>
      </c>
      <c r="Y661" s="12"/>
      <c r="Z661" s="12"/>
      <c r="AA661" s="12"/>
      <c r="AB661" s="12"/>
      <c r="AC661" s="12"/>
      <c r="AD661" s="12"/>
      <c r="AE661" s="12"/>
      <c r="AF661" s="12"/>
    </row>
    <row r="662" spans="1:32">
      <c r="A662" s="1">
        <v>7881</v>
      </c>
      <c r="B662" s="3" t="s">
        <v>451</v>
      </c>
      <c r="C662" s="3"/>
      <c r="D662" s="3" t="s">
        <v>452</v>
      </c>
      <c r="E662" s="3" t="s">
        <v>43</v>
      </c>
      <c r="F662" s="1" t="s">
        <v>35</v>
      </c>
      <c r="G662" s="17" t="s">
        <v>1324</v>
      </c>
      <c r="H662" s="17" t="s">
        <v>1325</v>
      </c>
      <c r="I662" s="15" t="s">
        <v>75</v>
      </c>
      <c r="J662" s="17" t="s">
        <v>1279</v>
      </c>
      <c r="K662" s="1">
        <f>_xlfn.XLOOKUP(J662,'[1]Youth DB'!$G:$G,'[1]Youth DB'!$A:$A,"",0)</f>
        <v>677</v>
      </c>
      <c r="L662" s="16">
        <v>44999</v>
      </c>
      <c r="M662" s="11">
        <f>SUM(O662,Q662,S662,U662,W662,Y662,AA662,AC662,AE662)</f>
        <v>14</v>
      </c>
      <c r="N662" s="12" t="s">
        <v>40</v>
      </c>
      <c r="O662" s="12">
        <v>3</v>
      </c>
      <c r="P662" s="12">
        <v>1</v>
      </c>
      <c r="Q662" s="12">
        <v>2</v>
      </c>
      <c r="R662" s="12">
        <v>1</v>
      </c>
      <c r="S662" s="12">
        <v>5</v>
      </c>
      <c r="T662" s="12">
        <v>2</v>
      </c>
      <c r="U662" s="12">
        <v>2</v>
      </c>
      <c r="V662" s="12">
        <v>2</v>
      </c>
      <c r="W662" s="12">
        <v>2</v>
      </c>
      <c r="X662" s="12">
        <v>2</v>
      </c>
      <c r="Y662" s="12"/>
      <c r="Z662" s="12"/>
      <c r="AA662" s="12"/>
      <c r="AB662" s="12"/>
      <c r="AC662" s="12"/>
      <c r="AD662" s="12"/>
      <c r="AE662" s="12"/>
      <c r="AF662" s="12"/>
    </row>
    <row r="663" spans="1:32">
      <c r="A663" s="1">
        <v>7883</v>
      </c>
      <c r="B663" s="3" t="s">
        <v>451</v>
      </c>
      <c r="C663" s="3"/>
      <c r="D663" s="3" t="s">
        <v>452</v>
      </c>
      <c r="E663" s="3" t="s">
        <v>43</v>
      </c>
      <c r="F663" s="1" t="s">
        <v>35</v>
      </c>
      <c r="G663" s="17" t="s">
        <v>108</v>
      </c>
      <c r="H663" s="17" t="s">
        <v>1326</v>
      </c>
      <c r="I663" s="15" t="s">
        <v>78</v>
      </c>
      <c r="J663" s="17" t="s">
        <v>1279</v>
      </c>
      <c r="K663" s="1">
        <f>_xlfn.XLOOKUP(J663,'[1]Youth DB'!$G:$G,'[1]Youth DB'!$A:$A,"",0)</f>
        <v>677</v>
      </c>
      <c r="L663" s="16">
        <v>44999</v>
      </c>
      <c r="M663" s="11">
        <f>SUM(O663,Q663,S663,U663,W663,Y663,AA663,AC663,AE663)</f>
        <v>14</v>
      </c>
      <c r="N663" s="12" t="s">
        <v>40</v>
      </c>
      <c r="O663" s="12">
        <v>3</v>
      </c>
      <c r="P663" s="12">
        <v>1</v>
      </c>
      <c r="Q663" s="12">
        <v>2</v>
      </c>
      <c r="R663" s="12">
        <v>1</v>
      </c>
      <c r="S663" s="12">
        <v>5</v>
      </c>
      <c r="T663" s="12">
        <v>2</v>
      </c>
      <c r="U663" s="12">
        <v>2</v>
      </c>
      <c r="V663" s="12">
        <v>2</v>
      </c>
      <c r="W663" s="12">
        <v>2</v>
      </c>
      <c r="X663" s="12">
        <v>1</v>
      </c>
      <c r="Y663" s="12"/>
      <c r="Z663" s="12"/>
      <c r="AA663" s="12"/>
      <c r="AB663" s="12"/>
      <c r="AC663" s="12"/>
      <c r="AD663" s="12"/>
      <c r="AE663" s="12"/>
      <c r="AF663" s="12"/>
    </row>
    <row r="664" spans="1:32">
      <c r="A664" s="1">
        <v>9206</v>
      </c>
      <c r="B664" s="17" t="s">
        <v>435</v>
      </c>
      <c r="C664" s="17"/>
      <c r="D664" s="17" t="s">
        <v>436</v>
      </c>
      <c r="E664" s="17" t="s">
        <v>57</v>
      </c>
      <c r="F664" s="1" t="s">
        <v>35</v>
      </c>
      <c r="G664" s="17" t="s">
        <v>1327</v>
      </c>
      <c r="H664" s="17" t="s">
        <v>186</v>
      </c>
      <c r="I664" s="15" t="s">
        <v>75</v>
      </c>
      <c r="J664" t="s">
        <v>1328</v>
      </c>
      <c r="K664" s="1">
        <f>_xlfn.XLOOKUP(J664,'[1]Youth DB'!$G:$G,'[1]Youth DB'!$A:$A,"",0)</f>
        <v>539</v>
      </c>
      <c r="L664" s="17" t="s">
        <v>1329</v>
      </c>
      <c r="M664" s="11">
        <f>SUM(O664,Q664,S664,U664,W664,Y664,AA664,AC664,AE664)</f>
        <v>3</v>
      </c>
      <c r="N664" s="12"/>
      <c r="O664" s="12">
        <v>2</v>
      </c>
      <c r="P664" s="12">
        <v>1</v>
      </c>
      <c r="Q664" s="12">
        <v>0</v>
      </c>
      <c r="R664" s="12"/>
      <c r="S664" s="12">
        <v>1</v>
      </c>
      <c r="T664" s="12">
        <v>1</v>
      </c>
      <c r="U664" s="12">
        <v>0</v>
      </c>
      <c r="V664" s="12">
        <v>1</v>
      </c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spans="1:32">
      <c r="A665" s="1">
        <v>5474</v>
      </c>
      <c r="B665" s="17" t="s">
        <v>435</v>
      </c>
      <c r="C665" s="17"/>
      <c r="D665" s="17" t="s">
        <v>436</v>
      </c>
      <c r="E665" s="17" t="s">
        <v>57</v>
      </c>
      <c r="F665" s="1" t="s">
        <v>35</v>
      </c>
      <c r="G665" s="17" t="s">
        <v>1330</v>
      </c>
      <c r="H665" s="17" t="s">
        <v>1331</v>
      </c>
      <c r="I665" s="15" t="s">
        <v>78</v>
      </c>
      <c r="J665" t="s">
        <v>1328</v>
      </c>
      <c r="K665" s="1">
        <f>_xlfn.XLOOKUP(J665,'[1]Youth DB'!$G:$G,'[1]Youth DB'!$A:$A,"",0)</f>
        <v>539</v>
      </c>
      <c r="L665" s="17" t="s">
        <v>1298</v>
      </c>
      <c r="M665" s="11">
        <f>SUM(O665,Q665,S665,U665,W665,Y665,AA665,AC665,AE665)</f>
        <v>5</v>
      </c>
      <c r="N665" s="12"/>
      <c r="O665" s="12">
        <v>1</v>
      </c>
      <c r="P665" s="12">
        <v>1</v>
      </c>
      <c r="Q665" s="12">
        <v>2</v>
      </c>
      <c r="R665" s="12">
        <v>1</v>
      </c>
      <c r="S665" s="12">
        <v>2</v>
      </c>
      <c r="T665" s="12">
        <v>1</v>
      </c>
      <c r="U665" s="12">
        <v>0</v>
      </c>
      <c r="V665" s="12">
        <v>1</v>
      </c>
      <c r="W665" s="12">
        <v>0</v>
      </c>
      <c r="X665" s="12">
        <v>1</v>
      </c>
      <c r="Y665" s="12"/>
      <c r="Z665" s="12"/>
      <c r="AA665" s="12"/>
      <c r="AB665" s="12"/>
      <c r="AC665" s="12"/>
      <c r="AD665" s="12"/>
      <c r="AE665" s="12"/>
      <c r="AF665" s="12"/>
    </row>
    <row r="666" spans="1:32">
      <c r="A666" s="1">
        <v>4567</v>
      </c>
      <c r="B666" s="3" t="s">
        <v>451</v>
      </c>
      <c r="C666" s="3"/>
      <c r="D666" s="3" t="s">
        <v>452</v>
      </c>
      <c r="E666" s="3" t="s">
        <v>57</v>
      </c>
      <c r="F666" s="1" t="s">
        <v>35</v>
      </c>
      <c r="G666" s="3" t="s">
        <v>1332</v>
      </c>
      <c r="H666" s="3" t="s">
        <v>283</v>
      </c>
      <c r="I666" s="15" t="s">
        <v>75</v>
      </c>
      <c r="J666" s="17" t="s">
        <v>685</v>
      </c>
      <c r="K666" s="1">
        <f>_xlfn.XLOOKUP(J666,'[1]Youth DB'!$G:$G,'[1]Youth DB'!$A:$A,"",0)</f>
        <v>668</v>
      </c>
      <c r="L666" s="16">
        <v>45007</v>
      </c>
      <c r="M666" s="11">
        <f>SUM(O666,Q666,S666,U666,W666,Y666,AA666,AC666,AE666)</f>
        <v>14</v>
      </c>
      <c r="N666" s="12" t="s">
        <v>40</v>
      </c>
      <c r="O666" s="12">
        <v>3</v>
      </c>
      <c r="P666" s="12">
        <v>3</v>
      </c>
      <c r="Q666" s="12">
        <v>3</v>
      </c>
      <c r="R666" s="12">
        <v>4</v>
      </c>
      <c r="S666" s="12">
        <v>6</v>
      </c>
      <c r="T666" s="12">
        <v>4</v>
      </c>
      <c r="U666" s="12">
        <v>0</v>
      </c>
      <c r="V666" s="12"/>
      <c r="W666" s="12">
        <v>2</v>
      </c>
      <c r="X666" s="12">
        <v>7</v>
      </c>
      <c r="Y666" s="12"/>
      <c r="Z666" s="12"/>
      <c r="AA666" s="12"/>
      <c r="AB666" s="12"/>
      <c r="AC666" s="12"/>
      <c r="AD666" s="12"/>
      <c r="AE666" s="12"/>
      <c r="AF666" s="12"/>
    </row>
    <row r="667" spans="1:32">
      <c r="A667" s="1">
        <v>4574</v>
      </c>
      <c r="B667" s="3" t="s">
        <v>451</v>
      </c>
      <c r="C667" s="3"/>
      <c r="D667" s="3" t="s">
        <v>452</v>
      </c>
      <c r="E667" s="3" t="s">
        <v>43</v>
      </c>
      <c r="F667" s="1" t="s">
        <v>35</v>
      </c>
      <c r="G667" s="3" t="s">
        <v>139</v>
      </c>
      <c r="H667" s="3" t="s">
        <v>1333</v>
      </c>
      <c r="I667" s="15" t="s">
        <v>78</v>
      </c>
      <c r="J667" s="17" t="s">
        <v>1334</v>
      </c>
      <c r="K667" s="1">
        <f>_xlfn.XLOOKUP(J667,'[1]Youth DB'!$G:$G,'[1]Youth DB'!$A:$A,"",0)</f>
        <v>693</v>
      </c>
      <c r="L667" s="16">
        <v>44999</v>
      </c>
      <c r="M667" s="11">
        <f>SUM(O667,Q667,S667,U667,W667,Y667,AA667,AC667,AE667)</f>
        <v>14</v>
      </c>
      <c r="N667" s="12" t="s">
        <v>40</v>
      </c>
      <c r="O667" s="12">
        <v>3</v>
      </c>
      <c r="P667" s="12">
        <v>1</v>
      </c>
      <c r="Q667" s="12">
        <v>2</v>
      </c>
      <c r="R667" s="12">
        <v>2</v>
      </c>
      <c r="S667" s="12">
        <v>6</v>
      </c>
      <c r="T667" s="12">
        <v>3</v>
      </c>
      <c r="U667" s="12">
        <v>0</v>
      </c>
      <c r="V667" s="12"/>
      <c r="W667" s="12">
        <v>3</v>
      </c>
      <c r="X667" s="12">
        <v>2</v>
      </c>
      <c r="Y667" s="12"/>
      <c r="Z667" s="12"/>
      <c r="AA667" s="12"/>
      <c r="AB667" s="12"/>
      <c r="AC667" s="12"/>
      <c r="AD667" s="12"/>
      <c r="AE667" s="12"/>
      <c r="AF667" s="12"/>
    </row>
    <row r="668" spans="1:32">
      <c r="A668" s="1">
        <v>7852</v>
      </c>
      <c r="B668" s="3" t="s">
        <v>451</v>
      </c>
      <c r="C668" s="3"/>
      <c r="D668" s="3" t="s">
        <v>452</v>
      </c>
      <c r="E668" s="3" t="s">
        <v>43</v>
      </c>
      <c r="F668" s="1" t="s">
        <v>35</v>
      </c>
      <c r="G668" s="17" t="s">
        <v>1335</v>
      </c>
      <c r="H668" s="17" t="s">
        <v>1336</v>
      </c>
      <c r="I668" s="15" t="s">
        <v>75</v>
      </c>
      <c r="J668" s="17" t="s">
        <v>1171</v>
      </c>
      <c r="K668" s="1">
        <f>_xlfn.XLOOKUP(J668,'[1]Youth DB'!$G:$G,'[1]Youth DB'!$A:$A,"",0)</f>
        <v>667</v>
      </c>
      <c r="L668" s="16">
        <v>45035</v>
      </c>
      <c r="M668" s="11">
        <f>SUM(O668,Q668,S668,U668,W668,Y668,AA668,AC668,AE668)</f>
        <v>14</v>
      </c>
      <c r="N668" s="12" t="s">
        <v>40</v>
      </c>
      <c r="O668" s="12">
        <v>0</v>
      </c>
      <c r="P668" s="12">
        <v>0</v>
      </c>
      <c r="Q668" s="12">
        <v>2</v>
      </c>
      <c r="R668" s="12">
        <v>1</v>
      </c>
      <c r="S668" s="12">
        <v>5</v>
      </c>
      <c r="T668" s="12">
        <v>3</v>
      </c>
      <c r="U668" s="12">
        <v>3</v>
      </c>
      <c r="V668" s="12">
        <v>3</v>
      </c>
      <c r="W668" s="12">
        <v>4</v>
      </c>
      <c r="X668" s="12">
        <v>11</v>
      </c>
      <c r="Y668" s="12"/>
      <c r="Z668" s="12"/>
      <c r="AA668" s="12"/>
      <c r="AB668" s="12"/>
      <c r="AC668" s="12"/>
      <c r="AD668" s="12"/>
      <c r="AE668" s="12"/>
      <c r="AF668" s="12"/>
    </row>
    <row r="669" spans="1:32">
      <c r="A669" s="1">
        <v>4564</v>
      </c>
      <c r="B669" s="3" t="s">
        <v>451</v>
      </c>
      <c r="C669" s="3"/>
      <c r="D669" s="3" t="s">
        <v>452</v>
      </c>
      <c r="E669" s="3" t="s">
        <v>57</v>
      </c>
      <c r="F669" s="1" t="s">
        <v>35</v>
      </c>
      <c r="G669" s="3" t="s">
        <v>1337</v>
      </c>
      <c r="H669" s="3" t="s">
        <v>1338</v>
      </c>
      <c r="I669" s="15" t="s">
        <v>78</v>
      </c>
      <c r="J669" s="17" t="s">
        <v>1279</v>
      </c>
      <c r="K669" s="1">
        <f>_xlfn.XLOOKUP(J669,'[1]Youth DB'!$G:$G,'[1]Youth DB'!$A:$A,"",0)</f>
        <v>677</v>
      </c>
      <c r="L669" s="16">
        <v>45007</v>
      </c>
      <c r="M669" s="11">
        <f>SUM(O669,Q669,S669,U669,W669,Y669,AA669,AC669,AE669)</f>
        <v>14</v>
      </c>
      <c r="N669" s="12" t="s">
        <v>40</v>
      </c>
      <c r="O669" s="12">
        <v>5</v>
      </c>
      <c r="P669" s="12">
        <v>2</v>
      </c>
      <c r="Q669" s="12">
        <v>2</v>
      </c>
      <c r="R669" s="12">
        <v>3</v>
      </c>
      <c r="S669" s="12">
        <v>2</v>
      </c>
      <c r="T669" s="12">
        <v>4</v>
      </c>
      <c r="U669" s="12">
        <v>2</v>
      </c>
      <c r="V669" s="12">
        <v>6</v>
      </c>
      <c r="W669" s="12">
        <v>3</v>
      </c>
      <c r="X669" s="12">
        <v>7</v>
      </c>
      <c r="Y669" s="12"/>
      <c r="Z669" s="12"/>
      <c r="AA669" s="12"/>
      <c r="AB669" s="12"/>
      <c r="AC669" s="12"/>
      <c r="AD669" s="12"/>
      <c r="AE669" s="12"/>
      <c r="AF669" s="12"/>
    </row>
    <row r="670" spans="1:32">
      <c r="A670" s="1">
        <v>5565</v>
      </c>
      <c r="B670" s="17" t="s">
        <v>435</v>
      </c>
      <c r="C670" s="17"/>
      <c r="D670" s="17" t="s">
        <v>436</v>
      </c>
      <c r="E670" s="17" t="s">
        <v>57</v>
      </c>
      <c r="F670" s="1" t="s">
        <v>35</v>
      </c>
      <c r="G670" s="17" t="s">
        <v>1339</v>
      </c>
      <c r="H670" s="17" t="s">
        <v>1340</v>
      </c>
      <c r="I670" s="15" t="s">
        <v>75</v>
      </c>
      <c r="J670" t="s">
        <v>1328</v>
      </c>
      <c r="K670" s="1">
        <f>_xlfn.XLOOKUP(J670,'[1]Youth DB'!$G:$G,'[1]Youth DB'!$A:$A,"",0)</f>
        <v>539</v>
      </c>
      <c r="L670" s="16">
        <v>45019</v>
      </c>
      <c r="M670" s="11">
        <f>SUM(O670,Q670,S670,U670,W670,Y670,AA670,AC670,AE670)</f>
        <v>5</v>
      </c>
      <c r="N670" s="12"/>
      <c r="O670" s="12">
        <v>1</v>
      </c>
      <c r="P670" s="12">
        <v>1</v>
      </c>
      <c r="Q670" s="12">
        <v>1</v>
      </c>
      <c r="R670" s="12">
        <v>1</v>
      </c>
      <c r="S670" s="12">
        <v>2</v>
      </c>
      <c r="T670" s="12">
        <v>1</v>
      </c>
      <c r="U670" s="12">
        <v>1</v>
      </c>
      <c r="V670" s="12">
        <v>1</v>
      </c>
      <c r="W670" s="12">
        <v>0</v>
      </c>
      <c r="X670" s="12">
        <v>1</v>
      </c>
      <c r="Y670" s="12"/>
      <c r="Z670" s="12"/>
      <c r="AA670" s="12"/>
      <c r="AB670" s="12"/>
      <c r="AC670" s="12"/>
      <c r="AD670" s="12"/>
      <c r="AE670" s="12"/>
      <c r="AF670" s="12"/>
    </row>
    <row r="671" spans="1:32">
      <c r="A671" s="1">
        <v>7413</v>
      </c>
      <c r="B671" s="17" t="s">
        <v>435</v>
      </c>
      <c r="C671" s="17"/>
      <c r="D671" s="17" t="s">
        <v>436</v>
      </c>
      <c r="E671" s="17" t="s">
        <v>43</v>
      </c>
      <c r="F671" s="1" t="s">
        <v>35</v>
      </c>
      <c r="G671" s="17" t="s">
        <v>1341</v>
      </c>
      <c r="H671" s="17" t="s">
        <v>1342</v>
      </c>
      <c r="I671" s="15" t="s">
        <v>75</v>
      </c>
      <c r="J671" t="s">
        <v>1328</v>
      </c>
      <c r="K671" s="1">
        <f>_xlfn.XLOOKUP(J671,'[1]Youth DB'!$G:$G,'[1]Youth DB'!$A:$A,"",0)</f>
        <v>539</v>
      </c>
      <c r="L671" s="17" t="s">
        <v>812</v>
      </c>
      <c r="M671" s="11">
        <f>SUM(O671,Q671,S671,U671,W671,Y671,AA671,AC671,AE671)</f>
        <v>5</v>
      </c>
      <c r="N671" s="12"/>
      <c r="O671" s="12">
        <v>3</v>
      </c>
      <c r="P671" s="12">
        <v>1</v>
      </c>
      <c r="Q671" s="12">
        <v>2</v>
      </c>
      <c r="R671" s="12">
        <v>1</v>
      </c>
      <c r="S671" s="12">
        <v>0</v>
      </c>
      <c r="T671" s="12">
        <v>1</v>
      </c>
      <c r="U671" s="12">
        <v>0</v>
      </c>
      <c r="V671" s="12">
        <v>1</v>
      </c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spans="1:32">
      <c r="A672" s="1">
        <v>4541</v>
      </c>
      <c r="B672" s="3" t="s">
        <v>451</v>
      </c>
      <c r="C672" s="3"/>
      <c r="D672" s="3" t="s">
        <v>452</v>
      </c>
      <c r="E672" s="3" t="s">
        <v>57</v>
      </c>
      <c r="F672" s="1" t="s">
        <v>35</v>
      </c>
      <c r="G672" s="3" t="s">
        <v>1343</v>
      </c>
      <c r="H672" s="3" t="s">
        <v>1344</v>
      </c>
      <c r="I672" s="15" t="s">
        <v>78</v>
      </c>
      <c r="J672" s="17" t="s">
        <v>685</v>
      </c>
      <c r="K672" s="1">
        <f>_xlfn.XLOOKUP(J672,'[1]Youth DB'!$G:$G,'[1]Youth DB'!$A:$A,"",0)</f>
        <v>668</v>
      </c>
      <c r="L672" s="16">
        <v>45007</v>
      </c>
      <c r="M672" s="11">
        <f>SUM(O672,Q672,S672,U672,W672,Y672,AA672,AC672,AE672)</f>
        <v>14</v>
      </c>
      <c r="N672" s="12" t="s">
        <v>40</v>
      </c>
      <c r="O672" s="12">
        <v>4</v>
      </c>
      <c r="P672" s="12">
        <v>1</v>
      </c>
      <c r="Q672" s="12">
        <v>3</v>
      </c>
      <c r="R672" s="12">
        <v>6</v>
      </c>
      <c r="S672" s="12">
        <v>5</v>
      </c>
      <c r="T672" s="12">
        <v>6</v>
      </c>
      <c r="U672" s="12">
        <v>0</v>
      </c>
      <c r="V672" s="12">
        <v>6</v>
      </c>
      <c r="W672" s="12">
        <v>2</v>
      </c>
      <c r="X672" s="12">
        <v>8</v>
      </c>
      <c r="Y672" s="12"/>
      <c r="Z672" s="12"/>
      <c r="AA672" s="12"/>
      <c r="AB672" s="12"/>
      <c r="AC672" s="12"/>
      <c r="AD672" s="12"/>
      <c r="AE672" s="12"/>
      <c r="AF672" s="12"/>
    </row>
    <row r="673" spans="1:32">
      <c r="A673" s="1">
        <v>5441</v>
      </c>
      <c r="B673" s="17" t="s">
        <v>435</v>
      </c>
      <c r="C673" s="17"/>
      <c r="D673" s="17" t="s">
        <v>436</v>
      </c>
      <c r="E673" s="17" t="s">
        <v>57</v>
      </c>
      <c r="F673" s="1" t="s">
        <v>35</v>
      </c>
      <c r="G673" s="17" t="s">
        <v>1345</v>
      </c>
      <c r="H673" s="17" t="s">
        <v>1346</v>
      </c>
      <c r="I673" s="15" t="s">
        <v>78</v>
      </c>
      <c r="J673" t="s">
        <v>1328</v>
      </c>
      <c r="K673" s="1">
        <f>_xlfn.XLOOKUP(J673,'[1]Youth DB'!$G:$G,'[1]Youth DB'!$A:$A,"",0)</f>
        <v>539</v>
      </c>
      <c r="L673" s="17" t="s">
        <v>812</v>
      </c>
      <c r="M673" s="11">
        <f>SUM(O673,Q673,S673,U673,W673,Y673,AA673,AC673,AE673)</f>
        <v>6</v>
      </c>
      <c r="N673" s="12"/>
      <c r="O673" s="12">
        <v>2</v>
      </c>
      <c r="P673" s="12">
        <v>1</v>
      </c>
      <c r="Q673" s="12">
        <v>2</v>
      </c>
      <c r="R673" s="12">
        <v>1</v>
      </c>
      <c r="S673" s="12">
        <v>2</v>
      </c>
      <c r="T673" s="12">
        <v>2</v>
      </c>
      <c r="U673" s="12">
        <v>0</v>
      </c>
      <c r="V673" s="12">
        <v>2</v>
      </c>
      <c r="W673" s="12">
        <v>0</v>
      </c>
      <c r="X673" s="12">
        <v>2</v>
      </c>
      <c r="Y673" s="12"/>
      <c r="Z673" s="12"/>
      <c r="AA673" s="12"/>
      <c r="AB673" s="12"/>
      <c r="AC673" s="12"/>
      <c r="AD673" s="12"/>
      <c r="AE673" s="12"/>
      <c r="AF673" s="12"/>
    </row>
    <row r="674" spans="1:32">
      <c r="A674" s="1">
        <v>9069</v>
      </c>
      <c r="B674" s="17" t="s">
        <v>435</v>
      </c>
      <c r="C674" s="17"/>
      <c r="D674" s="17" t="s">
        <v>436</v>
      </c>
      <c r="E674" s="17" t="s">
        <v>57</v>
      </c>
      <c r="F674" s="1" t="s">
        <v>35</v>
      </c>
      <c r="G674" s="17" t="s">
        <v>1347</v>
      </c>
      <c r="H674" s="17" t="s">
        <v>1348</v>
      </c>
      <c r="I674" s="15" t="s">
        <v>78</v>
      </c>
      <c r="J674" t="s">
        <v>1328</v>
      </c>
      <c r="K674" s="1">
        <f>_xlfn.XLOOKUP(J674,'[1]Youth DB'!$G:$G,'[1]Youth DB'!$A:$A,"",0)</f>
        <v>539</v>
      </c>
      <c r="L674" s="17" t="s">
        <v>1298</v>
      </c>
      <c r="M674" s="11">
        <f>SUM(O674,Q674,S674,U674,W674,Y674,AA674,AC674,AE674)</f>
        <v>6</v>
      </c>
      <c r="N674" s="12"/>
      <c r="O674" s="12">
        <v>1</v>
      </c>
      <c r="P674" s="12">
        <v>1</v>
      </c>
      <c r="Q674" s="12">
        <v>2</v>
      </c>
      <c r="R674" s="12">
        <v>1</v>
      </c>
      <c r="S674" s="12">
        <v>3</v>
      </c>
      <c r="T674" s="12">
        <v>2</v>
      </c>
      <c r="U674" s="12">
        <v>0</v>
      </c>
      <c r="V674" s="12">
        <v>2</v>
      </c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spans="1:32">
      <c r="A675" s="1">
        <v>4586</v>
      </c>
      <c r="B675" s="3" t="s">
        <v>451</v>
      </c>
      <c r="C675" s="3"/>
      <c r="D675" s="3" t="s">
        <v>452</v>
      </c>
      <c r="E675" s="3" t="s">
        <v>43</v>
      </c>
      <c r="F675" s="1" t="s">
        <v>35</v>
      </c>
      <c r="G675" s="3" t="s">
        <v>1349</v>
      </c>
      <c r="H675" s="3" t="s">
        <v>1350</v>
      </c>
      <c r="I675" s="15" t="s">
        <v>78</v>
      </c>
      <c r="J675" s="17" t="s">
        <v>1220</v>
      </c>
      <c r="K675" s="1">
        <f>_xlfn.XLOOKUP(J675,'[1]Youth DB'!$G:$G,'[1]Youth DB'!$A:$A,"",0)</f>
        <v>681</v>
      </c>
      <c r="L675" s="16">
        <v>44999</v>
      </c>
      <c r="M675" s="11">
        <f>SUM(O675,Q675,S675,U675,W675,Y675,AA675,AC675,AE675)</f>
        <v>14</v>
      </c>
      <c r="N675" s="12" t="s">
        <v>40</v>
      </c>
      <c r="O675" s="12">
        <v>4</v>
      </c>
      <c r="P675" s="12">
        <v>1</v>
      </c>
      <c r="Q675" s="12">
        <v>2</v>
      </c>
      <c r="R675" s="12">
        <v>2</v>
      </c>
      <c r="S675" s="12">
        <v>4</v>
      </c>
      <c r="T675" s="12">
        <v>4</v>
      </c>
      <c r="U675" s="12">
        <v>1</v>
      </c>
      <c r="V675" s="12">
        <v>5</v>
      </c>
      <c r="W675" s="12">
        <v>3</v>
      </c>
      <c r="X675" s="12">
        <v>10</v>
      </c>
      <c r="Y675" s="12"/>
      <c r="Z675" s="12"/>
      <c r="AA675" s="12"/>
      <c r="AB675" s="12"/>
      <c r="AC675" s="12"/>
      <c r="AD675" s="12"/>
      <c r="AE675" s="12"/>
      <c r="AF675" s="12"/>
    </row>
    <row r="676" spans="1:32">
      <c r="A676" s="1">
        <v>4569</v>
      </c>
      <c r="B676" s="3" t="s">
        <v>451</v>
      </c>
      <c r="C676" s="3"/>
      <c r="D676" s="3" t="s">
        <v>452</v>
      </c>
      <c r="E676" s="3" t="s">
        <v>43</v>
      </c>
      <c r="F676" s="1" t="s">
        <v>35</v>
      </c>
      <c r="G676" s="3" t="s">
        <v>1351</v>
      </c>
      <c r="H676" s="3" t="s">
        <v>1352</v>
      </c>
      <c r="I676" s="15" t="s">
        <v>75</v>
      </c>
      <c r="J676" s="17" t="s">
        <v>1171</v>
      </c>
      <c r="K676" s="1">
        <f>_xlfn.XLOOKUP(J676,'[1]Youth DB'!$G:$G,'[1]Youth DB'!$A:$A,"",0)</f>
        <v>667</v>
      </c>
      <c r="L676" s="16">
        <v>44999</v>
      </c>
      <c r="M676" s="11">
        <f>SUM(O676,Q676,S676,U676,W676,Y676,AA676,AC676,AE676)</f>
        <v>14</v>
      </c>
      <c r="N676" s="12" t="s">
        <v>40</v>
      </c>
      <c r="O676" s="12">
        <v>5</v>
      </c>
      <c r="P676" s="12">
        <v>2</v>
      </c>
      <c r="Q676" s="12">
        <v>1</v>
      </c>
      <c r="R676" s="12">
        <v>2</v>
      </c>
      <c r="S676" s="12">
        <v>2</v>
      </c>
      <c r="T676" s="12">
        <v>3</v>
      </c>
      <c r="U676" s="12">
        <v>2</v>
      </c>
      <c r="V676" s="12">
        <v>4</v>
      </c>
      <c r="W676" s="12">
        <v>4</v>
      </c>
      <c r="X676" s="12">
        <v>11</v>
      </c>
      <c r="Y676" s="12"/>
      <c r="Z676" s="12"/>
      <c r="AA676" s="12"/>
      <c r="AB676" s="12"/>
      <c r="AC676" s="12"/>
      <c r="AD676" s="12"/>
      <c r="AE676" s="12"/>
      <c r="AF676" s="12"/>
    </row>
    <row r="677" spans="1:32">
      <c r="A677" s="1">
        <v>4557</v>
      </c>
      <c r="B677" s="3" t="s">
        <v>451</v>
      </c>
      <c r="C677" s="3"/>
      <c r="D677" s="3" t="s">
        <v>452</v>
      </c>
      <c r="E677" s="3" t="s">
        <v>57</v>
      </c>
      <c r="F677" s="1" t="s">
        <v>35</v>
      </c>
      <c r="G677" s="3" t="s">
        <v>1353</v>
      </c>
      <c r="H677" s="3" t="s">
        <v>1354</v>
      </c>
      <c r="I677" s="15" t="s">
        <v>78</v>
      </c>
      <c r="J677" s="17" t="s">
        <v>1224</v>
      </c>
      <c r="K677" s="1">
        <f>_xlfn.XLOOKUP(J677,'[1]Youth DB'!$G:$G,'[1]Youth DB'!$A:$A,"",0)</f>
        <v>666</v>
      </c>
      <c r="L677" s="16">
        <v>45007</v>
      </c>
      <c r="M677" s="11">
        <f>SUM(O677,Q677,S677,U677,W677,Y677,AA677,AC677,AE677)</f>
        <v>14</v>
      </c>
      <c r="N677" s="12" t="s">
        <v>40</v>
      </c>
      <c r="O677" s="12">
        <v>4</v>
      </c>
      <c r="P677" s="12">
        <v>1</v>
      </c>
      <c r="Q677" s="12">
        <v>2</v>
      </c>
      <c r="R677" s="12">
        <v>2</v>
      </c>
      <c r="S677" s="12">
        <v>3</v>
      </c>
      <c r="T677" s="12">
        <v>3</v>
      </c>
      <c r="U677" s="12">
        <v>1</v>
      </c>
      <c r="V677" s="12">
        <v>4</v>
      </c>
      <c r="W677" s="12">
        <v>4</v>
      </c>
      <c r="X677" s="12">
        <v>9</v>
      </c>
      <c r="Y677" s="12"/>
      <c r="Z677" s="12"/>
      <c r="AA677" s="12"/>
      <c r="AB677" s="12"/>
      <c r="AC677" s="12"/>
      <c r="AD677" s="12"/>
      <c r="AE677" s="12"/>
      <c r="AF677" s="12"/>
    </row>
    <row r="678" spans="1:32">
      <c r="A678" s="1">
        <v>4589</v>
      </c>
      <c r="B678" s="3" t="s">
        <v>451</v>
      </c>
      <c r="C678" s="3"/>
      <c r="D678" s="3" t="s">
        <v>452</v>
      </c>
      <c r="E678" s="3" t="s">
        <v>43</v>
      </c>
      <c r="F678" s="1" t="s">
        <v>35</v>
      </c>
      <c r="G678" s="3" t="s">
        <v>1355</v>
      </c>
      <c r="H678" s="3" t="s">
        <v>1356</v>
      </c>
      <c r="I678" s="15" t="s">
        <v>75</v>
      </c>
      <c r="J678" s="17" t="s">
        <v>1279</v>
      </c>
      <c r="K678" s="1">
        <f>_xlfn.XLOOKUP(J678,'[1]Youth DB'!$G:$G,'[1]Youth DB'!$A:$A,"",0)</f>
        <v>677</v>
      </c>
      <c r="L678" s="16">
        <v>44999</v>
      </c>
      <c r="M678" s="11">
        <f>SUM(O678,Q678,S678,U678,W678,Y678,AA678,AC678,AE678)</f>
        <v>14</v>
      </c>
      <c r="N678" s="12" t="s">
        <v>40</v>
      </c>
      <c r="O678" s="12">
        <v>2</v>
      </c>
      <c r="P678" s="12">
        <v>1</v>
      </c>
      <c r="Q678" s="12">
        <v>3</v>
      </c>
      <c r="R678" s="12">
        <v>1</v>
      </c>
      <c r="S678" s="12">
        <v>6</v>
      </c>
      <c r="T678" s="12">
        <v>3</v>
      </c>
      <c r="U678" s="12">
        <v>1</v>
      </c>
      <c r="V678" s="12">
        <v>3</v>
      </c>
      <c r="W678" s="12">
        <v>2</v>
      </c>
      <c r="X678" s="12">
        <v>3</v>
      </c>
      <c r="Y678" s="12"/>
      <c r="Z678" s="12"/>
      <c r="AA678" s="12"/>
      <c r="AB678" s="12"/>
      <c r="AC678" s="12"/>
      <c r="AD678" s="12"/>
      <c r="AE678" s="12"/>
      <c r="AF678" s="12"/>
    </row>
    <row r="679" spans="1:32">
      <c r="A679" s="1">
        <v>7603</v>
      </c>
      <c r="B679" s="3" t="s">
        <v>1016</v>
      </c>
      <c r="C679" s="3"/>
      <c r="D679" s="3" t="s">
        <v>432</v>
      </c>
      <c r="E679" s="3" t="s">
        <v>43</v>
      </c>
      <c r="F679" s="1" t="s">
        <v>35</v>
      </c>
      <c r="G679" s="17" t="s">
        <v>1357</v>
      </c>
      <c r="H679" s="18" t="s">
        <v>425</v>
      </c>
      <c r="I679" s="15" t="s">
        <v>75</v>
      </c>
      <c r="J679" s="17" t="s">
        <v>1358</v>
      </c>
      <c r="K679" s="1">
        <f>_xlfn.XLOOKUP(J679,'[1]Youth DB'!$G:$G,'[1]Youth DB'!$A:$A,"",0)</f>
        <v>665</v>
      </c>
      <c r="L679" s="17" t="s">
        <v>39</v>
      </c>
      <c r="M679" s="11">
        <f>SUM(O679,Q679,S679,U679,W679,Y679,AA679,AC679,AE679)</f>
        <v>14</v>
      </c>
      <c r="N679" s="12"/>
      <c r="O679" s="12">
        <v>4</v>
      </c>
      <c r="P679" s="12">
        <v>1</v>
      </c>
      <c r="Q679" s="12">
        <v>4</v>
      </c>
      <c r="R679" s="12">
        <v>1</v>
      </c>
      <c r="S679" s="12">
        <v>6</v>
      </c>
      <c r="T679" s="12">
        <v>2</v>
      </c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spans="1:32" ht="24">
      <c r="A680" s="1">
        <v>7779</v>
      </c>
      <c r="B680" s="3" t="s">
        <v>1016</v>
      </c>
      <c r="C680" s="3" t="s">
        <v>1033</v>
      </c>
      <c r="D680" s="3" t="s">
        <v>432</v>
      </c>
      <c r="E680" s="3" t="s">
        <v>43</v>
      </c>
      <c r="F680" s="1" t="s">
        <v>35</v>
      </c>
      <c r="G680" s="17" t="s">
        <v>1359</v>
      </c>
      <c r="H680" s="17" t="s">
        <v>1360</v>
      </c>
      <c r="I680" s="15" t="s">
        <v>75</v>
      </c>
      <c r="J680" s="17" t="s">
        <v>1035</v>
      </c>
      <c r="K680" s="1">
        <f>_xlfn.XLOOKUP(J680,'[1]Youth DB'!$G:$G,'[1]Youth DB'!$A:$A,"",0)</f>
        <v>867</v>
      </c>
      <c r="L680" s="17" t="s">
        <v>738</v>
      </c>
      <c r="M680" s="11">
        <f>SUM(O680,Q680,S680,U680,W680,Y680,AA680,AC680,AE680)</f>
        <v>14</v>
      </c>
      <c r="N680" s="12"/>
      <c r="O680" s="12"/>
      <c r="P680" s="12"/>
      <c r="Q680" s="12">
        <v>4</v>
      </c>
      <c r="R680" s="12">
        <v>1</v>
      </c>
      <c r="S680" s="12">
        <v>5</v>
      </c>
      <c r="T680" s="12">
        <v>1</v>
      </c>
      <c r="U680" s="12">
        <v>4</v>
      </c>
      <c r="V680" s="12">
        <v>2</v>
      </c>
      <c r="W680" s="12">
        <v>1</v>
      </c>
      <c r="X680" s="12">
        <v>1</v>
      </c>
      <c r="Y680" s="12"/>
      <c r="Z680" s="12"/>
      <c r="AA680" s="12"/>
      <c r="AB680" s="12"/>
      <c r="AC680" s="12"/>
      <c r="AD680" s="12"/>
      <c r="AE680" s="12"/>
      <c r="AF680" s="12"/>
    </row>
    <row r="681" spans="1:32">
      <c r="A681" s="1">
        <v>2317</v>
      </c>
      <c r="B681" s="17" t="s">
        <v>435</v>
      </c>
      <c r="C681" s="17"/>
      <c r="D681" s="17" t="s">
        <v>436</v>
      </c>
      <c r="E681" s="17" t="s">
        <v>57</v>
      </c>
      <c r="F681" s="1" t="s">
        <v>35</v>
      </c>
      <c r="G681" s="17" t="s">
        <v>1361</v>
      </c>
      <c r="H681" s="17" t="s">
        <v>1362</v>
      </c>
      <c r="I681" s="15" t="s">
        <v>75</v>
      </c>
      <c r="J681" t="s">
        <v>1328</v>
      </c>
      <c r="K681" s="1">
        <f>_xlfn.XLOOKUP(J681,'[1]Youth DB'!$G:$G,'[1]Youth DB'!$A:$A,"",0)</f>
        <v>539</v>
      </c>
      <c r="L681" s="17" t="s">
        <v>1329</v>
      </c>
      <c r="M681" s="11">
        <f>SUM(O681,Q681,S681,U681,W681,Y681,AA681,AC681,AE681)</f>
        <v>6</v>
      </c>
      <c r="N681" s="12"/>
      <c r="O681" s="12">
        <v>2</v>
      </c>
      <c r="P681" s="12">
        <v>1</v>
      </c>
      <c r="Q681" s="12">
        <v>2</v>
      </c>
      <c r="R681" s="12">
        <v>1</v>
      </c>
      <c r="S681" s="12">
        <v>2</v>
      </c>
      <c r="T681" s="12">
        <v>2</v>
      </c>
      <c r="U681" s="12">
        <v>0</v>
      </c>
      <c r="V681" s="12">
        <v>2</v>
      </c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spans="1:32" ht="24">
      <c r="A682" s="1">
        <v>5173</v>
      </c>
      <c r="B682" s="3" t="s">
        <v>807</v>
      </c>
      <c r="C682" s="3"/>
      <c r="D682" s="3" t="s">
        <v>33</v>
      </c>
      <c r="E682" s="3" t="s">
        <v>57</v>
      </c>
      <c r="F682" s="1" t="s">
        <v>35</v>
      </c>
      <c r="G682" s="3" t="s">
        <v>1363</v>
      </c>
      <c r="H682" s="3" t="s">
        <v>1364</v>
      </c>
      <c r="I682" s="15"/>
      <c r="J682" s="17" t="s">
        <v>908</v>
      </c>
      <c r="K682" s="1">
        <f>_xlfn.XLOOKUP(J682,'[1]Youth DB'!$G:$G,'[1]Youth DB'!$A:$A,"",0)</f>
        <v>762</v>
      </c>
      <c r="L682" s="17" t="s">
        <v>39</v>
      </c>
      <c r="M682" s="11">
        <f>SUM(O682,Q682,S682,U682,W682,Y682,AA682,AC682,AE682)</f>
        <v>14</v>
      </c>
      <c r="N682" s="12" t="s">
        <v>40</v>
      </c>
      <c r="O682" s="12">
        <v>2</v>
      </c>
      <c r="P682" s="12">
        <v>1</v>
      </c>
      <c r="Q682" s="12">
        <v>5</v>
      </c>
      <c r="R682" s="12">
        <v>1</v>
      </c>
      <c r="S682" s="12">
        <v>6</v>
      </c>
      <c r="T682" s="12">
        <v>2</v>
      </c>
      <c r="U682" s="12">
        <v>0</v>
      </c>
      <c r="V682" s="12">
        <v>2</v>
      </c>
      <c r="W682" s="12">
        <v>1</v>
      </c>
      <c r="X682" s="12">
        <v>2</v>
      </c>
      <c r="Y682" s="12"/>
      <c r="Z682" s="12"/>
      <c r="AA682" s="12"/>
      <c r="AB682" s="12"/>
      <c r="AC682" s="12"/>
      <c r="AD682" s="12"/>
      <c r="AE682" s="12"/>
      <c r="AF682" s="12"/>
    </row>
    <row r="683" spans="1:32">
      <c r="A683" s="1">
        <v>5202</v>
      </c>
      <c r="B683" s="3" t="s">
        <v>807</v>
      </c>
      <c r="C683" s="3"/>
      <c r="D683" s="3" t="s">
        <v>33</v>
      </c>
      <c r="E683" s="3" t="s">
        <v>57</v>
      </c>
      <c r="F683" s="1" t="s">
        <v>35</v>
      </c>
      <c r="G683" s="3" t="s">
        <v>1365</v>
      </c>
      <c r="H683" s="3" t="s">
        <v>274</v>
      </c>
      <c r="I683" s="15"/>
      <c r="J683" s="17" t="s">
        <v>810</v>
      </c>
      <c r="K683" s="1">
        <f>_xlfn.XLOOKUP(J683,'[1]Youth DB'!$G:$G,'[1]Youth DB'!$A:$A,"",0)</f>
        <v>690</v>
      </c>
      <c r="L683" s="17" t="s">
        <v>776</v>
      </c>
      <c r="M683" s="11">
        <f>SUM(O683,Q683,S683,U683,W683,Y683,AA683,AC683,AE683)</f>
        <v>14</v>
      </c>
      <c r="N683" s="12" t="s">
        <v>40</v>
      </c>
      <c r="O683" s="12">
        <v>3</v>
      </c>
      <c r="P683" s="12">
        <v>1</v>
      </c>
      <c r="Q683" s="12">
        <v>4</v>
      </c>
      <c r="R683" s="12">
        <v>2</v>
      </c>
      <c r="S683" s="12">
        <v>6</v>
      </c>
      <c r="T683" s="12">
        <v>3</v>
      </c>
      <c r="U683" s="12">
        <v>1</v>
      </c>
      <c r="V683" s="12">
        <v>4</v>
      </c>
      <c r="W683" s="12">
        <v>0</v>
      </c>
      <c r="X683" s="12">
        <v>4</v>
      </c>
      <c r="Y683" s="12"/>
      <c r="Z683" s="12"/>
      <c r="AA683" s="12"/>
      <c r="AB683" s="12"/>
      <c r="AC683" s="12"/>
      <c r="AD683" s="12"/>
      <c r="AE683" s="12"/>
      <c r="AF683" s="12"/>
    </row>
    <row r="684" spans="1:32">
      <c r="A684" s="1">
        <v>5201</v>
      </c>
      <c r="B684" s="3" t="s">
        <v>807</v>
      </c>
      <c r="C684" s="3"/>
      <c r="D684" s="3" t="s">
        <v>33</v>
      </c>
      <c r="E684" s="3" t="s">
        <v>57</v>
      </c>
      <c r="F684" s="1" t="s">
        <v>35</v>
      </c>
      <c r="G684" s="3" t="s">
        <v>1366</v>
      </c>
      <c r="H684" s="3" t="s">
        <v>292</v>
      </c>
      <c r="I684" s="15"/>
      <c r="J684" s="17" t="s">
        <v>1367</v>
      </c>
      <c r="K684" s="1">
        <f>_xlfn.XLOOKUP(J684,'[1]Youth DB'!$G:$G,'[1]Youth DB'!$A:$A,"",0)</f>
        <v>734</v>
      </c>
      <c r="L684" s="17" t="s">
        <v>155</v>
      </c>
      <c r="M684" s="11">
        <f>SUM(O684,Q684,S684,U684,W684,Y684,AA684,AC684,AE684)</f>
        <v>14</v>
      </c>
      <c r="N684" s="12" t="s">
        <v>40</v>
      </c>
      <c r="O684" s="12">
        <v>3</v>
      </c>
      <c r="P684" s="12">
        <v>1</v>
      </c>
      <c r="Q684" s="12">
        <v>3</v>
      </c>
      <c r="R684" s="12">
        <v>2</v>
      </c>
      <c r="S684" s="12">
        <v>7</v>
      </c>
      <c r="T684" s="12">
        <v>3</v>
      </c>
      <c r="U684" s="12">
        <v>1</v>
      </c>
      <c r="V684" s="12">
        <v>3</v>
      </c>
      <c r="W684" s="12">
        <v>0</v>
      </c>
      <c r="X684" s="12">
        <v>4</v>
      </c>
      <c r="Y684" s="12"/>
      <c r="Z684" s="12"/>
      <c r="AA684" s="12"/>
      <c r="AB684" s="12"/>
      <c r="AC684" s="12"/>
      <c r="AD684" s="12"/>
      <c r="AE684" s="12"/>
      <c r="AF684" s="12"/>
    </row>
    <row r="685" spans="1:32">
      <c r="A685" s="1">
        <v>8989</v>
      </c>
      <c r="B685" s="3" t="s">
        <v>807</v>
      </c>
      <c r="C685" s="3"/>
      <c r="D685" s="3" t="s">
        <v>33</v>
      </c>
      <c r="E685" s="3" t="s">
        <v>57</v>
      </c>
      <c r="F685" s="1" t="s">
        <v>35</v>
      </c>
      <c r="G685" s="17" t="s">
        <v>1368</v>
      </c>
      <c r="H685" s="17" t="s">
        <v>1369</v>
      </c>
      <c r="I685" s="15"/>
      <c r="J685" s="17" t="s">
        <v>810</v>
      </c>
      <c r="K685" s="1">
        <f>_xlfn.XLOOKUP(J685,'[1]Youth DB'!$G:$G,'[1]Youth DB'!$A:$A,"",0)</f>
        <v>690</v>
      </c>
      <c r="L685" s="17" t="s">
        <v>155</v>
      </c>
      <c r="M685" s="11">
        <f>SUM(O685,Q685,S685,U685,W685,Y685,AA685,AC685,AE685)</f>
        <v>14</v>
      </c>
      <c r="N685" s="12" t="s">
        <v>40</v>
      </c>
      <c r="O685" s="12">
        <v>5</v>
      </c>
      <c r="P685" s="12">
        <v>1</v>
      </c>
      <c r="Q685" s="12">
        <v>3</v>
      </c>
      <c r="R685" s="12">
        <v>2</v>
      </c>
      <c r="S685" s="12">
        <v>6</v>
      </c>
      <c r="T685" s="12">
        <v>3</v>
      </c>
      <c r="U685" s="12">
        <v>0</v>
      </c>
      <c r="V685" s="12">
        <v>3</v>
      </c>
      <c r="W685" s="12">
        <v>0</v>
      </c>
      <c r="X685" s="12">
        <v>3</v>
      </c>
      <c r="Y685" s="12"/>
      <c r="Z685" s="12"/>
      <c r="AA685" s="12"/>
      <c r="AB685" s="12"/>
      <c r="AC685" s="12"/>
      <c r="AD685" s="12"/>
      <c r="AE685" s="12"/>
      <c r="AF685" s="12"/>
    </row>
    <row r="686" spans="1:32">
      <c r="A686" s="1">
        <v>7585</v>
      </c>
      <c r="B686" s="3" t="s">
        <v>807</v>
      </c>
      <c r="C686" s="3"/>
      <c r="D686" s="3" t="s">
        <v>33</v>
      </c>
      <c r="E686" s="3" t="s">
        <v>57</v>
      </c>
      <c r="F686" s="1" t="s">
        <v>35</v>
      </c>
      <c r="G686" s="3" t="s">
        <v>1370</v>
      </c>
      <c r="H686" s="3" t="s">
        <v>154</v>
      </c>
      <c r="I686" s="15"/>
      <c r="J686" s="17" t="s">
        <v>908</v>
      </c>
      <c r="K686" s="1">
        <f>_xlfn.XLOOKUP(J686,'[1]Youth DB'!$G:$G,'[1]Youth DB'!$A:$A,"",0)</f>
        <v>762</v>
      </c>
      <c r="L686" s="17" t="s">
        <v>155</v>
      </c>
      <c r="M686" s="11">
        <f>SUM(O686,Q686,S686,U686,W686,Y686,AA686,AC686,AE686)</f>
        <v>14</v>
      </c>
      <c r="N686" s="12" t="s">
        <v>40</v>
      </c>
      <c r="O686" s="12">
        <v>2</v>
      </c>
      <c r="P686" s="12">
        <v>1</v>
      </c>
      <c r="Q686" s="12">
        <v>4</v>
      </c>
      <c r="R686" s="12">
        <v>1</v>
      </c>
      <c r="S686" s="12">
        <v>6</v>
      </c>
      <c r="T686" s="12">
        <v>2</v>
      </c>
      <c r="U686" s="12">
        <v>0</v>
      </c>
      <c r="V686" s="12">
        <v>2</v>
      </c>
      <c r="W686" s="12">
        <v>2</v>
      </c>
      <c r="X686" s="12">
        <v>3</v>
      </c>
      <c r="Y686" s="12"/>
      <c r="Z686" s="12"/>
      <c r="AA686" s="12"/>
      <c r="AB686" s="12"/>
      <c r="AC686" s="12"/>
      <c r="AD686" s="12"/>
      <c r="AE686" s="12"/>
      <c r="AF686" s="12"/>
    </row>
    <row r="687" spans="1:32">
      <c r="A687" s="1">
        <v>4126</v>
      </c>
      <c r="B687" s="3" t="s">
        <v>807</v>
      </c>
      <c r="C687" s="3"/>
      <c r="D687" s="3" t="s">
        <v>33</v>
      </c>
      <c r="E687" s="3" t="s">
        <v>57</v>
      </c>
      <c r="F687" s="1" t="s">
        <v>35</v>
      </c>
      <c r="G687" s="3" t="s">
        <v>1371</v>
      </c>
      <c r="H687" s="3" t="s">
        <v>700</v>
      </c>
      <c r="I687" s="15"/>
      <c r="J687" s="17" t="s">
        <v>1367</v>
      </c>
      <c r="K687" s="1">
        <f>_xlfn.XLOOKUP(J687,'[1]Youth DB'!$G:$G,'[1]Youth DB'!$A:$A,"",0)</f>
        <v>734</v>
      </c>
      <c r="L687" s="17" t="s">
        <v>155</v>
      </c>
      <c r="M687" s="11">
        <f>SUM(O687,Q687,S687,U687,W687,Y687,AA687,AC687,AE687)</f>
        <v>14</v>
      </c>
      <c r="N687" s="12" t="s">
        <v>40</v>
      </c>
      <c r="O687" s="12">
        <v>2</v>
      </c>
      <c r="P687" s="12">
        <v>1</v>
      </c>
      <c r="Q687" s="12">
        <v>5</v>
      </c>
      <c r="R687" s="12">
        <v>2</v>
      </c>
      <c r="S687" s="12">
        <v>7</v>
      </c>
      <c r="T687" s="12">
        <v>3</v>
      </c>
      <c r="U687" s="12">
        <v>0</v>
      </c>
      <c r="V687" s="12">
        <v>3</v>
      </c>
      <c r="W687" s="12">
        <v>0</v>
      </c>
      <c r="X687" s="12">
        <v>3</v>
      </c>
      <c r="Y687" s="12"/>
      <c r="Z687" s="12"/>
      <c r="AA687" s="12"/>
      <c r="AB687" s="12"/>
      <c r="AC687" s="12"/>
      <c r="AD687" s="12"/>
      <c r="AE687" s="12"/>
      <c r="AF687" s="12"/>
    </row>
    <row r="688" spans="1:32">
      <c r="A688" s="1">
        <v>7511</v>
      </c>
      <c r="B688" s="3" t="s">
        <v>431</v>
      </c>
      <c r="C688" s="3"/>
      <c r="D688" s="3" t="s">
        <v>432</v>
      </c>
      <c r="E688" s="3" t="s">
        <v>43</v>
      </c>
      <c r="F688" s="1" t="s">
        <v>35</v>
      </c>
      <c r="G688" s="3" t="s">
        <v>1372</v>
      </c>
      <c r="H688" s="3" t="s">
        <v>1373</v>
      </c>
      <c r="I688" s="15" t="s">
        <v>75</v>
      </c>
      <c r="J688" s="17" t="s">
        <v>1082</v>
      </c>
      <c r="K688" s="1">
        <f>_xlfn.XLOOKUP(J688,'[1]Youth DB'!$G:$G,'[1]Youth DB'!$A:$A,"",0)</f>
        <v>955</v>
      </c>
      <c r="L688" s="17" t="s">
        <v>39</v>
      </c>
      <c r="M688" s="11">
        <f>SUM(O688,Q688,S688,U688,W688,Y688,AA688,AC688,AE688)</f>
        <v>14</v>
      </c>
      <c r="N688" s="12"/>
      <c r="O688" s="12">
        <v>6</v>
      </c>
      <c r="P688" s="12">
        <v>1</v>
      </c>
      <c r="Q688" s="12">
        <v>6</v>
      </c>
      <c r="R688" s="12">
        <v>1</v>
      </c>
      <c r="S688" s="12">
        <v>1</v>
      </c>
      <c r="T688" s="12">
        <v>1</v>
      </c>
      <c r="U688" s="12">
        <v>1</v>
      </c>
      <c r="V688" s="12">
        <v>1</v>
      </c>
      <c r="W688" s="12">
        <v>0</v>
      </c>
      <c r="X688" s="12">
        <v>1</v>
      </c>
      <c r="Y688" s="12"/>
      <c r="Z688" s="12"/>
      <c r="AA688" s="12"/>
      <c r="AB688" s="12"/>
      <c r="AC688" s="12"/>
      <c r="AD688" s="12"/>
      <c r="AE688" s="12"/>
      <c r="AF688" s="12"/>
    </row>
    <row r="689" spans="1:32">
      <c r="A689" s="1">
        <v>7387</v>
      </c>
      <c r="B689" s="17" t="s">
        <v>435</v>
      </c>
      <c r="C689" s="17"/>
      <c r="D689" s="17" t="s">
        <v>436</v>
      </c>
      <c r="E689" s="17" t="s">
        <v>43</v>
      </c>
      <c r="F689" s="1" t="s">
        <v>35</v>
      </c>
      <c r="G689" s="17" t="s">
        <v>1374</v>
      </c>
      <c r="H689" s="17" t="s">
        <v>1015</v>
      </c>
      <c r="I689" s="15" t="s">
        <v>78</v>
      </c>
      <c r="J689" s="17" t="s">
        <v>690</v>
      </c>
      <c r="K689" s="1">
        <f>_xlfn.XLOOKUP(J689,'[1]Youth DB'!$G:$G,'[1]Youth DB'!$A:$A,"",0)</f>
        <v>755</v>
      </c>
      <c r="L689" s="17" t="s">
        <v>1375</v>
      </c>
      <c r="M689" s="11">
        <f>SUM(O689,Q689,S689,U689,W689,Y689,AA689,AC689,AE689)</f>
        <v>14</v>
      </c>
      <c r="N689" s="12"/>
      <c r="O689" s="12">
        <v>2</v>
      </c>
      <c r="P689" s="12">
        <v>1</v>
      </c>
      <c r="Q689" s="12">
        <v>3</v>
      </c>
      <c r="R689" s="12">
        <v>1</v>
      </c>
      <c r="S689" s="12">
        <v>8</v>
      </c>
      <c r="T689" s="12">
        <v>1</v>
      </c>
      <c r="U689" s="12">
        <v>1</v>
      </c>
      <c r="V689" s="12">
        <v>1</v>
      </c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spans="1:32">
      <c r="A690" s="1">
        <v>5686</v>
      </c>
      <c r="B690" s="17" t="s">
        <v>442</v>
      </c>
      <c r="C690" s="17"/>
      <c r="D690" s="17" t="s">
        <v>436</v>
      </c>
      <c r="E690" s="17" t="s">
        <v>57</v>
      </c>
      <c r="F690" s="1" t="s">
        <v>35</v>
      </c>
      <c r="G690" s="17" t="s">
        <v>1376</v>
      </c>
      <c r="H690" s="17" t="s">
        <v>283</v>
      </c>
      <c r="I690" s="15"/>
      <c r="J690" s="17" t="s">
        <v>1045</v>
      </c>
      <c r="K690" s="1">
        <f>_xlfn.XLOOKUP(J690,'[1]Youth DB'!$G:$G,'[1]Youth DB'!$A:$A,"",0)</f>
        <v>672</v>
      </c>
      <c r="L690" s="17" t="s">
        <v>960</v>
      </c>
      <c r="M690" s="11">
        <f>SUM(O690,Q690,S690,U690,W690,Y690,AA690,AC690,AE690)</f>
        <v>14</v>
      </c>
      <c r="N690" s="12"/>
      <c r="O690" s="12">
        <v>4</v>
      </c>
      <c r="P690" s="12">
        <v>3</v>
      </c>
      <c r="Q690" s="12">
        <v>3</v>
      </c>
      <c r="R690" s="12">
        <v>3</v>
      </c>
      <c r="S690" s="12">
        <v>3</v>
      </c>
      <c r="T690" s="12">
        <v>4</v>
      </c>
      <c r="U690" s="12">
        <v>4</v>
      </c>
      <c r="V690" s="12">
        <v>4</v>
      </c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spans="1:32">
      <c r="A691" s="1">
        <v>1379</v>
      </c>
      <c r="B691" s="17" t="s">
        <v>442</v>
      </c>
      <c r="C691" s="17"/>
      <c r="D691" s="17" t="s">
        <v>436</v>
      </c>
      <c r="E691" s="17" t="s">
        <v>918</v>
      </c>
      <c r="F691" s="1" t="s">
        <v>35</v>
      </c>
      <c r="G691" s="17" t="s">
        <v>1377</v>
      </c>
      <c r="H691" s="17" t="s">
        <v>1378</v>
      </c>
      <c r="I691" s="15"/>
      <c r="J691" s="17" t="s">
        <v>1249</v>
      </c>
      <c r="K691" s="1">
        <f>_xlfn.XLOOKUP(J691,'[1]Youth DB'!$G:$G,'[1]Youth DB'!$A:$A,"",0)</f>
        <v>563</v>
      </c>
      <c r="L691" s="17" t="s">
        <v>812</v>
      </c>
      <c r="M691" s="11">
        <f>SUM(O691,Q691,S691,U691,W691,Y691,AA691,AC691,AE691)</f>
        <v>14</v>
      </c>
      <c r="N691" s="12"/>
      <c r="O691" s="12">
        <v>4</v>
      </c>
      <c r="P691" s="12">
        <v>1</v>
      </c>
      <c r="Q691" s="12">
        <v>2</v>
      </c>
      <c r="R691" s="12">
        <v>9</v>
      </c>
      <c r="S691" s="12">
        <v>5</v>
      </c>
      <c r="T691" s="12">
        <v>19</v>
      </c>
      <c r="U691" s="12">
        <v>3</v>
      </c>
      <c r="V691" s="12">
        <v>12</v>
      </c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spans="1:32">
      <c r="A692" s="1">
        <v>9067</v>
      </c>
      <c r="B692" s="17" t="s">
        <v>442</v>
      </c>
      <c r="C692" s="17"/>
      <c r="D692" s="17" t="s">
        <v>436</v>
      </c>
      <c r="E692" s="17" t="s">
        <v>43</v>
      </c>
      <c r="F692" s="1" t="s">
        <v>35</v>
      </c>
      <c r="G692" s="17" t="s">
        <v>1379</v>
      </c>
      <c r="H692" s="17" t="s">
        <v>1380</v>
      </c>
      <c r="I692" s="15"/>
      <c r="J692" s="17" t="s">
        <v>1188</v>
      </c>
      <c r="K692" s="1">
        <f>_xlfn.XLOOKUP(J692,'[1]Youth DB'!$G:$G,'[1]Youth DB'!$A:$A,"",0)</f>
        <v>572</v>
      </c>
      <c r="L692" s="17" t="s">
        <v>812</v>
      </c>
      <c r="M692" s="11">
        <f>SUM(O692,Q692,S692,U692,W692,Y692,AA692,AC692,AE692)</f>
        <v>14</v>
      </c>
      <c r="N692" s="12"/>
      <c r="O692" s="12">
        <v>3</v>
      </c>
      <c r="P692" s="12">
        <v>1</v>
      </c>
      <c r="Q692" s="12">
        <v>3</v>
      </c>
      <c r="R692" s="12">
        <v>2</v>
      </c>
      <c r="S692" s="12">
        <v>5</v>
      </c>
      <c r="T692" s="12">
        <v>3</v>
      </c>
      <c r="U692" s="12">
        <v>3</v>
      </c>
      <c r="V692" s="12">
        <v>5</v>
      </c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spans="1:32">
      <c r="A693" s="1">
        <v>5658</v>
      </c>
      <c r="B693" s="17" t="s">
        <v>442</v>
      </c>
      <c r="C693" s="17"/>
      <c r="D693" s="17" t="s">
        <v>436</v>
      </c>
      <c r="E693" s="17" t="s">
        <v>57</v>
      </c>
      <c r="F693" s="1" t="s">
        <v>35</v>
      </c>
      <c r="G693" s="17" t="s">
        <v>1381</v>
      </c>
      <c r="H693" s="17" t="s">
        <v>574</v>
      </c>
      <c r="I693" s="15"/>
      <c r="J693" s="17" t="s">
        <v>1249</v>
      </c>
      <c r="K693" s="1">
        <f>_xlfn.XLOOKUP(J693,'[1]Youth DB'!$G:$G,'[1]Youth DB'!$A:$A,"",0)</f>
        <v>563</v>
      </c>
      <c r="L693" s="17" t="s">
        <v>1329</v>
      </c>
      <c r="M693" s="11">
        <f>SUM(O693,Q693,S693,U693,W693,Y693,AA693,AC693,AE693)</f>
        <v>14</v>
      </c>
      <c r="N693" s="12"/>
      <c r="O693" s="12">
        <v>4</v>
      </c>
      <c r="P693" s="12">
        <v>1</v>
      </c>
      <c r="Q693" s="12">
        <v>4</v>
      </c>
      <c r="R693" s="12">
        <v>2</v>
      </c>
      <c r="S693" s="12">
        <v>6</v>
      </c>
      <c r="T693" s="12">
        <v>4</v>
      </c>
      <c r="U693" s="12">
        <v>0</v>
      </c>
      <c r="V693" s="12">
        <v>5</v>
      </c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spans="1:32">
      <c r="A694" s="1">
        <v>5702</v>
      </c>
      <c r="B694" s="17" t="s">
        <v>442</v>
      </c>
      <c r="C694" s="17"/>
      <c r="D694" s="17" t="s">
        <v>436</v>
      </c>
      <c r="E694" s="17" t="s">
        <v>57</v>
      </c>
      <c r="F694" s="1" t="s">
        <v>35</v>
      </c>
      <c r="G694" s="17" t="s">
        <v>1382</v>
      </c>
      <c r="H694" s="17" t="s">
        <v>1383</v>
      </c>
      <c r="I694" s="15"/>
      <c r="J694" s="17" t="s">
        <v>1045</v>
      </c>
      <c r="K694" s="1">
        <f>_xlfn.XLOOKUP(J694,'[1]Youth DB'!$G:$G,'[1]Youth DB'!$A:$A,"",0)</f>
        <v>672</v>
      </c>
      <c r="L694" s="17" t="s">
        <v>830</v>
      </c>
      <c r="M694" s="11">
        <f>SUM(O694,Q694,S694,U694,W694,Y694,AA694,AC694,AE694)</f>
        <v>14</v>
      </c>
      <c r="N694" s="12"/>
      <c r="O694" s="12">
        <v>4</v>
      </c>
      <c r="P694" s="12">
        <v>2</v>
      </c>
      <c r="Q694" s="12">
        <v>2</v>
      </c>
      <c r="R694" s="12">
        <v>3</v>
      </c>
      <c r="S694" s="12">
        <v>2</v>
      </c>
      <c r="T694" s="12">
        <v>1</v>
      </c>
      <c r="U694" s="12">
        <v>6</v>
      </c>
      <c r="V694" s="12">
        <v>4</v>
      </c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spans="1:32">
      <c r="A695" s="1">
        <v>5647</v>
      </c>
      <c r="B695" s="17" t="s">
        <v>442</v>
      </c>
      <c r="C695" s="17"/>
      <c r="D695" s="17" t="s">
        <v>436</v>
      </c>
      <c r="E695" s="17" t="s">
        <v>57</v>
      </c>
      <c r="F695" s="1" t="s">
        <v>35</v>
      </c>
      <c r="G695" s="17" t="s">
        <v>1384</v>
      </c>
      <c r="H695" s="17" t="s">
        <v>1385</v>
      </c>
      <c r="I695" s="15"/>
      <c r="J695" s="17" t="s">
        <v>1386</v>
      </c>
      <c r="K695" s="1">
        <f>_xlfn.XLOOKUP(J695,'[1]Youth DB'!$G:$G,'[1]Youth DB'!$A:$A,"",0)</f>
        <v>703</v>
      </c>
      <c r="L695" s="17" t="s">
        <v>812</v>
      </c>
      <c r="M695" s="11">
        <f>SUM(O695,Q695,S695,U695,W695,Y695,AA695,AC695,AE695)</f>
        <v>14</v>
      </c>
      <c r="N695" s="12"/>
      <c r="O695" s="12">
        <v>4</v>
      </c>
      <c r="P695" s="12">
        <v>2</v>
      </c>
      <c r="Q695" s="12">
        <v>3</v>
      </c>
      <c r="R695" s="12">
        <v>3</v>
      </c>
      <c r="S695" s="12">
        <v>3</v>
      </c>
      <c r="T695" s="12">
        <v>3</v>
      </c>
      <c r="U695" s="12">
        <v>4</v>
      </c>
      <c r="V695" s="12">
        <v>5</v>
      </c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spans="1:32">
      <c r="A696" s="1">
        <v>1864</v>
      </c>
      <c r="B696" s="17" t="s">
        <v>442</v>
      </c>
      <c r="C696" s="17"/>
      <c r="D696" s="17" t="s">
        <v>436</v>
      </c>
      <c r="E696" s="17" t="s">
        <v>57</v>
      </c>
      <c r="F696" s="1" t="s">
        <v>35</v>
      </c>
      <c r="G696" s="17" t="s">
        <v>1387</v>
      </c>
      <c r="H696" s="17" t="s">
        <v>1333</v>
      </c>
      <c r="I696" s="15"/>
      <c r="J696" s="17" t="s">
        <v>1249</v>
      </c>
      <c r="K696" s="1">
        <f>_xlfn.XLOOKUP(J696,'[1]Youth DB'!$G:$G,'[1]Youth DB'!$A:$A,"",0)</f>
        <v>563</v>
      </c>
      <c r="L696" s="17" t="s">
        <v>960</v>
      </c>
      <c r="M696" s="11">
        <f>SUM(O696,Q696,S696,U696,W696,Y696,AA696,AC696,AE696)</f>
        <v>14</v>
      </c>
      <c r="N696" s="12"/>
      <c r="O696" s="12">
        <v>4</v>
      </c>
      <c r="P696" s="12">
        <v>1</v>
      </c>
      <c r="Q696" s="12">
        <v>3</v>
      </c>
      <c r="R696" s="12">
        <v>1</v>
      </c>
      <c r="S696" s="12">
        <v>5</v>
      </c>
      <c r="T696" s="12">
        <v>4</v>
      </c>
      <c r="U696" s="12">
        <v>2</v>
      </c>
      <c r="V696" s="12">
        <v>5</v>
      </c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spans="1:32">
      <c r="A697" s="1">
        <v>1206</v>
      </c>
      <c r="B697" s="17" t="s">
        <v>442</v>
      </c>
      <c r="C697" s="17"/>
      <c r="D697" s="17" t="s">
        <v>436</v>
      </c>
      <c r="E697" s="17" t="s">
        <v>918</v>
      </c>
      <c r="F697" s="1" t="s">
        <v>35</v>
      </c>
      <c r="G697" s="17" t="s">
        <v>479</v>
      </c>
      <c r="H697" s="17" t="s">
        <v>215</v>
      </c>
      <c r="I697" s="15"/>
      <c r="J697" s="17" t="s">
        <v>920</v>
      </c>
      <c r="K697" s="1">
        <f>_xlfn.XLOOKUP(J697,'[1]Youth DB'!$G:$G,'[1]Youth DB'!$A:$A,"",0)</f>
        <v>698</v>
      </c>
      <c r="L697" s="17" t="s">
        <v>1189</v>
      </c>
      <c r="M697" s="11">
        <f>SUM(O697,Q697,S697,U697,W697,Y697,AA697,AC697,AE697)</f>
        <v>14</v>
      </c>
      <c r="N697" s="12"/>
      <c r="O697" s="12">
        <v>2</v>
      </c>
      <c r="P697" s="12">
        <v>3</v>
      </c>
      <c r="Q697" s="12">
        <v>4</v>
      </c>
      <c r="R697" s="12">
        <v>3</v>
      </c>
      <c r="S697" s="12">
        <v>6</v>
      </c>
      <c r="T697" s="12">
        <v>9</v>
      </c>
      <c r="U697" s="12">
        <v>2</v>
      </c>
      <c r="V697" s="12">
        <v>11</v>
      </c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spans="1:32">
      <c r="A698" s="1">
        <v>5689</v>
      </c>
      <c r="B698" s="17" t="s">
        <v>442</v>
      </c>
      <c r="C698" s="1"/>
      <c r="D698" s="1" t="s">
        <v>436</v>
      </c>
      <c r="E698" s="17" t="s">
        <v>57</v>
      </c>
      <c r="F698" s="1" t="s">
        <v>35</v>
      </c>
      <c r="G698" s="17" t="s">
        <v>780</v>
      </c>
      <c r="H698" s="17" t="s">
        <v>1388</v>
      </c>
      <c r="I698" s="15"/>
      <c r="J698" s="17" t="s">
        <v>1134</v>
      </c>
      <c r="K698" s="1">
        <f>_xlfn.XLOOKUP(J698,'[1]Youth DB'!$G:$G,'[1]Youth DB'!$A:$A,"",0)</f>
        <v>885</v>
      </c>
      <c r="L698" s="17" t="s">
        <v>830</v>
      </c>
      <c r="M698" s="11">
        <f>SUM(O698,Q698,S698,U698,W698,Y698,AA698,AC698,AE698)</f>
        <v>14</v>
      </c>
      <c r="N698" s="12"/>
      <c r="O698" s="12">
        <v>1</v>
      </c>
      <c r="P698" s="12">
        <v>3</v>
      </c>
      <c r="Q698" s="12">
        <v>2</v>
      </c>
      <c r="R698" s="12">
        <v>1</v>
      </c>
      <c r="S698" s="12">
        <v>10</v>
      </c>
      <c r="T698" s="12">
        <v>8</v>
      </c>
      <c r="U698" s="12">
        <v>1</v>
      </c>
      <c r="V698" s="12">
        <v>9</v>
      </c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spans="1:32">
      <c r="A699" s="1">
        <v>1207</v>
      </c>
      <c r="B699" s="17" t="s">
        <v>442</v>
      </c>
      <c r="C699" s="1"/>
      <c r="D699" s="1" t="s">
        <v>436</v>
      </c>
      <c r="E699" s="17" t="s">
        <v>918</v>
      </c>
      <c r="F699" s="1" t="s">
        <v>35</v>
      </c>
      <c r="G699" s="17" t="s">
        <v>1389</v>
      </c>
      <c r="H699" s="17" t="s">
        <v>221</v>
      </c>
      <c r="I699" s="15"/>
      <c r="J699" s="17" t="s">
        <v>1249</v>
      </c>
      <c r="K699" s="1">
        <f>_xlfn.XLOOKUP(J699,'[1]Youth DB'!$G:$G,'[1]Youth DB'!$A:$A,"",0)</f>
        <v>563</v>
      </c>
      <c r="L699" s="17" t="s">
        <v>812</v>
      </c>
      <c r="M699" s="11">
        <f>SUM(O699,Q699,S699,U699,W699,Y699,AA699,AC699,AE699)</f>
        <v>14</v>
      </c>
      <c r="N699" s="12"/>
      <c r="O699" s="12">
        <v>3</v>
      </c>
      <c r="P699" s="12">
        <v>1</v>
      </c>
      <c r="Q699" s="12">
        <v>3</v>
      </c>
      <c r="R699" s="12">
        <v>9</v>
      </c>
      <c r="S699" s="12">
        <v>6</v>
      </c>
      <c r="T699" s="12">
        <v>19</v>
      </c>
      <c r="U699" s="12">
        <v>2</v>
      </c>
      <c r="V699" s="12">
        <v>12</v>
      </c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spans="1:32">
      <c r="A700" s="1">
        <v>1203</v>
      </c>
      <c r="B700" s="17" t="s">
        <v>442</v>
      </c>
      <c r="C700" s="17"/>
      <c r="D700" s="17" t="s">
        <v>436</v>
      </c>
      <c r="E700" s="17" t="s">
        <v>918</v>
      </c>
      <c r="F700" s="1" t="s">
        <v>35</v>
      </c>
      <c r="G700" s="17" t="s">
        <v>1390</v>
      </c>
      <c r="H700" s="17" t="s">
        <v>1391</v>
      </c>
      <c r="I700" s="15"/>
      <c r="J700" s="17" t="s">
        <v>920</v>
      </c>
      <c r="K700" s="1">
        <f>_xlfn.XLOOKUP(J700,'[1]Youth DB'!$G:$G,'[1]Youth DB'!$A:$A,"",0)</f>
        <v>698</v>
      </c>
      <c r="L700" s="17" t="s">
        <v>960</v>
      </c>
      <c r="M700" s="11">
        <f>SUM(O700,Q700,S700,U700,W700,Y700,AA700,AC700,AE700)</f>
        <v>14</v>
      </c>
      <c r="N700" s="12"/>
      <c r="O700" s="12">
        <v>2</v>
      </c>
      <c r="P700" s="12">
        <v>3</v>
      </c>
      <c r="Q700" s="12">
        <v>4</v>
      </c>
      <c r="R700" s="12">
        <v>3</v>
      </c>
      <c r="S700" s="12">
        <v>6</v>
      </c>
      <c r="T700" s="12">
        <v>9</v>
      </c>
      <c r="U700" s="12">
        <v>2</v>
      </c>
      <c r="V700" s="12">
        <v>11</v>
      </c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spans="1:32">
      <c r="A701" s="1">
        <v>1989</v>
      </c>
      <c r="B701" s="17" t="s">
        <v>921</v>
      </c>
      <c r="C701" s="17"/>
      <c r="D701" s="17" t="s">
        <v>497</v>
      </c>
      <c r="E701" s="17" t="s">
        <v>34</v>
      </c>
      <c r="F701" s="1" t="s">
        <v>35</v>
      </c>
      <c r="G701" s="17" t="s">
        <v>1392</v>
      </c>
      <c r="H701" s="17" t="s">
        <v>481</v>
      </c>
      <c r="I701" s="15" t="s">
        <v>75</v>
      </c>
      <c r="J701" s="17" t="s">
        <v>1197</v>
      </c>
      <c r="K701" s="1">
        <f>_xlfn.XLOOKUP(J701,'[1]Youth DB'!$G:$G,'[1]Youth DB'!$A:$A,"",0)</f>
        <v>737</v>
      </c>
      <c r="L701" s="17" t="s">
        <v>1140</v>
      </c>
      <c r="M701" s="11">
        <f>SUM(O701,Q701,S701,U701,W701,Y701,AA701,AC701,AE701)</f>
        <v>16</v>
      </c>
      <c r="N701" s="12" t="s">
        <v>40</v>
      </c>
      <c r="O701" s="12">
        <v>1</v>
      </c>
      <c r="P701" s="12">
        <v>5</v>
      </c>
      <c r="Q701" s="12">
        <v>6</v>
      </c>
      <c r="R701" s="12">
        <v>6</v>
      </c>
      <c r="S701" s="12">
        <v>6</v>
      </c>
      <c r="T701" s="12">
        <v>8</v>
      </c>
      <c r="U701" s="12">
        <v>1</v>
      </c>
      <c r="V701" s="12">
        <v>8</v>
      </c>
      <c r="W701" s="12">
        <v>2</v>
      </c>
      <c r="X701" s="12">
        <v>8</v>
      </c>
      <c r="Y701" s="12"/>
      <c r="Z701" s="12"/>
      <c r="AA701" s="12"/>
      <c r="AB701" s="12"/>
      <c r="AC701" s="12"/>
      <c r="AD701" s="12"/>
      <c r="AE701" s="12"/>
      <c r="AF701" s="12"/>
    </row>
    <row r="702" spans="1:32">
      <c r="A702" s="1">
        <v>9339</v>
      </c>
      <c r="B702" s="17" t="s">
        <v>435</v>
      </c>
      <c r="C702" s="17"/>
      <c r="D702" s="17" t="s">
        <v>436</v>
      </c>
      <c r="E702" s="17" t="s">
        <v>57</v>
      </c>
      <c r="F702" s="1" t="s">
        <v>35</v>
      </c>
      <c r="G702" s="17" t="s">
        <v>1393</v>
      </c>
      <c r="H702" s="17" t="s">
        <v>1394</v>
      </c>
      <c r="I702" s="15" t="s">
        <v>75</v>
      </c>
      <c r="J702" t="s">
        <v>1328</v>
      </c>
      <c r="K702" s="1">
        <f>_xlfn.XLOOKUP(J702,'[1]Youth DB'!$G:$G,'[1]Youth DB'!$A:$A,"",0)</f>
        <v>539</v>
      </c>
      <c r="L702" s="17" t="s">
        <v>1329</v>
      </c>
      <c r="M702" s="11">
        <f>SUM(O702,Q702,S702,U702,W702,Y702,AA702,AC702,AE702)</f>
        <v>6</v>
      </c>
      <c r="N702" s="12"/>
      <c r="O702" s="12">
        <v>4</v>
      </c>
      <c r="P702" s="12">
        <v>1</v>
      </c>
      <c r="Q702" s="12">
        <v>1</v>
      </c>
      <c r="R702" s="12">
        <v>1</v>
      </c>
      <c r="S702" s="12">
        <v>1</v>
      </c>
      <c r="T702" s="12">
        <v>1</v>
      </c>
      <c r="U702" s="12">
        <v>0</v>
      </c>
      <c r="V702" s="12">
        <v>1</v>
      </c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spans="1:32">
      <c r="A703" s="1">
        <v>1509</v>
      </c>
      <c r="B703" s="17" t="s">
        <v>921</v>
      </c>
      <c r="C703" s="17" t="s">
        <v>1293</v>
      </c>
      <c r="D703" s="17" t="s">
        <v>497</v>
      </c>
      <c r="E703" s="17" t="s">
        <v>34</v>
      </c>
      <c r="F703" s="1" t="s">
        <v>35</v>
      </c>
      <c r="G703" s="17" t="s">
        <v>1395</v>
      </c>
      <c r="H703" s="17" t="s">
        <v>1244</v>
      </c>
      <c r="I703" s="15" t="s">
        <v>78</v>
      </c>
      <c r="J703" s="17" t="s">
        <v>1295</v>
      </c>
      <c r="K703" s="1">
        <f>_xlfn.XLOOKUP(J703,'[1]Youth DB'!$G:$G,'[1]Youth DB'!$A:$A,"",0)</f>
        <v>963</v>
      </c>
      <c r="L703" s="17" t="s">
        <v>957</v>
      </c>
      <c r="M703" s="11">
        <f>SUM(O703,Q703,S703,U703,W703,Y703,AA703,AC703,AE703)</f>
        <v>16</v>
      </c>
      <c r="N703" s="12" t="s">
        <v>40</v>
      </c>
      <c r="O703" s="12">
        <v>1</v>
      </c>
      <c r="P703" s="12">
        <v>2</v>
      </c>
      <c r="Q703" s="12">
        <v>4</v>
      </c>
      <c r="R703" s="12">
        <v>2</v>
      </c>
      <c r="S703" s="12">
        <v>7</v>
      </c>
      <c r="T703" s="12">
        <v>6</v>
      </c>
      <c r="U703" s="12">
        <v>2</v>
      </c>
      <c r="V703" s="12">
        <v>6</v>
      </c>
      <c r="W703" s="12">
        <v>2</v>
      </c>
      <c r="X703" s="12">
        <v>7</v>
      </c>
      <c r="Y703" s="12"/>
      <c r="Z703" s="12"/>
      <c r="AA703" s="12"/>
      <c r="AB703" s="12"/>
      <c r="AC703" s="12"/>
      <c r="AD703" s="12"/>
      <c r="AE703" s="12"/>
      <c r="AF703" s="12"/>
    </row>
    <row r="704" spans="1:32">
      <c r="A704" s="1">
        <v>8867</v>
      </c>
      <c r="B704" s="17" t="s">
        <v>435</v>
      </c>
      <c r="C704" s="17"/>
      <c r="D704" s="17" t="s">
        <v>436</v>
      </c>
      <c r="E704" s="17" t="s">
        <v>57</v>
      </c>
      <c r="F704" s="1" t="s">
        <v>35</v>
      </c>
      <c r="G704" s="17" t="s">
        <v>1396</v>
      </c>
      <c r="H704" s="17" t="s">
        <v>757</v>
      </c>
      <c r="I704" s="15" t="s">
        <v>75</v>
      </c>
      <c r="J704" t="s">
        <v>1328</v>
      </c>
      <c r="K704" s="1">
        <f>_xlfn.XLOOKUP(J704,'[1]Youth DB'!$G:$G,'[1]Youth DB'!$A:$A,"",0)</f>
        <v>539</v>
      </c>
      <c r="L704" s="17" t="s">
        <v>812</v>
      </c>
      <c r="M704" s="11">
        <f>SUM(O704,Q704,S704,U704,W704,Y704,AA704,AC704,AE704)</f>
        <v>9</v>
      </c>
      <c r="N704" s="12"/>
      <c r="O704" s="12">
        <v>2</v>
      </c>
      <c r="P704" s="12">
        <v>1</v>
      </c>
      <c r="Q704" s="12">
        <v>4</v>
      </c>
      <c r="R704" s="12">
        <v>1</v>
      </c>
      <c r="S704" s="12">
        <v>2</v>
      </c>
      <c r="T704" s="12">
        <v>1</v>
      </c>
      <c r="U704" s="12">
        <v>1</v>
      </c>
      <c r="V704" s="12">
        <v>1</v>
      </c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spans="1:32">
      <c r="A705" s="1">
        <v>1999</v>
      </c>
      <c r="B705" s="17" t="s">
        <v>921</v>
      </c>
      <c r="C705" s="17"/>
      <c r="D705" s="17" t="s">
        <v>497</v>
      </c>
      <c r="E705" s="17" t="s">
        <v>34</v>
      </c>
      <c r="F705" s="1" t="s">
        <v>35</v>
      </c>
      <c r="G705" s="17" t="s">
        <v>1397</v>
      </c>
      <c r="H705" s="17" t="s">
        <v>1398</v>
      </c>
      <c r="I705" s="15" t="s">
        <v>75</v>
      </c>
      <c r="J705" s="17" t="s">
        <v>1200</v>
      </c>
      <c r="K705" s="1">
        <f>_xlfn.XLOOKUP(J705,'[1]Youth DB'!$G:$G,'[1]Youth DB'!$A:$A,"",0)</f>
        <v>213</v>
      </c>
      <c r="L705" s="17" t="s">
        <v>827</v>
      </c>
      <c r="M705" s="11">
        <f>SUM(O705,Q705,S705,U705,W705,Y705,AA705,AC705,AE705)</f>
        <v>14</v>
      </c>
      <c r="N705" s="12" t="s">
        <v>40</v>
      </c>
      <c r="O705" s="12">
        <v>4</v>
      </c>
      <c r="P705" s="12">
        <v>4</v>
      </c>
      <c r="Q705" s="12">
        <v>4</v>
      </c>
      <c r="R705" s="12">
        <v>5</v>
      </c>
      <c r="S705" s="12">
        <v>2</v>
      </c>
      <c r="T705" s="12">
        <v>6</v>
      </c>
      <c r="U705" s="12">
        <v>1</v>
      </c>
      <c r="V705" s="12">
        <v>6</v>
      </c>
      <c r="W705" s="12"/>
      <c r="X705" s="12"/>
      <c r="Y705" s="12">
        <v>3</v>
      </c>
      <c r="Z705" s="12">
        <v>7</v>
      </c>
      <c r="AA705" s="12"/>
      <c r="AB705" s="12"/>
      <c r="AC705" s="12"/>
      <c r="AD705" s="12"/>
      <c r="AE705" s="12"/>
      <c r="AF705" s="12"/>
    </row>
    <row r="706" spans="1:32">
      <c r="A706" s="1">
        <v>2029</v>
      </c>
      <c r="B706" s="17" t="s">
        <v>921</v>
      </c>
      <c r="C706" s="17"/>
      <c r="D706" s="17" t="s">
        <v>497</v>
      </c>
      <c r="E706" s="17" t="s">
        <v>34</v>
      </c>
      <c r="F706" s="1" t="s">
        <v>35</v>
      </c>
      <c r="G706" s="17" t="s">
        <v>1399</v>
      </c>
      <c r="H706" s="18" t="s">
        <v>574</v>
      </c>
      <c r="I706" s="15" t="s">
        <v>78</v>
      </c>
      <c r="J706" s="17" t="s">
        <v>1400</v>
      </c>
      <c r="K706" s="1">
        <f>_xlfn.XLOOKUP(J706,'[1]Youth DB'!$G:$G,'[1]Youth DB'!$A:$A,"",0)</f>
        <v>699</v>
      </c>
      <c r="L706" s="17" t="s">
        <v>960</v>
      </c>
      <c r="M706" s="11">
        <f>SUM(O706,Q706,S706,U706,W706,Y706,AA706,AC706,AE706)</f>
        <v>14</v>
      </c>
      <c r="N706" s="12" t="s">
        <v>40</v>
      </c>
      <c r="O706" s="12">
        <v>4</v>
      </c>
      <c r="P706" s="12">
        <v>7</v>
      </c>
      <c r="Q706" s="12">
        <v>1</v>
      </c>
      <c r="R706" s="12">
        <v>7</v>
      </c>
      <c r="S706" s="12">
        <v>8</v>
      </c>
      <c r="T706" s="12">
        <v>8</v>
      </c>
      <c r="U706" s="12">
        <v>1</v>
      </c>
      <c r="V706" s="12">
        <v>8</v>
      </c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spans="1:32">
      <c r="A707" s="1">
        <v>5446</v>
      </c>
      <c r="B707" s="17" t="s">
        <v>435</v>
      </c>
      <c r="C707" s="17"/>
      <c r="D707" s="17" t="s">
        <v>436</v>
      </c>
      <c r="E707" s="17" t="s">
        <v>57</v>
      </c>
      <c r="F707" s="1" t="s">
        <v>35</v>
      </c>
      <c r="G707" s="17" t="s">
        <v>1401</v>
      </c>
      <c r="H707" s="17" t="s">
        <v>1199</v>
      </c>
      <c r="I707" s="15" t="s">
        <v>75</v>
      </c>
      <c r="J707" t="s">
        <v>1328</v>
      </c>
      <c r="K707" s="1">
        <f>_xlfn.XLOOKUP(J707,'[1]Youth DB'!$G:$G,'[1]Youth DB'!$A:$A,"",0)</f>
        <v>539</v>
      </c>
      <c r="L707" s="17" t="s">
        <v>960</v>
      </c>
      <c r="M707" s="11">
        <f>SUM(O707,Q707,S707,U707,W707,Y707,AA707,AC707,AE707)</f>
        <v>12</v>
      </c>
      <c r="N707" s="12"/>
      <c r="O707" s="12">
        <v>3</v>
      </c>
      <c r="P707" s="12">
        <v>1</v>
      </c>
      <c r="Q707" s="12">
        <v>2</v>
      </c>
      <c r="R707" s="12">
        <v>1</v>
      </c>
      <c r="S707" s="12">
        <v>5</v>
      </c>
      <c r="T707" s="12">
        <v>3</v>
      </c>
      <c r="U707" s="12">
        <v>2</v>
      </c>
      <c r="V707" s="12">
        <v>3</v>
      </c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spans="1:32">
      <c r="A708" s="1">
        <v>6000</v>
      </c>
      <c r="B708" s="17" t="s">
        <v>921</v>
      </c>
      <c r="C708" s="17" t="s">
        <v>1293</v>
      </c>
      <c r="D708" s="17" t="s">
        <v>497</v>
      </c>
      <c r="E708" s="17" t="s">
        <v>57</v>
      </c>
      <c r="F708" s="1" t="s">
        <v>35</v>
      </c>
      <c r="G708" s="17" t="s">
        <v>763</v>
      </c>
      <c r="H708" s="17" t="s">
        <v>1060</v>
      </c>
      <c r="I708" s="15" t="s">
        <v>75</v>
      </c>
      <c r="J708" s="17" t="s">
        <v>1295</v>
      </c>
      <c r="K708" s="1">
        <f>_xlfn.XLOOKUP(J708,'[1]Youth DB'!$G:$G,'[1]Youth DB'!$A:$A,"",0)</f>
        <v>963</v>
      </c>
      <c r="L708" s="17" t="s">
        <v>1140</v>
      </c>
      <c r="M708" s="11">
        <f>SUM(O708,Q708,S708,U708,W708,Y708,AA708,AC708,AE708)</f>
        <v>16</v>
      </c>
      <c r="N708" s="12" t="s">
        <v>40</v>
      </c>
      <c r="O708" s="12">
        <v>3</v>
      </c>
      <c r="P708" s="12">
        <v>2</v>
      </c>
      <c r="Q708" s="12">
        <v>3</v>
      </c>
      <c r="R708" s="12">
        <v>2</v>
      </c>
      <c r="S708" s="12">
        <v>6</v>
      </c>
      <c r="T708" s="12">
        <v>8</v>
      </c>
      <c r="U708" s="12">
        <v>2</v>
      </c>
      <c r="V708" s="12">
        <v>8</v>
      </c>
      <c r="W708" s="12">
        <v>2</v>
      </c>
      <c r="X708" s="12">
        <v>15</v>
      </c>
      <c r="Y708" s="12"/>
      <c r="Z708" s="12"/>
      <c r="AA708" s="12"/>
      <c r="AB708" s="12"/>
      <c r="AC708" s="12"/>
      <c r="AD708" s="12"/>
      <c r="AE708" s="12"/>
      <c r="AF708" s="12"/>
    </row>
    <row r="709" spans="1:32">
      <c r="A709" s="1">
        <v>9169</v>
      </c>
      <c r="B709" s="17" t="s">
        <v>462</v>
      </c>
      <c r="C709" s="1"/>
      <c r="D709" s="1" t="s">
        <v>33</v>
      </c>
      <c r="E709" s="17" t="s">
        <v>43</v>
      </c>
      <c r="F709" s="1" t="s">
        <v>35</v>
      </c>
      <c r="G709" s="17" t="s">
        <v>1402</v>
      </c>
      <c r="H709" s="17" t="s">
        <v>81</v>
      </c>
      <c r="I709" s="15" t="s">
        <v>78</v>
      </c>
      <c r="J709" s="17" t="s">
        <v>466</v>
      </c>
      <c r="K709" s="1">
        <f>_xlfn.XLOOKUP(J709,'[1]Youth DB'!$G:$G,'[1]Youth DB'!$A:$A,"",0)</f>
        <v>754</v>
      </c>
      <c r="L709" s="3" t="s">
        <v>811</v>
      </c>
      <c r="M709" s="11">
        <f>SUM(O709,Q709,S709,U709,W709,Y709,AA709,AC709,AE709)</f>
        <v>14</v>
      </c>
      <c r="N709" s="12" t="s">
        <v>40</v>
      </c>
      <c r="O709" s="12">
        <v>0</v>
      </c>
      <c r="P709" s="12"/>
      <c r="Q709" s="12">
        <v>4</v>
      </c>
      <c r="R709" s="12">
        <v>2</v>
      </c>
      <c r="S709" s="12">
        <v>5</v>
      </c>
      <c r="T709" s="12">
        <v>2</v>
      </c>
      <c r="U709" s="12">
        <v>2</v>
      </c>
      <c r="V709" s="12">
        <v>2</v>
      </c>
      <c r="W709" s="12">
        <v>3</v>
      </c>
      <c r="X709" s="12">
        <v>3</v>
      </c>
      <c r="Y709" s="12"/>
      <c r="Z709" s="12"/>
      <c r="AA709" s="12"/>
      <c r="AB709" s="12"/>
      <c r="AC709" s="12"/>
      <c r="AD709" s="12"/>
      <c r="AE709" s="12"/>
      <c r="AF709" s="12"/>
    </row>
    <row r="710" spans="1:32">
      <c r="A710" s="1">
        <v>8298</v>
      </c>
      <c r="B710" s="17" t="s">
        <v>32</v>
      </c>
      <c r="C710" s="1"/>
      <c r="D710" s="1" t="s">
        <v>33</v>
      </c>
      <c r="E710" s="17" t="s">
        <v>57</v>
      </c>
      <c r="F710" s="1" t="s">
        <v>35</v>
      </c>
      <c r="G710" s="17" t="s">
        <v>1403</v>
      </c>
      <c r="H710" s="17" t="s">
        <v>1404</v>
      </c>
      <c r="I710" s="15" t="s">
        <v>75</v>
      </c>
      <c r="J710" s="17" t="s">
        <v>1149</v>
      </c>
      <c r="K710" s="1">
        <f>_xlfn.XLOOKUP(J710,'[1]Youth DB'!$G:$G,'[1]Youth DB'!$A:$A,"",0)</f>
        <v>868</v>
      </c>
      <c r="L710" s="17" t="s">
        <v>811</v>
      </c>
      <c r="M710" s="11">
        <f>SUM(O710,Q710,S710,U710,W710,Y710,AA710,AC710,AE710)</f>
        <v>14</v>
      </c>
      <c r="N710" s="12" t="s">
        <v>40</v>
      </c>
      <c r="O710" s="12"/>
      <c r="P710" s="12"/>
      <c r="Q710" s="12">
        <v>5</v>
      </c>
      <c r="R710" s="12">
        <v>3</v>
      </c>
      <c r="S710" s="12">
        <v>9</v>
      </c>
      <c r="T710" s="12">
        <v>6</v>
      </c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spans="1:32">
      <c r="A711" s="1">
        <v>6566</v>
      </c>
      <c r="B711" s="17" t="s">
        <v>32</v>
      </c>
      <c r="C711" s="17"/>
      <c r="D711" s="17" t="s">
        <v>33</v>
      </c>
      <c r="E711" s="17" t="s">
        <v>34</v>
      </c>
      <c r="F711" s="1" t="s">
        <v>35</v>
      </c>
      <c r="G711" s="17" t="s">
        <v>484</v>
      </c>
      <c r="H711" s="17" t="s">
        <v>668</v>
      </c>
      <c r="I711" s="15" t="s">
        <v>75</v>
      </c>
      <c r="J711" s="17" t="s">
        <v>1149</v>
      </c>
      <c r="K711" s="1">
        <f>_xlfn.XLOOKUP(J711,'[1]Youth DB'!$G:$G,'[1]Youth DB'!$A:$A,"",0)</f>
        <v>868</v>
      </c>
      <c r="L711" s="17" t="s">
        <v>627</v>
      </c>
      <c r="M711" s="11">
        <f>SUM(O711,Q711,S711,U711,W711,Y711,AA711,AC711,AE711)</f>
        <v>14</v>
      </c>
      <c r="N711" s="12" t="s">
        <v>40</v>
      </c>
      <c r="O711" s="12"/>
      <c r="P711" s="12"/>
      <c r="Q711" s="12">
        <v>5</v>
      </c>
      <c r="R711" s="12">
        <v>1</v>
      </c>
      <c r="S711" s="12">
        <v>9</v>
      </c>
      <c r="T711" s="12">
        <v>3</v>
      </c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spans="1:32">
      <c r="A712" s="1">
        <v>6598</v>
      </c>
      <c r="B712" s="17" t="s">
        <v>32</v>
      </c>
      <c r="C712" s="17"/>
      <c r="D712" s="17" t="s">
        <v>33</v>
      </c>
      <c r="E712" s="17" t="s">
        <v>57</v>
      </c>
      <c r="F712" s="1" t="s">
        <v>35</v>
      </c>
      <c r="G712" s="17" t="s">
        <v>598</v>
      </c>
      <c r="H712" s="17" t="s">
        <v>1405</v>
      </c>
      <c r="I712" s="15" t="s">
        <v>75</v>
      </c>
      <c r="J712" s="17" t="s">
        <v>1149</v>
      </c>
      <c r="K712" s="1">
        <f>_xlfn.XLOOKUP(J712,'[1]Youth DB'!$G:$G,'[1]Youth DB'!$A:$A,"",0)</f>
        <v>868</v>
      </c>
      <c r="L712" s="17" t="s">
        <v>79</v>
      </c>
      <c r="M712" s="11">
        <f>SUM(O712,Q712,S712,U712,W712,Y712,AA712,AC712,AE712)</f>
        <v>14</v>
      </c>
      <c r="N712" s="12" t="s">
        <v>40</v>
      </c>
      <c r="O712" s="12">
        <v>1</v>
      </c>
      <c r="P712" s="12">
        <v>1</v>
      </c>
      <c r="Q712" s="12">
        <v>4</v>
      </c>
      <c r="R712" s="12">
        <v>3</v>
      </c>
      <c r="S712" s="12">
        <v>9</v>
      </c>
      <c r="T712" s="12">
        <v>4</v>
      </c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spans="1:32">
      <c r="A713" s="1">
        <v>4167</v>
      </c>
      <c r="B713" s="17" t="s">
        <v>435</v>
      </c>
      <c r="C713" s="17"/>
      <c r="D713" s="17" t="s">
        <v>436</v>
      </c>
      <c r="E713" s="17" t="s">
        <v>57</v>
      </c>
      <c r="F713" s="1" t="s">
        <v>35</v>
      </c>
      <c r="G713" s="17" t="s">
        <v>1406</v>
      </c>
      <c r="H713" s="17" t="s">
        <v>292</v>
      </c>
      <c r="I713" s="15" t="s">
        <v>78</v>
      </c>
      <c r="J713" t="s">
        <v>1328</v>
      </c>
      <c r="K713" s="1">
        <f>_xlfn.XLOOKUP(J713,'[1]Youth DB'!$G:$G,'[1]Youth DB'!$A:$A,"",0)</f>
        <v>539</v>
      </c>
      <c r="L713" s="17" t="s">
        <v>960</v>
      </c>
      <c r="M713" s="11">
        <f>SUM(O713,Q713,S713,U713,W713,Y713,AA713,AC713,AE713)</f>
        <v>12</v>
      </c>
      <c r="N713" s="12"/>
      <c r="O713" s="12">
        <v>3</v>
      </c>
      <c r="P713" s="12">
        <v>1</v>
      </c>
      <c r="Q713" s="12">
        <v>2</v>
      </c>
      <c r="R713" s="12">
        <v>1</v>
      </c>
      <c r="S713" s="12">
        <v>5</v>
      </c>
      <c r="T713" s="12">
        <v>5</v>
      </c>
      <c r="U713" s="12">
        <v>2</v>
      </c>
      <c r="V713" s="12">
        <v>5</v>
      </c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spans="1:32">
      <c r="A714" s="1">
        <v>2156</v>
      </c>
      <c r="B714" s="17" t="s">
        <v>32</v>
      </c>
      <c r="C714" s="17"/>
      <c r="D714" s="17" t="s">
        <v>33</v>
      </c>
      <c r="E714" s="17" t="s">
        <v>57</v>
      </c>
      <c r="F714" s="1" t="s">
        <v>35</v>
      </c>
      <c r="G714" s="17" t="s">
        <v>1407</v>
      </c>
      <c r="H714" s="17" t="s">
        <v>757</v>
      </c>
      <c r="I714" s="15" t="s">
        <v>75</v>
      </c>
      <c r="J714" s="17" t="s">
        <v>1149</v>
      </c>
      <c r="K714" s="1">
        <f>_xlfn.XLOOKUP(J714,'[1]Youth DB'!$G:$G,'[1]Youth DB'!$A:$A,"",0)</f>
        <v>868</v>
      </c>
      <c r="L714" s="17" t="s">
        <v>811</v>
      </c>
      <c r="M714" s="11">
        <f>SUM(O714,Q714,S714,U714,W714,Y714,AA714,AC714,AE714)</f>
        <v>14</v>
      </c>
      <c r="N714" s="12" t="s">
        <v>40</v>
      </c>
      <c r="O714" s="12"/>
      <c r="P714" s="12"/>
      <c r="Q714" s="12">
        <v>4</v>
      </c>
      <c r="R714" s="12">
        <v>2</v>
      </c>
      <c r="S714" s="12">
        <v>10</v>
      </c>
      <c r="T714" s="12">
        <v>4</v>
      </c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spans="1:32">
      <c r="A715" s="1">
        <v>7412</v>
      </c>
      <c r="B715" s="17" t="s">
        <v>435</v>
      </c>
      <c r="C715" s="17"/>
      <c r="D715" s="17" t="s">
        <v>436</v>
      </c>
      <c r="E715" s="17" t="s">
        <v>43</v>
      </c>
      <c r="F715" s="1" t="s">
        <v>35</v>
      </c>
      <c r="G715" s="17" t="s">
        <v>1408</v>
      </c>
      <c r="H715" s="17" t="s">
        <v>1409</v>
      </c>
      <c r="I715" s="15" t="s">
        <v>78</v>
      </c>
      <c r="J715" t="s">
        <v>1328</v>
      </c>
      <c r="K715" s="1">
        <f>_xlfn.XLOOKUP(J715,'[1]Youth DB'!$G:$G,'[1]Youth DB'!$A:$A,"",0)</f>
        <v>539</v>
      </c>
      <c r="L715" s="17" t="s">
        <v>812</v>
      </c>
      <c r="M715" s="11">
        <f>SUM(O715,Q715,S715,U715,W715,Y715,AA715,AC715,AE715)</f>
        <v>17</v>
      </c>
      <c r="N715" s="12"/>
      <c r="O715" s="12">
        <v>2</v>
      </c>
      <c r="P715" s="12">
        <v>1</v>
      </c>
      <c r="Q715" s="12">
        <v>4</v>
      </c>
      <c r="R715" s="12">
        <v>1</v>
      </c>
      <c r="S715" s="12">
        <v>11</v>
      </c>
      <c r="T715" s="12">
        <v>1</v>
      </c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spans="1:32">
      <c r="A716" s="1">
        <v>8269</v>
      </c>
      <c r="B716" s="17" t="s">
        <v>32</v>
      </c>
      <c r="C716" s="17"/>
      <c r="D716" s="17" t="s">
        <v>33</v>
      </c>
      <c r="E716" s="17" t="s">
        <v>43</v>
      </c>
      <c r="F716" s="1" t="s">
        <v>35</v>
      </c>
      <c r="G716" s="17" t="s">
        <v>874</v>
      </c>
      <c r="H716" s="17" t="s">
        <v>1410</v>
      </c>
      <c r="I716" s="15" t="s">
        <v>75</v>
      </c>
      <c r="J716" s="17" t="s">
        <v>1260</v>
      </c>
      <c r="K716" s="1">
        <f>_xlfn.XLOOKUP(J716,'[1]Youth DB'!$G:$G,'[1]Youth DB'!$A:$A,"",0)</f>
        <v>683</v>
      </c>
      <c r="L716" s="17" t="s">
        <v>79</v>
      </c>
      <c r="M716" s="11">
        <f>SUM(O716,Q716,S716,U716,W716,Y716,AA716,AC716,AE716)</f>
        <v>14</v>
      </c>
      <c r="N716" s="12" t="s">
        <v>40</v>
      </c>
      <c r="O716" s="12">
        <v>4</v>
      </c>
      <c r="P716" s="12">
        <v>2</v>
      </c>
      <c r="Q716" s="12">
        <v>4</v>
      </c>
      <c r="R716" s="12">
        <v>2</v>
      </c>
      <c r="S716" s="12">
        <v>6</v>
      </c>
      <c r="T716" s="12">
        <v>2</v>
      </c>
      <c r="U716" s="12">
        <v>0</v>
      </c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spans="1:32">
      <c r="A717" s="1">
        <v>8881</v>
      </c>
      <c r="B717" s="17" t="s">
        <v>1153</v>
      </c>
      <c r="C717" s="17"/>
      <c r="D717" s="17" t="s">
        <v>1154</v>
      </c>
      <c r="E717" s="17" t="s">
        <v>918</v>
      </c>
      <c r="F717" s="1" t="s">
        <v>35</v>
      </c>
      <c r="G717" s="17" t="s">
        <v>1411</v>
      </c>
      <c r="H717" s="17" t="s">
        <v>1412</v>
      </c>
      <c r="I717" s="15" t="s">
        <v>75</v>
      </c>
      <c r="J717" s="17" t="s">
        <v>1413</v>
      </c>
      <c r="K717" s="1">
        <f>_xlfn.XLOOKUP(J717,'[1]Youth DB'!$G:$G,'[1]Youth DB'!$A:$A,"",0)</f>
        <v>921</v>
      </c>
      <c r="L717" s="17" t="s">
        <v>1414</v>
      </c>
      <c r="M717" s="11">
        <f>SUM(O717,Q717,S717,U717,W717,Y717,AA717,AC717,AE717)</f>
        <v>39</v>
      </c>
      <c r="N717" s="12" t="s">
        <v>40</v>
      </c>
      <c r="O717" s="12"/>
      <c r="P717" s="12"/>
      <c r="Q717" s="12"/>
      <c r="R717" s="12"/>
      <c r="S717" s="17">
        <v>3</v>
      </c>
      <c r="T717" s="17">
        <v>15</v>
      </c>
      <c r="U717" s="17">
        <v>9</v>
      </c>
      <c r="V717" s="17">
        <v>15</v>
      </c>
      <c r="W717" s="12">
        <v>9</v>
      </c>
      <c r="X717" s="12"/>
      <c r="Y717" s="12">
        <v>18</v>
      </c>
      <c r="Z717" s="12"/>
      <c r="AA717" s="12"/>
      <c r="AB717" s="12"/>
      <c r="AC717" s="12"/>
      <c r="AD717" s="12"/>
      <c r="AE717" s="12"/>
      <c r="AF717" s="12"/>
    </row>
    <row r="718" spans="1:32">
      <c r="A718" s="1">
        <v>9129</v>
      </c>
      <c r="B718" s="17" t="s">
        <v>1153</v>
      </c>
      <c r="C718" s="17"/>
      <c r="D718" s="17" t="s">
        <v>1154</v>
      </c>
      <c r="E718" s="17" t="s">
        <v>918</v>
      </c>
      <c r="F718" s="1" t="s">
        <v>35</v>
      </c>
      <c r="G718" s="17" t="s">
        <v>1415</v>
      </c>
      <c r="H718" s="17" t="s">
        <v>1053</v>
      </c>
      <c r="I718" s="15" t="s">
        <v>78</v>
      </c>
      <c r="J718" s="17" t="s">
        <v>1413</v>
      </c>
      <c r="K718" s="1">
        <f>_xlfn.XLOOKUP(J718,'[1]Youth DB'!$G:$G,'[1]Youth DB'!$A:$A,"",0)</f>
        <v>921</v>
      </c>
      <c r="L718" s="17" t="s">
        <v>482</v>
      </c>
      <c r="M718" s="11">
        <f>SUM(O718,Q718,S718,U718,W718,Y718,AA718,AC718,AE718)</f>
        <v>39</v>
      </c>
      <c r="N718" s="12" t="s">
        <v>40</v>
      </c>
      <c r="O718" s="12"/>
      <c r="P718" s="12"/>
      <c r="Q718" s="12"/>
      <c r="R718" s="12"/>
      <c r="S718" s="17">
        <v>3</v>
      </c>
      <c r="T718" s="17">
        <v>15</v>
      </c>
      <c r="U718" s="17">
        <v>9</v>
      </c>
      <c r="V718" s="17">
        <v>15</v>
      </c>
      <c r="W718" s="12">
        <v>9</v>
      </c>
      <c r="X718" s="12"/>
      <c r="Y718" s="12">
        <v>18</v>
      </c>
      <c r="Z718" s="12"/>
      <c r="AA718" s="12"/>
      <c r="AB718" s="12"/>
      <c r="AC718" s="12"/>
      <c r="AD718" s="12"/>
      <c r="AE718" s="12"/>
      <c r="AF718" s="12"/>
    </row>
    <row r="719" spans="1:32">
      <c r="A719" s="1">
        <v>8879</v>
      </c>
      <c r="B719" s="17" t="s">
        <v>1153</v>
      </c>
      <c r="C719" s="17"/>
      <c r="D719" s="17" t="s">
        <v>1154</v>
      </c>
      <c r="E719" s="17" t="s">
        <v>57</v>
      </c>
      <c r="F719" s="1" t="s">
        <v>35</v>
      </c>
      <c r="G719" s="17" t="s">
        <v>1416</v>
      </c>
      <c r="H719" s="17" t="s">
        <v>1417</v>
      </c>
      <c r="I719" s="15" t="s">
        <v>75</v>
      </c>
      <c r="J719" s="17" t="s">
        <v>1413</v>
      </c>
      <c r="K719" s="1">
        <f>_xlfn.XLOOKUP(J719,'[1]Youth DB'!$G:$G,'[1]Youth DB'!$A:$A,"",0)</f>
        <v>921</v>
      </c>
      <c r="L719" s="17" t="s">
        <v>664</v>
      </c>
      <c r="M719" s="11">
        <f>SUM(O719,Q719,S719,U719,W719,Y719,AA719,AC719,AE719)</f>
        <v>36</v>
      </c>
      <c r="N719" s="12" t="s">
        <v>40</v>
      </c>
      <c r="O719" s="12"/>
      <c r="P719" s="12"/>
      <c r="Q719" s="12"/>
      <c r="R719" s="12"/>
      <c r="S719" s="17">
        <v>5</v>
      </c>
      <c r="T719" s="17">
        <v>7</v>
      </c>
      <c r="U719" s="17">
        <v>9</v>
      </c>
      <c r="V719" s="17">
        <v>8</v>
      </c>
      <c r="W719" s="12">
        <v>6</v>
      </c>
      <c r="X719" s="12"/>
      <c r="Y719" s="12">
        <v>16</v>
      </c>
      <c r="Z719" s="12"/>
      <c r="AA719" s="12"/>
      <c r="AB719" s="12"/>
      <c r="AC719" s="12"/>
      <c r="AD719" s="12"/>
      <c r="AE719" s="12"/>
      <c r="AF719" s="12"/>
    </row>
    <row r="720" spans="1:32">
      <c r="A720" s="1">
        <v>8974</v>
      </c>
      <c r="B720" s="17" t="s">
        <v>1153</v>
      </c>
      <c r="C720" s="17"/>
      <c r="D720" s="17" t="s">
        <v>1154</v>
      </c>
      <c r="E720" s="17" t="s">
        <v>918</v>
      </c>
      <c r="F720" s="1" t="s">
        <v>35</v>
      </c>
      <c r="G720" s="17" t="s">
        <v>1418</v>
      </c>
      <c r="H720" s="17" t="s">
        <v>1419</v>
      </c>
      <c r="I720" s="15" t="s">
        <v>78</v>
      </c>
      <c r="J720" s="17" t="s">
        <v>1413</v>
      </c>
      <c r="K720" s="1">
        <f>_xlfn.XLOOKUP(J720,'[1]Youth DB'!$G:$G,'[1]Youth DB'!$A:$A,"",0)</f>
        <v>921</v>
      </c>
      <c r="L720" s="17" t="s">
        <v>1414</v>
      </c>
      <c r="M720" s="11">
        <f>SUM(O720,Q720,S720,U720,W720,Y720,AA720,AC720,AE720)</f>
        <v>41</v>
      </c>
      <c r="N720" s="12" t="s">
        <v>40</v>
      </c>
      <c r="O720" s="12"/>
      <c r="P720" s="12"/>
      <c r="Q720" s="12"/>
      <c r="R720" s="12"/>
      <c r="S720" s="17">
        <v>5</v>
      </c>
      <c r="T720" s="17">
        <v>15</v>
      </c>
      <c r="U720" s="17">
        <v>9</v>
      </c>
      <c r="V720" s="17">
        <v>15</v>
      </c>
      <c r="W720" s="12">
        <v>9</v>
      </c>
      <c r="X720" s="12"/>
      <c r="Y720" s="12">
        <v>18</v>
      </c>
      <c r="Z720" s="12"/>
      <c r="AA720" s="12"/>
      <c r="AB720" s="12"/>
      <c r="AC720" s="12"/>
      <c r="AD720" s="12"/>
      <c r="AE720" s="12"/>
      <c r="AF720" s="12"/>
    </row>
    <row r="721" spans="1:32">
      <c r="A721" s="1">
        <v>9039</v>
      </c>
      <c r="B721" s="17" t="s">
        <v>1153</v>
      </c>
      <c r="C721" s="17"/>
      <c r="D721" s="17" t="s">
        <v>1154</v>
      </c>
      <c r="E721" s="17" t="s">
        <v>918</v>
      </c>
      <c r="F721" s="1" t="s">
        <v>35</v>
      </c>
      <c r="G721" s="17" t="s">
        <v>1420</v>
      </c>
      <c r="H721" s="17" t="s">
        <v>1421</v>
      </c>
      <c r="I721" s="15" t="s">
        <v>75</v>
      </c>
      <c r="J721" s="17" t="s">
        <v>1413</v>
      </c>
      <c r="K721" s="1">
        <f>_xlfn.XLOOKUP(J721,'[1]Youth DB'!$G:$G,'[1]Youth DB'!$A:$A,"",0)</f>
        <v>921</v>
      </c>
      <c r="L721" s="17" t="s">
        <v>482</v>
      </c>
      <c r="M721" s="11">
        <f>SUM(O721,Q721,S721,U721,W721,Y721,AA721,AC721,AE721)</f>
        <v>41</v>
      </c>
      <c r="N721" s="12" t="s">
        <v>40</v>
      </c>
      <c r="O721" s="12"/>
      <c r="P721" s="12"/>
      <c r="Q721" s="12"/>
      <c r="R721" s="12"/>
      <c r="S721" s="17">
        <v>5</v>
      </c>
      <c r="T721" s="17">
        <v>15</v>
      </c>
      <c r="U721" s="17">
        <v>9</v>
      </c>
      <c r="V721" s="17">
        <v>15</v>
      </c>
      <c r="W721" s="12">
        <v>9</v>
      </c>
      <c r="X721" s="12"/>
      <c r="Y721" s="12">
        <v>18</v>
      </c>
      <c r="Z721" s="12"/>
      <c r="AA721" s="12"/>
      <c r="AB721" s="12"/>
      <c r="AC721" s="12"/>
      <c r="AD721" s="12"/>
      <c r="AE721" s="12"/>
      <c r="AF721" s="12"/>
    </row>
    <row r="722" spans="1:32">
      <c r="A722" s="1">
        <v>9174</v>
      </c>
      <c r="B722" s="17" t="s">
        <v>1153</v>
      </c>
      <c r="C722" s="17"/>
      <c r="D722" s="17" t="s">
        <v>1154</v>
      </c>
      <c r="E722" s="17" t="s">
        <v>57</v>
      </c>
      <c r="F722" s="1" t="s">
        <v>35</v>
      </c>
      <c r="G722" s="17" t="s">
        <v>1422</v>
      </c>
      <c r="H722" s="17" t="s">
        <v>1423</v>
      </c>
      <c r="I722" s="15" t="s">
        <v>75</v>
      </c>
      <c r="J722" s="17" t="s">
        <v>1413</v>
      </c>
      <c r="K722" s="1">
        <f>_xlfn.XLOOKUP(J722,'[1]Youth DB'!$G:$G,'[1]Youth DB'!$A:$A,"",0)</f>
        <v>921</v>
      </c>
      <c r="L722" s="17" t="s">
        <v>664</v>
      </c>
      <c r="M722" s="11">
        <f>SUM(O722,Q722,S722,U722,W722,Y722,AA722,AC722,AE722)</f>
        <v>36</v>
      </c>
      <c r="N722" s="12" t="s">
        <v>40</v>
      </c>
      <c r="O722" s="12"/>
      <c r="P722" s="12"/>
      <c r="Q722" s="12"/>
      <c r="R722" s="12"/>
      <c r="S722" s="17">
        <v>5</v>
      </c>
      <c r="T722" s="17">
        <v>7</v>
      </c>
      <c r="U722" s="17">
        <v>9</v>
      </c>
      <c r="V722" s="17">
        <v>8</v>
      </c>
      <c r="W722" s="12">
        <v>6</v>
      </c>
      <c r="X722" s="12"/>
      <c r="Y722" s="12">
        <v>16</v>
      </c>
      <c r="Z722" s="12"/>
      <c r="AA722" s="12"/>
      <c r="AB722" s="12"/>
      <c r="AC722" s="12"/>
      <c r="AD722" s="12"/>
      <c r="AE722" s="12"/>
      <c r="AF722" s="12"/>
    </row>
    <row r="723" spans="1:32">
      <c r="A723" s="1">
        <v>8910</v>
      </c>
      <c r="B723" s="57" t="s">
        <v>1153</v>
      </c>
      <c r="C723" s="17"/>
      <c r="D723" s="17" t="s">
        <v>1154</v>
      </c>
      <c r="E723" s="57" t="s">
        <v>34</v>
      </c>
      <c r="F723" s="1" t="s">
        <v>35</v>
      </c>
      <c r="G723" s="57" t="s">
        <v>1424</v>
      </c>
      <c r="H723" s="57" t="s">
        <v>1425</v>
      </c>
      <c r="I723" s="15" t="s">
        <v>75</v>
      </c>
      <c r="J723" s="17" t="s">
        <v>1413</v>
      </c>
      <c r="K723" s="1">
        <f>_xlfn.XLOOKUP(J723,'[1]Youth DB'!$G:$G,'[1]Youth DB'!$A:$A,"",0)</f>
        <v>921</v>
      </c>
      <c r="L723" s="17" t="s">
        <v>1265</v>
      </c>
      <c r="M723" s="11">
        <f>SUM(O723,Q723,S723,U723,W723,Y723,AA723,AC723,AE723)</f>
        <v>41</v>
      </c>
      <c r="N723" s="12" t="s">
        <v>40</v>
      </c>
      <c r="O723" s="12"/>
      <c r="P723" s="12"/>
      <c r="Q723" s="12"/>
      <c r="R723" s="12"/>
      <c r="S723" s="17">
        <v>6</v>
      </c>
      <c r="T723" s="17">
        <v>11</v>
      </c>
      <c r="U723" s="17">
        <v>10</v>
      </c>
      <c r="V723" s="17">
        <v>12</v>
      </c>
      <c r="W723" s="12">
        <v>9</v>
      </c>
      <c r="X723" s="12"/>
      <c r="Y723" s="12">
        <v>16</v>
      </c>
      <c r="Z723" s="12"/>
      <c r="AA723" s="12"/>
      <c r="AB723" s="12"/>
      <c r="AC723" s="12"/>
      <c r="AD723" s="12"/>
      <c r="AE723" s="12"/>
      <c r="AF723" s="12"/>
    </row>
    <row r="724" spans="1:32">
      <c r="A724" s="1">
        <v>4299</v>
      </c>
      <c r="B724" s="3" t="s">
        <v>41</v>
      </c>
      <c r="C724" s="3"/>
      <c r="D724" s="3" t="s">
        <v>42</v>
      </c>
      <c r="E724" s="3" t="s">
        <v>57</v>
      </c>
      <c r="F724" s="1" t="s">
        <v>35</v>
      </c>
      <c r="G724" s="3" t="s">
        <v>1426</v>
      </c>
      <c r="H724" s="3" t="s">
        <v>625</v>
      </c>
      <c r="I724" s="15"/>
      <c r="J724" s="17" t="s">
        <v>1212</v>
      </c>
      <c r="K724" s="1">
        <f>_xlfn.XLOOKUP(J724,'[1]Youth DB'!$G:$G,'[1]Youth DB'!$A:$A,"",0)</f>
        <v>678</v>
      </c>
      <c r="L724" s="16">
        <v>45000</v>
      </c>
      <c r="M724" s="11">
        <f>SUM(O724,Q724,S724,U724,W724,Y724,AA724,AC724,AE724)</f>
        <v>15</v>
      </c>
      <c r="N724" s="12" t="s">
        <v>40</v>
      </c>
      <c r="O724" s="12">
        <v>3</v>
      </c>
      <c r="P724" s="12">
        <v>1</v>
      </c>
      <c r="Q724" s="12">
        <v>4</v>
      </c>
      <c r="R724" s="12">
        <v>1</v>
      </c>
      <c r="S724" s="12">
        <v>6</v>
      </c>
      <c r="T724" s="12">
        <v>2</v>
      </c>
      <c r="U724" s="12">
        <v>2</v>
      </c>
      <c r="V724" s="12">
        <v>2</v>
      </c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spans="1:32">
      <c r="A725" s="1">
        <v>8087</v>
      </c>
      <c r="B725" s="3" t="s">
        <v>41</v>
      </c>
      <c r="C725" s="3"/>
      <c r="D725" s="3" t="s">
        <v>42</v>
      </c>
      <c r="E725" s="3" t="s">
        <v>43</v>
      </c>
      <c r="F725" s="1" t="s">
        <v>35</v>
      </c>
      <c r="G725" s="3" t="s">
        <v>1427</v>
      </c>
      <c r="H725" s="3" t="s">
        <v>1428</v>
      </c>
      <c r="I725" s="15"/>
      <c r="J725" s="17" t="s">
        <v>1212</v>
      </c>
      <c r="K725" s="1">
        <f>_xlfn.XLOOKUP(J725,'[1]Youth DB'!$G:$G,'[1]Youth DB'!$A:$A,"",0)</f>
        <v>678</v>
      </c>
      <c r="L725" s="16">
        <v>45002</v>
      </c>
      <c r="M725" s="11">
        <f>SUM(O725,Q725,S725,U725,W725,Y725,AA725,AC725,AE725)</f>
        <v>15</v>
      </c>
      <c r="N725" s="12" t="s">
        <v>40</v>
      </c>
      <c r="O725" s="12">
        <v>4</v>
      </c>
      <c r="P725" s="12">
        <v>1</v>
      </c>
      <c r="Q725" s="12">
        <v>5</v>
      </c>
      <c r="R725" s="12">
        <v>1</v>
      </c>
      <c r="S725" s="12">
        <v>4</v>
      </c>
      <c r="T725" s="12">
        <v>1</v>
      </c>
      <c r="U725" s="12">
        <v>2</v>
      </c>
      <c r="V725" s="12">
        <v>1</v>
      </c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spans="1:32">
      <c r="A726" s="1">
        <v>1842</v>
      </c>
      <c r="B726" s="3" t="s">
        <v>48</v>
      </c>
      <c r="C726" s="13"/>
      <c r="D726" s="13" t="s">
        <v>33</v>
      </c>
      <c r="E726" s="3" t="s">
        <v>34</v>
      </c>
      <c r="F726" s="1" t="s">
        <v>35</v>
      </c>
      <c r="G726" s="3" t="s">
        <v>1429</v>
      </c>
      <c r="H726" s="3" t="s">
        <v>963</v>
      </c>
      <c r="I726" s="15" t="s">
        <v>75</v>
      </c>
      <c r="J726" s="17" t="s">
        <v>727</v>
      </c>
      <c r="K726" s="1">
        <f>_xlfn.XLOOKUP(J726,'[1]Youth DB'!$G:$G,'[1]Youth DB'!$A:$A,"",0)</f>
        <v>527</v>
      </c>
      <c r="L726" s="16">
        <v>45007</v>
      </c>
      <c r="M726" s="11">
        <f>SUM(O726,Q726,S726,U726,W726,Y726,AA726,AC726,AE726)</f>
        <v>15</v>
      </c>
      <c r="N726" s="12" t="s">
        <v>40</v>
      </c>
      <c r="O726" s="12">
        <v>6</v>
      </c>
      <c r="P726" s="12">
        <v>1</v>
      </c>
      <c r="Q726" s="12">
        <v>0</v>
      </c>
      <c r="R726" s="12">
        <v>1</v>
      </c>
      <c r="S726" s="12">
        <v>6</v>
      </c>
      <c r="T726" s="12">
        <v>3</v>
      </c>
      <c r="U726" s="12">
        <v>2</v>
      </c>
      <c r="V726" s="12">
        <v>4</v>
      </c>
      <c r="W726" s="12">
        <v>1</v>
      </c>
      <c r="X726" s="12">
        <v>8</v>
      </c>
      <c r="Y726" s="12"/>
      <c r="Z726" s="12"/>
      <c r="AA726" s="12"/>
      <c r="AB726" s="12"/>
      <c r="AC726" s="12"/>
      <c r="AD726" s="12"/>
      <c r="AE726" s="12"/>
      <c r="AF726" s="12"/>
    </row>
    <row r="727" spans="1:32">
      <c r="A727" s="1">
        <v>1835</v>
      </c>
      <c r="B727" s="3" t="s">
        <v>48</v>
      </c>
      <c r="C727" s="3" t="s">
        <v>1430</v>
      </c>
      <c r="D727" s="3" t="s">
        <v>33</v>
      </c>
      <c r="E727" s="3" t="s">
        <v>34</v>
      </c>
      <c r="F727" s="1" t="s">
        <v>35</v>
      </c>
      <c r="G727" s="3" t="s">
        <v>1431</v>
      </c>
      <c r="H727" s="3" t="s">
        <v>1432</v>
      </c>
      <c r="I727" s="15" t="s">
        <v>78</v>
      </c>
      <c r="J727" s="17" t="s">
        <v>727</v>
      </c>
      <c r="K727" s="1">
        <f>_xlfn.XLOOKUP(J727,'[1]Youth DB'!$G:$G,'[1]Youth DB'!$A:$A,"",0)</f>
        <v>527</v>
      </c>
      <c r="L727" s="16"/>
      <c r="M727" s="11">
        <f>SUM(O727,Q727,S727,U727,W727,Y727,AA727,AC727,AE727)</f>
        <v>15</v>
      </c>
      <c r="N727" s="12" t="s">
        <v>40</v>
      </c>
      <c r="O727" s="12">
        <v>5</v>
      </c>
      <c r="P727" s="12">
        <v>3</v>
      </c>
      <c r="Q727" s="12">
        <v>3</v>
      </c>
      <c r="R727" s="12">
        <v>3</v>
      </c>
      <c r="S727" s="12">
        <v>4</v>
      </c>
      <c r="T727" s="12">
        <v>3</v>
      </c>
      <c r="U727" s="12">
        <v>1</v>
      </c>
      <c r="V727" s="12">
        <v>8</v>
      </c>
      <c r="W727" s="12">
        <v>2</v>
      </c>
      <c r="X727" s="12">
        <v>20</v>
      </c>
      <c r="Y727" s="12"/>
      <c r="Z727" s="12"/>
      <c r="AA727" s="12"/>
      <c r="AB727" s="12"/>
      <c r="AC727" s="12"/>
      <c r="AD727" s="12"/>
      <c r="AE727" s="12"/>
      <c r="AF727" s="12"/>
    </row>
    <row r="728" spans="1:32">
      <c r="A728" s="1">
        <v>1162</v>
      </c>
      <c r="B728" s="3" t="s">
        <v>48</v>
      </c>
      <c r="C728" s="3" t="s">
        <v>1430</v>
      </c>
      <c r="D728" s="3" t="s">
        <v>33</v>
      </c>
      <c r="E728" s="3" t="s">
        <v>918</v>
      </c>
      <c r="F728" s="1" t="s">
        <v>35</v>
      </c>
      <c r="G728" s="3" t="s">
        <v>1433</v>
      </c>
      <c r="H728" s="3" t="s">
        <v>1122</v>
      </c>
      <c r="I728" s="15"/>
      <c r="J728" s="17" t="s">
        <v>51</v>
      </c>
      <c r="K728" s="1">
        <f>_xlfn.XLOOKUP(J728,'[1]Youth DB'!$G:$G,'[1]Youth DB'!$A:$A,"",0)</f>
        <v>768</v>
      </c>
      <c r="L728" s="16">
        <v>45008</v>
      </c>
      <c r="M728" s="11">
        <f>SUM(O728,Q728,S728,U728,W728,Y728,AA728,AC728,AE728)</f>
        <v>15</v>
      </c>
      <c r="N728" s="12" t="s">
        <v>40</v>
      </c>
      <c r="O728" s="12">
        <v>2</v>
      </c>
      <c r="P728" s="12">
        <v>3</v>
      </c>
      <c r="Q728" s="12">
        <v>2</v>
      </c>
      <c r="R728" s="12">
        <v>4</v>
      </c>
      <c r="S728" s="12">
        <v>9</v>
      </c>
      <c r="T728" s="12">
        <v>10</v>
      </c>
      <c r="U728" s="12">
        <v>0</v>
      </c>
      <c r="V728" s="12">
        <v>10</v>
      </c>
      <c r="W728" s="12">
        <v>2</v>
      </c>
      <c r="X728" s="12">
        <v>13</v>
      </c>
      <c r="Y728" s="12"/>
      <c r="Z728" s="12"/>
      <c r="AA728" s="12"/>
      <c r="AB728" s="12"/>
      <c r="AC728" s="12"/>
      <c r="AD728" s="12"/>
      <c r="AE728" s="12"/>
      <c r="AF728" s="12"/>
    </row>
    <row r="729" spans="1:32" ht="24">
      <c r="A729" s="1">
        <v>7921</v>
      </c>
      <c r="B729" s="3" t="s">
        <v>48</v>
      </c>
      <c r="C729" s="3"/>
      <c r="D729" s="3" t="s">
        <v>33</v>
      </c>
      <c r="E729" s="3" t="s">
        <v>43</v>
      </c>
      <c r="F729" s="1" t="s">
        <v>35</v>
      </c>
      <c r="G729" s="3" t="s">
        <v>1434</v>
      </c>
      <c r="H729" s="3" t="s">
        <v>1435</v>
      </c>
      <c r="I729" s="15"/>
      <c r="J729" s="17" t="s">
        <v>1321</v>
      </c>
      <c r="K729" s="1">
        <f>_xlfn.XLOOKUP(J729,'[1]Youth DB'!$G:$G,'[1]Youth DB'!$A:$A,"",0)</f>
        <v>738</v>
      </c>
      <c r="L729" s="16">
        <v>45036</v>
      </c>
      <c r="M729" s="11">
        <f>SUM(O729,Q729,S729,U729,W729,Y729,AA729,AC729,AE729)</f>
        <v>15</v>
      </c>
      <c r="N729" s="12" t="s">
        <v>40</v>
      </c>
      <c r="O729" s="12"/>
      <c r="P729" s="12"/>
      <c r="Q729" s="12">
        <v>3</v>
      </c>
      <c r="R729" s="12">
        <v>1</v>
      </c>
      <c r="S729" s="12">
        <v>8</v>
      </c>
      <c r="T729" s="12">
        <v>2</v>
      </c>
      <c r="U729" s="12">
        <v>2</v>
      </c>
      <c r="V729" s="12">
        <v>2</v>
      </c>
      <c r="W729" s="12">
        <v>2</v>
      </c>
      <c r="X729" s="12">
        <v>3</v>
      </c>
      <c r="Y729" s="12"/>
      <c r="Z729" s="12"/>
      <c r="AA729" s="12"/>
      <c r="AB729" s="12"/>
      <c r="AC729" s="12"/>
      <c r="AD729" s="12"/>
      <c r="AE729" s="12"/>
      <c r="AF729" s="12"/>
    </row>
    <row r="730" spans="1:32">
      <c r="A730" s="1">
        <v>4502</v>
      </c>
      <c r="B730" s="3" t="s">
        <v>48</v>
      </c>
      <c r="C730" s="3"/>
      <c r="D730" s="3" t="s">
        <v>33</v>
      </c>
      <c r="E730" s="3" t="s">
        <v>43</v>
      </c>
      <c r="F730" s="1" t="s">
        <v>35</v>
      </c>
      <c r="G730" s="3" t="s">
        <v>1436</v>
      </c>
      <c r="H730" s="3" t="s">
        <v>292</v>
      </c>
      <c r="I730" s="15"/>
      <c r="J730" s="17" t="s">
        <v>1437</v>
      </c>
      <c r="K730" s="1">
        <f>_xlfn.XLOOKUP(J730,'[1]Youth DB'!$G:$G,'[1]Youth DB'!$A:$A,"",0)</f>
        <v>564</v>
      </c>
      <c r="L730" s="16">
        <v>45005</v>
      </c>
      <c r="M730" s="11">
        <f>SUM(O730,Q730,S730,U730,W730,Y730,AA730,AC730,AE730)</f>
        <v>15</v>
      </c>
      <c r="N730" s="12" t="s">
        <v>40</v>
      </c>
      <c r="O730" s="12">
        <v>1</v>
      </c>
      <c r="P730" s="12">
        <v>1</v>
      </c>
      <c r="Q730" s="12">
        <v>3</v>
      </c>
      <c r="R730" s="12">
        <v>1</v>
      </c>
      <c r="S730" s="12">
        <v>6</v>
      </c>
      <c r="T730" s="12">
        <v>2</v>
      </c>
      <c r="U730" s="12">
        <v>3</v>
      </c>
      <c r="V730" s="12">
        <v>2</v>
      </c>
      <c r="W730" s="12">
        <v>2</v>
      </c>
      <c r="X730" s="12">
        <v>2</v>
      </c>
      <c r="Y730" s="12"/>
      <c r="Z730" s="12"/>
      <c r="AA730" s="12"/>
      <c r="AB730" s="12"/>
      <c r="AC730" s="12"/>
      <c r="AD730" s="12"/>
      <c r="AE730" s="12"/>
      <c r="AF730" s="12"/>
    </row>
    <row r="731" spans="1:32" ht="24">
      <c r="A731" s="1">
        <v>7741</v>
      </c>
      <c r="B731" s="3" t="s">
        <v>1016</v>
      </c>
      <c r="C731" s="3" t="s">
        <v>1438</v>
      </c>
      <c r="D731" s="3" t="s">
        <v>432</v>
      </c>
      <c r="E731" s="3" t="s">
        <v>43</v>
      </c>
      <c r="F731" s="1" t="s">
        <v>35</v>
      </c>
      <c r="G731" s="17" t="s">
        <v>1439</v>
      </c>
      <c r="H731" s="17" t="s">
        <v>494</v>
      </c>
      <c r="I731" s="15" t="s">
        <v>78</v>
      </c>
      <c r="J731" t="s">
        <v>1440</v>
      </c>
      <c r="K731" s="1">
        <f>_xlfn.XLOOKUP(J731,'[1]Youth DB'!$G:$G,'[1]Youth DB'!$A:$A,"",0)</f>
        <v>865</v>
      </c>
      <c r="L731" s="16"/>
      <c r="M731" s="11">
        <f>SUM(O731,Q731,S731,U731,W731,Y731,AA731,AC731,AE731)</f>
        <v>0</v>
      </c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spans="1:32">
      <c r="A732" s="1">
        <v>4798</v>
      </c>
      <c r="B732" s="3" t="s">
        <v>1016</v>
      </c>
      <c r="C732" s="3"/>
      <c r="D732" s="3" t="s">
        <v>432</v>
      </c>
      <c r="E732" s="3" t="s">
        <v>57</v>
      </c>
      <c r="F732" s="1" t="s">
        <v>35</v>
      </c>
      <c r="G732" s="3" t="s">
        <v>1441</v>
      </c>
      <c r="H732" s="3" t="s">
        <v>474</v>
      </c>
      <c r="I732" s="15" t="s">
        <v>75</v>
      </c>
      <c r="J732" t="s">
        <v>1440</v>
      </c>
      <c r="K732" s="1">
        <f>_xlfn.XLOOKUP(J732,'[1]Youth DB'!$G:$G,'[1]Youth DB'!$A:$A,"",0)</f>
        <v>865</v>
      </c>
      <c r="L732" s="17" t="s">
        <v>641</v>
      </c>
      <c r="M732" s="11">
        <f>SUM(O732,Q732,S732,U732,W732,Y732,AA732,AC732,AE732)</f>
        <v>17</v>
      </c>
      <c r="N732" s="12"/>
      <c r="O732" s="12">
        <v>4</v>
      </c>
      <c r="P732" s="12">
        <v>1</v>
      </c>
      <c r="Q732" s="12">
        <v>5</v>
      </c>
      <c r="R732" s="12">
        <v>3</v>
      </c>
      <c r="S732" s="12">
        <v>3</v>
      </c>
      <c r="T732" s="12">
        <v>5</v>
      </c>
      <c r="U732" s="12">
        <v>1</v>
      </c>
      <c r="V732" s="12">
        <v>5</v>
      </c>
      <c r="W732" s="12">
        <v>4</v>
      </c>
      <c r="X732" s="12">
        <v>9</v>
      </c>
      <c r="Y732" s="12"/>
      <c r="Z732" s="12"/>
      <c r="AA732" s="12"/>
      <c r="AB732" s="12"/>
      <c r="AC732" s="12"/>
      <c r="AD732" s="12"/>
      <c r="AE732" s="12"/>
      <c r="AF732" s="12"/>
    </row>
    <row r="733" spans="1:32">
      <c r="A733" s="1">
        <v>4563</v>
      </c>
      <c r="B733" s="3" t="s">
        <v>451</v>
      </c>
      <c r="C733" s="3"/>
      <c r="D733" s="3" t="s">
        <v>452</v>
      </c>
      <c r="E733" s="3" t="s">
        <v>57</v>
      </c>
      <c r="F733" s="1" t="s">
        <v>35</v>
      </c>
      <c r="G733" s="3" t="s">
        <v>1442</v>
      </c>
      <c r="H733" s="3" t="s">
        <v>1443</v>
      </c>
      <c r="I733" s="15" t="s">
        <v>75</v>
      </c>
      <c r="J733" s="17" t="s">
        <v>1224</v>
      </c>
      <c r="K733" s="1">
        <f>_xlfn.XLOOKUP(J733,'[1]Youth DB'!$G:$G,'[1]Youth DB'!$A:$A,"",0)</f>
        <v>666</v>
      </c>
      <c r="L733" s="16">
        <v>45007</v>
      </c>
      <c r="M733" s="11">
        <f>SUM(O733,Q733,S733,U733,W733,Y733,AA733,AC733,AE733)</f>
        <v>15</v>
      </c>
      <c r="N733" s="12" t="s">
        <v>40</v>
      </c>
      <c r="O733" s="12">
        <v>3</v>
      </c>
      <c r="P733" s="12">
        <v>1</v>
      </c>
      <c r="Q733" s="12">
        <v>3</v>
      </c>
      <c r="R733" s="12">
        <v>2</v>
      </c>
      <c r="S733" s="12">
        <v>5</v>
      </c>
      <c r="T733" s="12">
        <v>3</v>
      </c>
      <c r="U733" s="12">
        <v>1</v>
      </c>
      <c r="V733" s="12">
        <v>3</v>
      </c>
      <c r="W733" s="12">
        <v>3</v>
      </c>
      <c r="X733" s="12">
        <v>4</v>
      </c>
      <c r="Y733" s="12"/>
      <c r="Z733" s="12"/>
      <c r="AA733" s="12"/>
      <c r="AB733" s="12"/>
      <c r="AC733" s="12"/>
      <c r="AD733" s="12"/>
      <c r="AE733" s="12"/>
      <c r="AF733" s="12"/>
    </row>
    <row r="734" spans="1:32">
      <c r="A734" s="1">
        <v>7827</v>
      </c>
      <c r="B734" s="3" t="s">
        <v>451</v>
      </c>
      <c r="C734" s="3"/>
      <c r="D734" s="3" t="s">
        <v>452</v>
      </c>
      <c r="E734" s="3" t="s">
        <v>43</v>
      </c>
      <c r="F734" s="1" t="s">
        <v>35</v>
      </c>
      <c r="G734" s="17" t="s">
        <v>1444</v>
      </c>
      <c r="H734" s="17" t="s">
        <v>329</v>
      </c>
      <c r="I734" s="15" t="s">
        <v>75</v>
      </c>
      <c r="J734" s="17" t="s">
        <v>1334</v>
      </c>
      <c r="K734" s="1">
        <f>_xlfn.XLOOKUP(J734,'[1]Youth DB'!$G:$G,'[1]Youth DB'!$A:$A,"",0)</f>
        <v>693</v>
      </c>
      <c r="L734" s="16">
        <v>44999</v>
      </c>
      <c r="M734" s="11">
        <f>SUM(O734,Q734,S734,U734,W734,Y734,AA734,AC734,AE734)</f>
        <v>15</v>
      </c>
      <c r="N734" s="12" t="s">
        <v>40</v>
      </c>
      <c r="O734" s="12">
        <v>3</v>
      </c>
      <c r="P734" s="12">
        <v>1</v>
      </c>
      <c r="Q734" s="12">
        <v>4</v>
      </c>
      <c r="R734" s="12">
        <v>2</v>
      </c>
      <c r="S734" s="12">
        <v>4</v>
      </c>
      <c r="T734" s="12">
        <v>4</v>
      </c>
      <c r="U734" s="12">
        <v>1</v>
      </c>
      <c r="V734" s="12">
        <v>4</v>
      </c>
      <c r="W734" s="12">
        <v>3</v>
      </c>
      <c r="X734" s="12">
        <v>1</v>
      </c>
      <c r="Y734" s="12"/>
      <c r="Z734" s="12"/>
      <c r="AA734" s="12"/>
      <c r="AB734" s="12"/>
      <c r="AC734" s="12"/>
      <c r="AD734" s="12"/>
      <c r="AE734" s="12"/>
      <c r="AF734" s="12"/>
    </row>
    <row r="735" spans="1:32">
      <c r="A735" s="1">
        <v>4575</v>
      </c>
      <c r="B735" s="3" t="s">
        <v>451</v>
      </c>
      <c r="C735" s="3"/>
      <c r="D735" s="3" t="s">
        <v>452</v>
      </c>
      <c r="E735" s="3" t="s">
        <v>43</v>
      </c>
      <c r="F735" s="1" t="s">
        <v>35</v>
      </c>
      <c r="G735" s="3" t="s">
        <v>1445</v>
      </c>
      <c r="H735" s="3" t="s">
        <v>50</v>
      </c>
      <c r="I735" s="15" t="s">
        <v>78</v>
      </c>
      <c r="J735" s="17" t="s">
        <v>1279</v>
      </c>
      <c r="K735" s="1">
        <f>_xlfn.XLOOKUP(J735,'[1]Youth DB'!$G:$G,'[1]Youth DB'!$A:$A,"",0)</f>
        <v>677</v>
      </c>
      <c r="L735" s="16">
        <v>44999</v>
      </c>
      <c r="M735" s="11">
        <f>SUM(O735,Q735,S735,U735,W735,Y735,AA735,AC735,AE735)</f>
        <v>15</v>
      </c>
      <c r="N735" s="12" t="s">
        <v>40</v>
      </c>
      <c r="O735" s="12">
        <v>2</v>
      </c>
      <c r="P735" s="12">
        <v>1</v>
      </c>
      <c r="Q735" s="12">
        <v>3</v>
      </c>
      <c r="R735" s="12">
        <v>1</v>
      </c>
      <c r="S735" s="12">
        <v>6</v>
      </c>
      <c r="T735" s="12">
        <v>3</v>
      </c>
      <c r="U735" s="12">
        <v>1</v>
      </c>
      <c r="V735" s="12">
        <v>3</v>
      </c>
      <c r="W735" s="12">
        <v>3</v>
      </c>
      <c r="X735" s="12">
        <v>3</v>
      </c>
      <c r="Y735" s="12"/>
      <c r="Z735" s="12"/>
      <c r="AA735" s="12"/>
      <c r="AB735" s="12"/>
      <c r="AC735" s="12"/>
      <c r="AD735" s="12"/>
      <c r="AE735" s="12"/>
      <c r="AF735" s="12"/>
    </row>
    <row r="736" spans="1:32">
      <c r="A736" s="1">
        <v>7761</v>
      </c>
      <c r="B736" s="3" t="s">
        <v>1016</v>
      </c>
      <c r="C736" s="3"/>
      <c r="D736" s="3" t="s">
        <v>432</v>
      </c>
      <c r="E736" s="3" t="s">
        <v>43</v>
      </c>
      <c r="F736" s="1" t="s">
        <v>35</v>
      </c>
      <c r="G736" s="17" t="s">
        <v>1446</v>
      </c>
      <c r="H736" s="17" t="s">
        <v>526</v>
      </c>
      <c r="I736" s="15" t="s">
        <v>78</v>
      </c>
      <c r="J736" t="s">
        <v>1440</v>
      </c>
      <c r="K736" s="1">
        <f>_xlfn.XLOOKUP(J736,'[1]Youth DB'!$G:$G,'[1]Youth DB'!$A:$A,"",0)</f>
        <v>865</v>
      </c>
      <c r="L736" s="17" t="s">
        <v>39</v>
      </c>
      <c r="M736" s="11">
        <f>SUM(O736,Q736,S736,U736,W736,Y736,AA736,AC736,AE736)</f>
        <v>19</v>
      </c>
      <c r="N736" s="12"/>
      <c r="O736" s="12">
        <v>3</v>
      </c>
      <c r="P736" s="12">
        <v>1</v>
      </c>
      <c r="Q736" s="12">
        <v>4</v>
      </c>
      <c r="R736" s="12">
        <v>2</v>
      </c>
      <c r="S736" s="12">
        <v>6</v>
      </c>
      <c r="T736" s="12">
        <v>2</v>
      </c>
      <c r="U736" s="12">
        <v>3</v>
      </c>
      <c r="V736" s="12">
        <v>2</v>
      </c>
      <c r="W736" s="12">
        <v>3</v>
      </c>
      <c r="X736" s="12">
        <v>9</v>
      </c>
      <c r="Y736" s="12"/>
      <c r="Z736" s="12"/>
      <c r="AA736" s="12"/>
      <c r="AB736" s="12"/>
      <c r="AC736" s="12"/>
      <c r="AD736" s="12"/>
      <c r="AE736" s="12"/>
      <c r="AF736" s="12"/>
    </row>
    <row r="737" spans="1:32">
      <c r="A737" s="1">
        <v>7888</v>
      </c>
      <c r="B737" s="3" t="s">
        <v>451</v>
      </c>
      <c r="C737" s="3"/>
      <c r="D737" s="3" t="s">
        <v>452</v>
      </c>
      <c r="E737" s="3" t="s">
        <v>43</v>
      </c>
      <c r="F737" s="1" t="s">
        <v>35</v>
      </c>
      <c r="G737" s="17" t="s">
        <v>1447</v>
      </c>
      <c r="H737" s="17" t="s">
        <v>1289</v>
      </c>
      <c r="I737" s="15" t="s">
        <v>75</v>
      </c>
      <c r="J737" s="17" t="s">
        <v>1279</v>
      </c>
      <c r="K737" s="1">
        <f>_xlfn.XLOOKUP(J737,'[1]Youth DB'!$G:$G,'[1]Youth DB'!$A:$A,"",0)</f>
        <v>677</v>
      </c>
      <c r="L737" s="16">
        <v>44999</v>
      </c>
      <c r="M737" s="11">
        <f>SUM(O737,Q737,S737,U737,W737,Y737,AA737,AC737,AE737)</f>
        <v>15</v>
      </c>
      <c r="N737" s="12" t="s">
        <v>40</v>
      </c>
      <c r="O737" s="12">
        <v>3</v>
      </c>
      <c r="P737" s="12">
        <v>1</v>
      </c>
      <c r="Q737" s="12">
        <v>2</v>
      </c>
      <c r="R737" s="12">
        <v>1</v>
      </c>
      <c r="S737" s="12">
        <v>5</v>
      </c>
      <c r="T737" s="12">
        <v>2</v>
      </c>
      <c r="U737" s="12">
        <v>3</v>
      </c>
      <c r="V737" s="12">
        <v>3</v>
      </c>
      <c r="W737" s="12">
        <v>2</v>
      </c>
      <c r="X737" s="12">
        <v>2</v>
      </c>
      <c r="Y737" s="12"/>
      <c r="Z737" s="12"/>
      <c r="AA737" s="12"/>
      <c r="AB737" s="12"/>
      <c r="AC737" s="12"/>
      <c r="AD737" s="12"/>
      <c r="AE737" s="12"/>
      <c r="AF737" s="12"/>
    </row>
    <row r="738" spans="1:32">
      <c r="A738" s="1">
        <v>4864</v>
      </c>
      <c r="B738" s="3" t="s">
        <v>1016</v>
      </c>
      <c r="C738" s="3"/>
      <c r="D738" s="3" t="s">
        <v>432</v>
      </c>
      <c r="E738" s="3" t="s">
        <v>57</v>
      </c>
      <c r="F738" s="1" t="s">
        <v>35</v>
      </c>
      <c r="G738" s="3" t="s">
        <v>1448</v>
      </c>
      <c r="H738" s="3" t="s">
        <v>1449</v>
      </c>
      <c r="I738" s="15" t="s">
        <v>75</v>
      </c>
      <c r="J738" t="s">
        <v>1440</v>
      </c>
      <c r="K738" s="1">
        <f>_xlfn.XLOOKUP(J738,'[1]Youth DB'!$G:$G,'[1]Youth DB'!$A:$A,"",0)</f>
        <v>865</v>
      </c>
      <c r="L738" s="17" t="s">
        <v>641</v>
      </c>
      <c r="M738" s="11">
        <f>SUM(O738,Q738,S738,U738,W738,Y738,AA738,AC738,AE738)</f>
        <v>19</v>
      </c>
      <c r="N738" s="12"/>
      <c r="O738" s="12">
        <v>4</v>
      </c>
      <c r="P738" s="12">
        <v>1</v>
      </c>
      <c r="Q738" s="12">
        <v>6</v>
      </c>
      <c r="R738" s="12">
        <v>5</v>
      </c>
      <c r="S738" s="12">
        <v>4</v>
      </c>
      <c r="T738" s="12">
        <v>7</v>
      </c>
      <c r="U738" s="12">
        <v>1</v>
      </c>
      <c r="V738" s="12">
        <v>7</v>
      </c>
      <c r="W738" s="12">
        <v>4</v>
      </c>
      <c r="X738" s="12">
        <v>9</v>
      </c>
      <c r="Y738" s="12"/>
      <c r="Z738" s="12"/>
      <c r="AA738" s="12"/>
      <c r="AB738" s="12"/>
      <c r="AC738" s="12"/>
      <c r="AD738" s="12"/>
      <c r="AE738" s="12"/>
      <c r="AF738" s="12"/>
    </row>
    <row r="739" spans="1:32">
      <c r="A739" s="1">
        <v>2349</v>
      </c>
      <c r="B739" s="3" t="s">
        <v>451</v>
      </c>
      <c r="C739" s="3"/>
      <c r="D739" s="3" t="s">
        <v>452</v>
      </c>
      <c r="E739" s="3" t="s">
        <v>57</v>
      </c>
      <c r="F739" s="1" t="s">
        <v>35</v>
      </c>
      <c r="G739" s="3" t="s">
        <v>1450</v>
      </c>
      <c r="H739" s="3" t="s">
        <v>1451</v>
      </c>
      <c r="I739" s="15" t="s">
        <v>75</v>
      </c>
      <c r="J739" s="17" t="s">
        <v>685</v>
      </c>
      <c r="K739" s="1">
        <f>_xlfn.XLOOKUP(J739,'[1]Youth DB'!$G:$G,'[1]Youth DB'!$A:$A,"",0)</f>
        <v>668</v>
      </c>
      <c r="L739" s="16">
        <v>45007</v>
      </c>
      <c r="M739" s="11">
        <f>SUM(O739,Q739,S739,U739,W739,Y739,AA739,AC739,AE739)</f>
        <v>15</v>
      </c>
      <c r="N739" s="12" t="s">
        <v>40</v>
      </c>
      <c r="O739" s="12">
        <v>3</v>
      </c>
      <c r="P739" s="12">
        <v>2</v>
      </c>
      <c r="Q739" s="12">
        <v>3</v>
      </c>
      <c r="R739" s="12">
        <v>4</v>
      </c>
      <c r="S739" s="12">
        <v>4</v>
      </c>
      <c r="T739" s="12">
        <v>4</v>
      </c>
      <c r="U739" s="12">
        <v>2</v>
      </c>
      <c r="V739" s="12">
        <v>4</v>
      </c>
      <c r="W739" s="12">
        <v>3</v>
      </c>
      <c r="X739" s="12">
        <v>7</v>
      </c>
      <c r="Y739" s="12"/>
      <c r="Z739" s="12"/>
      <c r="AA739" s="12"/>
      <c r="AB739" s="12"/>
      <c r="AC739" s="12"/>
      <c r="AD739" s="12"/>
      <c r="AE739" s="12"/>
      <c r="AF739" s="12"/>
    </row>
    <row r="740" spans="1:32">
      <c r="A740" s="1">
        <v>7700</v>
      </c>
      <c r="B740" s="3" t="s">
        <v>1016</v>
      </c>
      <c r="C740" s="3"/>
      <c r="D740" s="3" t="s">
        <v>432</v>
      </c>
      <c r="E740" s="3" t="s">
        <v>43</v>
      </c>
      <c r="F740" s="1" t="s">
        <v>35</v>
      </c>
      <c r="G740" s="17" t="s">
        <v>1452</v>
      </c>
      <c r="H740" s="17" t="s">
        <v>138</v>
      </c>
      <c r="I740" s="15" t="s">
        <v>75</v>
      </c>
      <c r="J740" t="s">
        <v>1440</v>
      </c>
      <c r="K740" s="1">
        <f>_xlfn.XLOOKUP(J740,'[1]Youth DB'!$G:$G,'[1]Youth DB'!$A:$A,"",0)</f>
        <v>865</v>
      </c>
      <c r="L740" s="17" t="s">
        <v>641</v>
      </c>
      <c r="M740" s="11">
        <f>SUM(O740,Q740,S740,U740,W740,Y740,AA740,AC740,AE740)</f>
        <v>20</v>
      </c>
      <c r="N740" s="12"/>
      <c r="O740" s="12">
        <v>4</v>
      </c>
      <c r="P740" s="12">
        <v>1</v>
      </c>
      <c r="Q740" s="12">
        <v>2</v>
      </c>
      <c r="R740" s="12">
        <v>2</v>
      </c>
      <c r="S740" s="12">
        <v>9</v>
      </c>
      <c r="T740" s="12">
        <v>2</v>
      </c>
      <c r="U740" s="12">
        <v>0</v>
      </c>
      <c r="V740" s="12">
        <v>2</v>
      </c>
      <c r="W740" s="12">
        <v>5</v>
      </c>
      <c r="X740" s="12">
        <v>4</v>
      </c>
      <c r="Y740" s="12"/>
      <c r="Z740" s="12"/>
      <c r="AA740" s="12"/>
      <c r="AB740" s="12"/>
      <c r="AC740" s="12"/>
      <c r="AD740" s="12"/>
      <c r="AE740" s="12"/>
      <c r="AF740" s="12"/>
    </row>
    <row r="741" spans="1:32">
      <c r="A741" s="1">
        <v>8466</v>
      </c>
      <c r="B741" s="3" t="s">
        <v>1016</v>
      </c>
      <c r="C741" s="3"/>
      <c r="D741" s="3" t="s">
        <v>432</v>
      </c>
      <c r="E741" s="3" t="s">
        <v>57</v>
      </c>
      <c r="F741" s="1" t="s">
        <v>35</v>
      </c>
      <c r="G741" s="3" t="s">
        <v>978</v>
      </c>
      <c r="H741" s="3" t="s">
        <v>668</v>
      </c>
      <c r="I741" s="15" t="s">
        <v>78</v>
      </c>
      <c r="J741" t="s">
        <v>1440</v>
      </c>
      <c r="K741" s="1">
        <f>_xlfn.XLOOKUP(J741,'[1]Youth DB'!$G:$G,'[1]Youth DB'!$A:$A,"",0)</f>
        <v>865</v>
      </c>
      <c r="L741" s="17" t="s">
        <v>39</v>
      </c>
      <c r="M741" s="11">
        <f>SUM(O741,Q741,S741,U741,W741,Y741,AA741,AC741,AE741)</f>
        <v>21</v>
      </c>
      <c r="N741" s="12"/>
      <c r="O741" s="12">
        <v>6</v>
      </c>
      <c r="P741" s="12">
        <v>3</v>
      </c>
      <c r="Q741" s="12">
        <v>4</v>
      </c>
      <c r="R741" s="12">
        <v>4</v>
      </c>
      <c r="S741" s="12">
        <v>4</v>
      </c>
      <c r="T741" s="12">
        <v>5</v>
      </c>
      <c r="U741" s="12">
        <v>4</v>
      </c>
      <c r="V741" s="12">
        <v>5</v>
      </c>
      <c r="W741" s="12">
        <v>3</v>
      </c>
      <c r="X741" s="12">
        <v>9</v>
      </c>
      <c r="Y741" s="12"/>
      <c r="Z741" s="12"/>
      <c r="AA741" s="12"/>
      <c r="AB741" s="12"/>
      <c r="AC741" s="12"/>
      <c r="AD741" s="12"/>
      <c r="AE741" s="12"/>
      <c r="AF741" s="12"/>
    </row>
    <row r="742" spans="1:32" ht="24">
      <c r="A742" s="1">
        <v>7757</v>
      </c>
      <c r="B742" s="3" t="s">
        <v>1016</v>
      </c>
      <c r="C742" s="3" t="s">
        <v>1033</v>
      </c>
      <c r="D742" s="3" t="s">
        <v>432</v>
      </c>
      <c r="E742" s="3" t="s">
        <v>43</v>
      </c>
      <c r="F742" s="1" t="s">
        <v>35</v>
      </c>
      <c r="G742" s="17" t="s">
        <v>1453</v>
      </c>
      <c r="H742" s="17" t="s">
        <v>1454</v>
      </c>
      <c r="I742" s="15" t="s">
        <v>78</v>
      </c>
      <c r="J742" s="17" t="s">
        <v>1035</v>
      </c>
      <c r="K742" s="1">
        <f>_xlfn.XLOOKUP(J742,'[1]Youth DB'!$G:$G,'[1]Youth DB'!$A:$A,"",0)</f>
        <v>867</v>
      </c>
      <c r="L742" s="16">
        <v>45051</v>
      </c>
      <c r="M742" s="11">
        <f>SUM(O742,Q742,S742,U742,W742,Y742,AA742,AC742,AE742)</f>
        <v>15</v>
      </c>
      <c r="N742" s="12"/>
      <c r="O742" s="12"/>
      <c r="P742" s="12"/>
      <c r="Q742" s="12"/>
      <c r="R742" s="12"/>
      <c r="S742" s="12">
        <v>7</v>
      </c>
      <c r="T742" s="12">
        <v>2</v>
      </c>
      <c r="U742" s="12">
        <v>4</v>
      </c>
      <c r="V742" s="12">
        <v>2</v>
      </c>
      <c r="W742" s="12">
        <v>4</v>
      </c>
      <c r="X742" s="12">
        <v>2</v>
      </c>
      <c r="Y742" s="12"/>
      <c r="Z742" s="12"/>
      <c r="AA742" s="12"/>
      <c r="AB742" s="12"/>
      <c r="AC742" s="12"/>
      <c r="AD742" s="12"/>
      <c r="AE742" s="12"/>
      <c r="AF742" s="12"/>
    </row>
    <row r="743" spans="1:32" ht="24">
      <c r="A743" s="1">
        <v>7763</v>
      </c>
      <c r="B743" s="3" t="s">
        <v>1016</v>
      </c>
      <c r="C743" s="3" t="s">
        <v>1033</v>
      </c>
      <c r="D743" s="3" t="s">
        <v>432</v>
      </c>
      <c r="E743" s="3" t="s">
        <v>43</v>
      </c>
      <c r="F743" s="1" t="s">
        <v>35</v>
      </c>
      <c r="G743" s="17" t="s">
        <v>1455</v>
      </c>
      <c r="H743" s="17" t="s">
        <v>205</v>
      </c>
      <c r="I743" s="15" t="s">
        <v>75</v>
      </c>
      <c r="J743" s="17" t="s">
        <v>1035</v>
      </c>
      <c r="K743" s="1">
        <f>_xlfn.XLOOKUP(J743,'[1]Youth DB'!$G:$G,'[1]Youth DB'!$A:$A,"",0)</f>
        <v>867</v>
      </c>
      <c r="L743" s="17" t="s">
        <v>1150</v>
      </c>
      <c r="M743" s="11">
        <f>SUM(O743,Q743,S743,U743,W743,Y743,AA743,AC743,AE743)</f>
        <v>15</v>
      </c>
      <c r="N743" s="12"/>
      <c r="O743" s="12"/>
      <c r="P743" s="12"/>
      <c r="Q743" s="12">
        <v>3</v>
      </c>
      <c r="R743" s="12">
        <v>1</v>
      </c>
      <c r="S743" s="12">
        <v>10</v>
      </c>
      <c r="T743" s="12">
        <v>4</v>
      </c>
      <c r="U743" s="12">
        <v>1</v>
      </c>
      <c r="V743" s="12">
        <v>4</v>
      </c>
      <c r="W743" s="12">
        <v>1</v>
      </c>
      <c r="X743" s="12">
        <v>2</v>
      </c>
      <c r="Y743" s="12"/>
      <c r="Z743" s="12"/>
      <c r="AA743" s="12"/>
      <c r="AB743" s="12"/>
      <c r="AC743" s="12"/>
      <c r="AD743" s="12"/>
      <c r="AE743" s="12"/>
      <c r="AF743" s="12"/>
    </row>
    <row r="744" spans="1:32">
      <c r="A744" s="1">
        <v>7772</v>
      </c>
      <c r="B744" s="3" t="s">
        <v>1016</v>
      </c>
      <c r="C744" s="3"/>
      <c r="D744" s="3" t="s">
        <v>432</v>
      </c>
      <c r="E744" s="3" t="s">
        <v>43</v>
      </c>
      <c r="F744" s="1" t="s">
        <v>35</v>
      </c>
      <c r="G744" s="17" t="s">
        <v>1456</v>
      </c>
      <c r="H744" s="17" t="s">
        <v>1457</v>
      </c>
      <c r="I744" s="15" t="s">
        <v>78</v>
      </c>
      <c r="J744" t="s">
        <v>1440</v>
      </c>
      <c r="K744" s="1">
        <f>_xlfn.XLOOKUP(J744,'[1]Youth DB'!$G:$G,'[1]Youth DB'!$A:$A,"",0)</f>
        <v>865</v>
      </c>
      <c r="L744" s="17" t="s">
        <v>155</v>
      </c>
      <c r="M744" s="11">
        <f>SUM(O744,Q744,S744,U744,W744,Y744,AA744,AC744,AE744)</f>
        <v>21</v>
      </c>
      <c r="N744" s="12"/>
      <c r="O744" s="12">
        <v>2</v>
      </c>
      <c r="P744" s="12">
        <v>1</v>
      </c>
      <c r="Q744" s="12">
        <v>4</v>
      </c>
      <c r="R744" s="12">
        <v>2</v>
      </c>
      <c r="S744" s="12">
        <v>7</v>
      </c>
      <c r="T744" s="12">
        <v>2</v>
      </c>
      <c r="U744" s="12">
        <v>5</v>
      </c>
      <c r="V744" s="12">
        <v>2</v>
      </c>
      <c r="W744" s="12">
        <v>3</v>
      </c>
      <c r="X744" s="12">
        <v>5</v>
      </c>
      <c r="Y744" s="12"/>
      <c r="Z744" s="12"/>
      <c r="AA744" s="12"/>
      <c r="AB744" s="12"/>
      <c r="AC744" s="12"/>
      <c r="AD744" s="12"/>
      <c r="AE744" s="12"/>
      <c r="AF744" s="12"/>
    </row>
    <row r="745" spans="1:32">
      <c r="A745" s="1">
        <v>7566</v>
      </c>
      <c r="B745" s="3" t="s">
        <v>807</v>
      </c>
      <c r="C745" s="3"/>
      <c r="D745" s="3" t="s">
        <v>33</v>
      </c>
      <c r="E745" s="3" t="s">
        <v>57</v>
      </c>
      <c r="F745" s="1" t="s">
        <v>35</v>
      </c>
      <c r="G745" s="3" t="s">
        <v>282</v>
      </c>
      <c r="H745" s="3" t="s">
        <v>1458</v>
      </c>
      <c r="I745" s="15"/>
      <c r="J745" s="17" t="s">
        <v>810</v>
      </c>
      <c r="K745" s="1">
        <f>_xlfn.XLOOKUP(J745,'[1]Youth DB'!$G:$G,'[1]Youth DB'!$A:$A,"",0)</f>
        <v>690</v>
      </c>
      <c r="L745" s="17" t="s">
        <v>155</v>
      </c>
      <c r="M745" s="11">
        <f>SUM(O745,Q745,S745,U745,W745,Y745,AA745,AC745,AE745)</f>
        <v>15</v>
      </c>
      <c r="N745" s="12" t="s">
        <v>40</v>
      </c>
      <c r="O745" s="12">
        <v>5</v>
      </c>
      <c r="P745" s="12">
        <v>1</v>
      </c>
      <c r="Q745" s="12">
        <v>4</v>
      </c>
      <c r="R745" s="12">
        <v>2</v>
      </c>
      <c r="S745" s="12">
        <v>5</v>
      </c>
      <c r="T745" s="12">
        <v>4</v>
      </c>
      <c r="U745" s="12">
        <v>0</v>
      </c>
      <c r="V745" s="12">
        <v>4</v>
      </c>
      <c r="W745" s="12">
        <v>1</v>
      </c>
      <c r="X745" s="12">
        <v>4</v>
      </c>
      <c r="Y745" s="12"/>
      <c r="Z745" s="12"/>
      <c r="AA745" s="12"/>
      <c r="AB745" s="12"/>
      <c r="AC745" s="12"/>
      <c r="AD745" s="12"/>
      <c r="AE745" s="12"/>
      <c r="AF745" s="12"/>
    </row>
    <row r="746" spans="1:32">
      <c r="A746" s="1">
        <v>5181</v>
      </c>
      <c r="B746" s="3" t="s">
        <v>807</v>
      </c>
      <c r="C746" s="3"/>
      <c r="D746" s="3" t="s">
        <v>33</v>
      </c>
      <c r="E746" s="3" t="s">
        <v>57</v>
      </c>
      <c r="F746" s="1" t="s">
        <v>35</v>
      </c>
      <c r="G746" s="3" t="s">
        <v>1459</v>
      </c>
      <c r="H746" s="3" t="s">
        <v>138</v>
      </c>
      <c r="I746" s="15"/>
      <c r="J746" s="17" t="s">
        <v>1367</v>
      </c>
      <c r="K746" s="1">
        <f>_xlfn.XLOOKUP(J746,'[1]Youth DB'!$G:$G,'[1]Youth DB'!$A:$A,"",0)</f>
        <v>734</v>
      </c>
      <c r="L746" s="17" t="s">
        <v>811</v>
      </c>
      <c r="M746" s="11">
        <f>SUM(O746,Q746,S746,U746,W746,Y746,AA746,AC746,AE746)</f>
        <v>15</v>
      </c>
      <c r="N746" s="12" t="s">
        <v>40</v>
      </c>
      <c r="O746" s="12"/>
      <c r="P746" s="12"/>
      <c r="Q746" s="12">
        <v>6</v>
      </c>
      <c r="R746" s="12">
        <v>2</v>
      </c>
      <c r="S746" s="12">
        <v>8</v>
      </c>
      <c r="T746" s="12">
        <v>3</v>
      </c>
      <c r="U746" s="12">
        <v>1</v>
      </c>
      <c r="V746" s="12">
        <v>3</v>
      </c>
      <c r="W746" s="12">
        <v>0</v>
      </c>
      <c r="X746" s="12">
        <v>3</v>
      </c>
      <c r="Y746" s="12"/>
      <c r="Z746" s="12"/>
      <c r="AA746" s="12"/>
      <c r="AB746" s="12"/>
      <c r="AC746" s="12"/>
      <c r="AD746" s="12"/>
      <c r="AE746" s="12"/>
      <c r="AF746" s="12"/>
    </row>
    <row r="747" spans="1:32">
      <c r="A747" s="1">
        <v>7583</v>
      </c>
      <c r="B747" s="3" t="s">
        <v>807</v>
      </c>
      <c r="C747" s="3"/>
      <c r="D747" s="3" t="s">
        <v>33</v>
      </c>
      <c r="E747" s="3" t="s">
        <v>57</v>
      </c>
      <c r="F747" s="1" t="s">
        <v>35</v>
      </c>
      <c r="G747" s="3" t="s">
        <v>1460</v>
      </c>
      <c r="H747" s="3" t="s">
        <v>272</v>
      </c>
      <c r="I747" s="15"/>
      <c r="J747" s="17" t="s">
        <v>1367</v>
      </c>
      <c r="K747" s="1">
        <f>_xlfn.XLOOKUP(J747,'[1]Youth DB'!$G:$G,'[1]Youth DB'!$A:$A,"",0)</f>
        <v>734</v>
      </c>
      <c r="L747" s="17" t="s">
        <v>155</v>
      </c>
      <c r="M747" s="11">
        <f>SUM(O747,Q747,S747,U747,W747,Y747,AA747,AC747,AE747)</f>
        <v>15</v>
      </c>
      <c r="N747" s="12" t="s">
        <v>40</v>
      </c>
      <c r="O747" s="12">
        <v>2</v>
      </c>
      <c r="P747" s="12">
        <v>1</v>
      </c>
      <c r="Q747" s="12">
        <v>5</v>
      </c>
      <c r="R747" s="12">
        <v>2</v>
      </c>
      <c r="S747" s="12">
        <v>8</v>
      </c>
      <c r="T747" s="12">
        <v>3</v>
      </c>
      <c r="U747" s="12">
        <v>0</v>
      </c>
      <c r="V747" s="12">
        <v>3</v>
      </c>
      <c r="W747" s="12">
        <v>0</v>
      </c>
      <c r="X747" s="12">
        <v>3</v>
      </c>
      <c r="Y747" s="12"/>
      <c r="Z747" s="12"/>
      <c r="AA747" s="12"/>
      <c r="AB747" s="12"/>
      <c r="AC747" s="12"/>
      <c r="AD747" s="12"/>
      <c r="AE747" s="12"/>
      <c r="AF747" s="12"/>
    </row>
    <row r="748" spans="1:32">
      <c r="A748" s="1">
        <v>8840</v>
      </c>
      <c r="B748" s="17" t="s">
        <v>442</v>
      </c>
      <c r="C748" s="17"/>
      <c r="D748" s="17" t="s">
        <v>436</v>
      </c>
      <c r="E748" s="17" t="s">
        <v>43</v>
      </c>
      <c r="F748" s="1" t="s">
        <v>35</v>
      </c>
      <c r="G748" s="17" t="s">
        <v>1461</v>
      </c>
      <c r="H748" s="17" t="s">
        <v>1462</v>
      </c>
      <c r="I748" s="15"/>
      <c r="J748" s="17" t="s">
        <v>1188</v>
      </c>
      <c r="K748" s="1">
        <f>_xlfn.XLOOKUP(J748,'[1]Youth DB'!$G:$G,'[1]Youth DB'!$A:$A,"",0)</f>
        <v>572</v>
      </c>
      <c r="L748" s="17" t="s">
        <v>1463</v>
      </c>
      <c r="M748" s="11">
        <f>SUM(O748,Q748,S748,U748,W748,Y748,AA748,AC748,AE748)</f>
        <v>15</v>
      </c>
      <c r="N748" s="12"/>
      <c r="O748" s="12">
        <v>0</v>
      </c>
      <c r="P748" s="12"/>
      <c r="Q748" s="12">
        <v>6</v>
      </c>
      <c r="R748" s="12">
        <v>2</v>
      </c>
      <c r="S748" s="12">
        <v>5</v>
      </c>
      <c r="T748" s="12">
        <v>1</v>
      </c>
      <c r="U748" s="12">
        <v>4</v>
      </c>
      <c r="V748" s="12">
        <v>1</v>
      </c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spans="1:32">
      <c r="A749" s="1">
        <v>5622</v>
      </c>
      <c r="B749" s="17" t="s">
        <v>442</v>
      </c>
      <c r="C749" s="17"/>
      <c r="D749" s="17" t="s">
        <v>436</v>
      </c>
      <c r="E749" s="17" t="s">
        <v>918</v>
      </c>
      <c r="F749" s="1" t="s">
        <v>35</v>
      </c>
      <c r="G749" s="17" t="s">
        <v>1464</v>
      </c>
      <c r="H749" s="17" t="s">
        <v>1465</v>
      </c>
      <c r="I749" s="15"/>
      <c r="J749" s="17" t="s">
        <v>1188</v>
      </c>
      <c r="K749" s="1">
        <f>_xlfn.XLOOKUP(J749,'[1]Youth DB'!$G:$G,'[1]Youth DB'!$A:$A,"",0)</f>
        <v>572</v>
      </c>
      <c r="L749" s="17" t="s">
        <v>1189</v>
      </c>
      <c r="M749" s="11">
        <f>SUM(O749,Q749,S749,U749,W749,Y749,AA749,AC749,AE749)</f>
        <v>15</v>
      </c>
      <c r="N749" s="12"/>
      <c r="O749" s="12">
        <v>3</v>
      </c>
      <c r="P749" s="12">
        <v>1</v>
      </c>
      <c r="Q749" s="12">
        <v>3</v>
      </c>
      <c r="R749" s="12">
        <v>2</v>
      </c>
      <c r="S749" s="12">
        <v>6</v>
      </c>
      <c r="T749" s="12">
        <v>9</v>
      </c>
      <c r="U749" s="12">
        <v>3</v>
      </c>
      <c r="V749" s="12">
        <v>9</v>
      </c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spans="1:32">
      <c r="A750" s="1">
        <v>1876</v>
      </c>
      <c r="B750" s="17" t="s">
        <v>442</v>
      </c>
      <c r="C750" s="17"/>
      <c r="D750" s="17" t="s">
        <v>436</v>
      </c>
      <c r="E750" s="17" t="s">
        <v>34</v>
      </c>
      <c r="F750" s="1" t="s">
        <v>35</v>
      </c>
      <c r="G750" s="17" t="s">
        <v>579</v>
      </c>
      <c r="H750" s="17" t="s">
        <v>1466</v>
      </c>
      <c r="I750" s="15"/>
      <c r="J750" s="17" t="s">
        <v>1134</v>
      </c>
      <c r="K750" s="1">
        <f>_xlfn.XLOOKUP(J750,'[1]Youth DB'!$G:$G,'[1]Youth DB'!$A:$A,"",0)</f>
        <v>885</v>
      </c>
      <c r="L750" s="17" t="s">
        <v>960</v>
      </c>
      <c r="M750" s="11">
        <f>SUM(O750,Q750,S750,U750,W750,Y750,AA750,AC750,AE750)</f>
        <v>15</v>
      </c>
      <c r="N750" s="12"/>
      <c r="O750" s="12">
        <v>1</v>
      </c>
      <c r="P750" s="12">
        <v>3</v>
      </c>
      <c r="Q750" s="12">
        <v>1</v>
      </c>
      <c r="R750" s="12">
        <v>3</v>
      </c>
      <c r="S750" s="12">
        <v>11</v>
      </c>
      <c r="T750" s="12">
        <v>17</v>
      </c>
      <c r="U750" s="12">
        <v>2</v>
      </c>
      <c r="V750" s="12">
        <v>19</v>
      </c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spans="1:32">
      <c r="A751" s="1">
        <v>1405</v>
      </c>
      <c r="B751" s="17" t="s">
        <v>442</v>
      </c>
      <c r="C751" s="17"/>
      <c r="D751" s="17" t="s">
        <v>436</v>
      </c>
      <c r="E751" s="17" t="s">
        <v>918</v>
      </c>
      <c r="F751" s="1" t="s">
        <v>35</v>
      </c>
      <c r="G751" s="17" t="s">
        <v>1467</v>
      </c>
      <c r="H751" s="17" t="s">
        <v>222</v>
      </c>
      <c r="I751" s="15"/>
      <c r="J751" s="17" t="s">
        <v>1468</v>
      </c>
      <c r="K751" s="1">
        <f>_xlfn.XLOOKUP(J751,'[1]Youth DB'!$G:$G,'[1]Youth DB'!$A:$A,"",0)</f>
        <v>548</v>
      </c>
      <c r="L751" s="17" t="s">
        <v>1329</v>
      </c>
      <c r="M751" s="11">
        <f>SUM(O751,Q751,S751,U751,W751,Y751,AA751,AC751,AE751)</f>
        <v>15</v>
      </c>
      <c r="N751" s="12"/>
      <c r="O751" s="12">
        <v>2</v>
      </c>
      <c r="P751" s="12">
        <v>3</v>
      </c>
      <c r="Q751" s="12">
        <v>4</v>
      </c>
      <c r="R751" s="12">
        <v>3</v>
      </c>
      <c r="S751" s="12">
        <v>8</v>
      </c>
      <c r="T751" s="12">
        <v>10</v>
      </c>
      <c r="U751" s="12">
        <v>1</v>
      </c>
      <c r="V751" s="12">
        <v>11</v>
      </c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spans="1:32">
      <c r="A752" s="1">
        <v>576</v>
      </c>
      <c r="B752" s="17" t="s">
        <v>442</v>
      </c>
      <c r="C752" s="17"/>
      <c r="D752" s="17" t="s">
        <v>436</v>
      </c>
      <c r="E752" s="17" t="s">
        <v>918</v>
      </c>
      <c r="F752" s="1" t="s">
        <v>35</v>
      </c>
      <c r="G752" s="17" t="s">
        <v>896</v>
      </c>
      <c r="H752" s="17" t="s">
        <v>791</v>
      </c>
      <c r="I752" s="15"/>
      <c r="J752" s="17" t="s">
        <v>445</v>
      </c>
      <c r="K752" s="1">
        <f>_xlfn.XLOOKUP(J752,'[1]Youth DB'!$G:$G,'[1]Youth DB'!$A:$A,"",0)</f>
        <v>710</v>
      </c>
      <c r="L752" s="17" t="s">
        <v>830</v>
      </c>
      <c r="M752" s="11">
        <f>SUM(O752,Q752,S752,U752,W752,Y752,AA752,AC752,AE752)</f>
        <v>15</v>
      </c>
      <c r="N752" s="12"/>
      <c r="O752" s="12">
        <v>4</v>
      </c>
      <c r="P752" s="12">
        <v>2</v>
      </c>
      <c r="Q752" s="12">
        <v>3</v>
      </c>
      <c r="R752" s="12">
        <v>3</v>
      </c>
      <c r="S752" s="12">
        <v>6</v>
      </c>
      <c r="T752" s="12">
        <v>9</v>
      </c>
      <c r="U752" s="12">
        <v>2</v>
      </c>
      <c r="V752" s="12">
        <v>10</v>
      </c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spans="1:32">
      <c r="A753" s="1">
        <v>1898</v>
      </c>
      <c r="B753" s="17" t="s">
        <v>442</v>
      </c>
      <c r="C753" s="17"/>
      <c r="D753" s="17" t="s">
        <v>436</v>
      </c>
      <c r="E753" s="17" t="s">
        <v>57</v>
      </c>
      <c r="F753" s="1" t="s">
        <v>35</v>
      </c>
      <c r="G753" s="17" t="s">
        <v>1469</v>
      </c>
      <c r="H753" s="17" t="s">
        <v>1470</v>
      </c>
      <c r="I753" s="15"/>
      <c r="J753" s="17" t="s">
        <v>1134</v>
      </c>
      <c r="K753" s="1">
        <f>_xlfn.XLOOKUP(J753,'[1]Youth DB'!$G:$G,'[1]Youth DB'!$A:$A,"",0)</f>
        <v>885</v>
      </c>
      <c r="L753" s="17" t="s">
        <v>960</v>
      </c>
      <c r="M753" s="11">
        <f>SUM(O753,Q753,S753,U753,W753,Y753,AA753,AC753,AE753)</f>
        <v>15</v>
      </c>
      <c r="N753" s="12"/>
      <c r="O753" s="12">
        <v>1</v>
      </c>
      <c r="P753" s="12">
        <v>3</v>
      </c>
      <c r="Q753" s="12">
        <v>3</v>
      </c>
      <c r="R753" s="12">
        <v>2</v>
      </c>
      <c r="S753" s="12">
        <v>6</v>
      </c>
      <c r="T753" s="12">
        <v>6</v>
      </c>
      <c r="U753" s="12">
        <v>5</v>
      </c>
      <c r="V753" s="12">
        <v>9</v>
      </c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spans="1:32">
      <c r="A754" s="1">
        <v>5679</v>
      </c>
      <c r="B754" s="17" t="s">
        <v>442</v>
      </c>
      <c r="C754" s="17"/>
      <c r="D754" s="17" t="s">
        <v>436</v>
      </c>
      <c r="E754" s="17" t="s">
        <v>57</v>
      </c>
      <c r="F754" s="1" t="s">
        <v>35</v>
      </c>
      <c r="G754" s="17" t="s">
        <v>1471</v>
      </c>
      <c r="H754" s="17" t="s">
        <v>1101</v>
      </c>
      <c r="I754" s="15"/>
      <c r="J754" s="17" t="s">
        <v>1045</v>
      </c>
      <c r="K754" s="1">
        <f>_xlfn.XLOOKUP(J754,'[1]Youth DB'!$G:$G,'[1]Youth DB'!$A:$A,"",0)</f>
        <v>672</v>
      </c>
      <c r="L754" s="17" t="s">
        <v>812</v>
      </c>
      <c r="M754" s="11">
        <f>SUM(O754,Q754,S754,U754,W754,Y754,AA754,AC754,AE754)</f>
        <v>15</v>
      </c>
      <c r="N754" s="12"/>
      <c r="O754" s="12">
        <v>5</v>
      </c>
      <c r="P754" s="12">
        <v>2</v>
      </c>
      <c r="Q754" s="12">
        <v>3</v>
      </c>
      <c r="R754" s="12">
        <v>3</v>
      </c>
      <c r="S754" s="12">
        <v>2</v>
      </c>
      <c r="T754" s="12">
        <v>4</v>
      </c>
      <c r="U754" s="12">
        <v>5</v>
      </c>
      <c r="V754" s="12">
        <v>4</v>
      </c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spans="1:32">
      <c r="A755" s="1">
        <v>735</v>
      </c>
      <c r="B755" s="17" t="s">
        <v>921</v>
      </c>
      <c r="C755" s="17"/>
      <c r="D755" s="17" t="s">
        <v>497</v>
      </c>
      <c r="E755" s="17" t="s">
        <v>918</v>
      </c>
      <c r="F755" s="1" t="s">
        <v>35</v>
      </c>
      <c r="G755" s="17" t="s">
        <v>1472</v>
      </c>
      <c r="H755" s="17" t="s">
        <v>1473</v>
      </c>
      <c r="I755" s="15" t="s">
        <v>75</v>
      </c>
      <c r="J755" s="17" t="s">
        <v>1400</v>
      </c>
      <c r="K755" s="1">
        <f>_xlfn.XLOOKUP(J755,'[1]Youth DB'!$G:$G,'[1]Youth DB'!$A:$A,"",0)</f>
        <v>699</v>
      </c>
      <c r="L755" s="17" t="s">
        <v>960</v>
      </c>
      <c r="M755" s="11">
        <f>SUM(O755,Q755,S755,U755,W755,Y755,AA755,AC755,AE755)</f>
        <v>15</v>
      </c>
      <c r="N755" s="12" t="s">
        <v>40</v>
      </c>
      <c r="O755" s="12">
        <v>4</v>
      </c>
      <c r="P755" s="12">
        <v>6</v>
      </c>
      <c r="Q755" s="12">
        <v>2</v>
      </c>
      <c r="R755" s="12">
        <v>6</v>
      </c>
      <c r="S755" s="12">
        <v>7</v>
      </c>
      <c r="T755" s="12">
        <v>7</v>
      </c>
      <c r="U755" s="12">
        <v>2</v>
      </c>
      <c r="V755" s="12">
        <v>7</v>
      </c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spans="1:32">
      <c r="A756" s="1">
        <v>7207</v>
      </c>
      <c r="B756" s="17" t="s">
        <v>921</v>
      </c>
      <c r="C756" s="17"/>
      <c r="D756" s="17" t="s">
        <v>497</v>
      </c>
      <c r="E756" s="17" t="s">
        <v>43</v>
      </c>
      <c r="F756" s="1" t="s">
        <v>35</v>
      </c>
      <c r="G756" s="17" t="s">
        <v>1474</v>
      </c>
      <c r="H756" s="17" t="s">
        <v>159</v>
      </c>
      <c r="I756" s="15" t="s">
        <v>75</v>
      </c>
      <c r="J756" s="17" t="s">
        <v>1400</v>
      </c>
      <c r="K756" s="1">
        <f>_xlfn.XLOOKUP(J756,'[1]Youth DB'!$G:$G,'[1]Youth DB'!$A:$A,"",0)</f>
        <v>699</v>
      </c>
      <c r="L756" s="16">
        <v>44990</v>
      </c>
      <c r="M756" s="11">
        <f>SUM(O756,Q756,S756,U756,W756,Y756,AA756,AC756,AE756)</f>
        <v>15</v>
      </c>
      <c r="N756" s="12" t="s">
        <v>40</v>
      </c>
      <c r="O756" s="12">
        <v>0</v>
      </c>
      <c r="P756" s="12"/>
      <c r="Q756" s="12">
        <v>0</v>
      </c>
      <c r="R756" s="12"/>
      <c r="S756" s="12">
        <v>11</v>
      </c>
      <c r="T756" s="12">
        <v>2</v>
      </c>
      <c r="U756" s="12">
        <v>4</v>
      </c>
      <c r="V756" s="12">
        <v>2</v>
      </c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spans="1:32">
      <c r="A757" s="1">
        <v>1995</v>
      </c>
      <c r="B757" s="17" t="s">
        <v>921</v>
      </c>
      <c r="C757" s="1"/>
      <c r="D757" s="1" t="s">
        <v>497</v>
      </c>
      <c r="E757" s="17" t="s">
        <v>34</v>
      </c>
      <c r="F757" s="1" t="s">
        <v>35</v>
      </c>
      <c r="G757" s="17" t="s">
        <v>1475</v>
      </c>
      <c r="H757" s="17" t="s">
        <v>1476</v>
      </c>
      <c r="I757" s="15" t="s">
        <v>75</v>
      </c>
      <c r="J757" s="17" t="s">
        <v>1097</v>
      </c>
      <c r="K757" s="1">
        <f>_xlfn.XLOOKUP(J757,'[1]Youth DB'!$G:$G,'[1]Youth DB'!$A:$A,"",0)</f>
        <v>929</v>
      </c>
      <c r="L757" s="17" t="s">
        <v>827</v>
      </c>
      <c r="M757" s="11">
        <f>SUM(O757,Q757,S757,U757,W757,Y757,AA757,AC757,AE757)</f>
        <v>17</v>
      </c>
      <c r="N757" s="12" t="s">
        <v>40</v>
      </c>
      <c r="O757" s="12">
        <v>3</v>
      </c>
      <c r="P757" s="12">
        <v>9</v>
      </c>
      <c r="Q757" s="12">
        <v>4</v>
      </c>
      <c r="R757" s="12">
        <v>9</v>
      </c>
      <c r="S757" s="12">
        <v>5</v>
      </c>
      <c r="T757" s="12">
        <v>11</v>
      </c>
      <c r="U757" s="12">
        <v>3</v>
      </c>
      <c r="V757" s="12">
        <v>11</v>
      </c>
      <c r="W757" s="12">
        <v>2</v>
      </c>
      <c r="X757" s="12"/>
      <c r="Y757" s="12"/>
      <c r="Z757" s="12"/>
      <c r="AA757" s="12"/>
      <c r="AB757" s="12"/>
      <c r="AC757" s="12"/>
      <c r="AD757" s="12"/>
      <c r="AE757" s="12"/>
      <c r="AF757" s="12"/>
    </row>
    <row r="758" spans="1:32">
      <c r="A758" s="1">
        <v>1983</v>
      </c>
      <c r="B758" s="17" t="s">
        <v>921</v>
      </c>
      <c r="C758" s="17"/>
      <c r="D758" s="17" t="s">
        <v>497</v>
      </c>
      <c r="E758" s="17" t="s">
        <v>34</v>
      </c>
      <c r="F758" s="1" t="s">
        <v>35</v>
      </c>
      <c r="G758" s="17" t="s">
        <v>1477</v>
      </c>
      <c r="H758" s="17" t="s">
        <v>1478</v>
      </c>
      <c r="I758" s="15" t="s">
        <v>78</v>
      </c>
      <c r="J758" s="17" t="s">
        <v>1305</v>
      </c>
      <c r="K758" s="1">
        <f>_xlfn.XLOOKUP(J758,'[1]Youth DB'!$G:$G,'[1]Youth DB'!$A:$A,"",0)</f>
        <v>758</v>
      </c>
      <c r="L758" s="17" t="s">
        <v>827</v>
      </c>
      <c r="M758" s="11">
        <f>SUM(O758,Q758,S758,U758,W758,Y758,AA758,AC758,AE758)</f>
        <v>15</v>
      </c>
      <c r="N758" s="12" t="s">
        <v>40</v>
      </c>
      <c r="O758" s="12">
        <v>2</v>
      </c>
      <c r="P758" s="12">
        <v>2</v>
      </c>
      <c r="Q758" s="12">
        <v>2</v>
      </c>
      <c r="R758" s="12">
        <v>2</v>
      </c>
      <c r="S758" s="12">
        <v>6</v>
      </c>
      <c r="T758" s="12">
        <v>7</v>
      </c>
      <c r="U758" s="12"/>
      <c r="V758" s="12"/>
      <c r="W758" s="12">
        <v>1</v>
      </c>
      <c r="X758" s="12">
        <v>7</v>
      </c>
      <c r="Y758" s="12">
        <v>4</v>
      </c>
      <c r="Z758" s="12">
        <v>7</v>
      </c>
      <c r="AA758" s="12"/>
      <c r="AB758" s="12"/>
      <c r="AC758" s="12"/>
      <c r="AD758" s="12"/>
      <c r="AE758" s="12"/>
      <c r="AF758" s="12"/>
    </row>
    <row r="759" spans="1:32">
      <c r="A759" s="1">
        <v>1507</v>
      </c>
      <c r="B759" s="17" t="s">
        <v>921</v>
      </c>
      <c r="C759" s="17" t="s">
        <v>1293</v>
      </c>
      <c r="D759" s="17" t="s">
        <v>497</v>
      </c>
      <c r="E759" s="17" t="s">
        <v>918</v>
      </c>
      <c r="F759" s="1" t="s">
        <v>35</v>
      </c>
      <c r="G759" s="17" t="s">
        <v>1479</v>
      </c>
      <c r="H759" s="17" t="s">
        <v>1480</v>
      </c>
      <c r="I759" s="15" t="s">
        <v>75</v>
      </c>
      <c r="J759" s="17" t="s">
        <v>1295</v>
      </c>
      <c r="K759" s="1">
        <f>_xlfn.XLOOKUP(J759,'[1]Youth DB'!$G:$G,'[1]Youth DB'!$A:$A,"",0)</f>
        <v>963</v>
      </c>
      <c r="L759" s="17" t="s">
        <v>960</v>
      </c>
      <c r="M759" s="11">
        <f>SUM(O759,Q759,S759,U759,W759,Y759,AA759,AC759,AE759)</f>
        <v>15</v>
      </c>
      <c r="N759" s="12" t="s">
        <v>40</v>
      </c>
      <c r="O759" s="12">
        <v>1</v>
      </c>
      <c r="P759" s="12">
        <v>7</v>
      </c>
      <c r="Q759" s="12">
        <v>3</v>
      </c>
      <c r="R759" s="12">
        <v>7</v>
      </c>
      <c r="S759" s="12">
        <v>8</v>
      </c>
      <c r="T759" s="12">
        <v>22</v>
      </c>
      <c r="U759" s="12">
        <v>3</v>
      </c>
      <c r="V759" s="12">
        <v>25</v>
      </c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spans="1:32">
      <c r="A760" s="1">
        <v>4862</v>
      </c>
      <c r="B760" s="3" t="s">
        <v>1016</v>
      </c>
      <c r="C760" s="3"/>
      <c r="D760" s="3" t="s">
        <v>432</v>
      </c>
      <c r="E760" s="3" t="s">
        <v>57</v>
      </c>
      <c r="F760" s="1" t="s">
        <v>35</v>
      </c>
      <c r="G760" s="3" t="s">
        <v>1481</v>
      </c>
      <c r="H760" s="3" t="s">
        <v>1482</v>
      </c>
      <c r="I760" s="15" t="s">
        <v>78</v>
      </c>
      <c r="J760" t="s">
        <v>1440</v>
      </c>
      <c r="K760" s="1">
        <f>_xlfn.XLOOKUP(J760,'[1]Youth DB'!$G:$G,'[1]Youth DB'!$A:$A,"",0)</f>
        <v>865</v>
      </c>
      <c r="L760" s="17" t="s">
        <v>1483</v>
      </c>
      <c r="M760" s="11">
        <f>SUM(O760,Q760,S760,U760,W760,Y760,AA760,AC760,AE760)</f>
        <v>21</v>
      </c>
      <c r="N760" s="12"/>
      <c r="O760" s="12">
        <v>5</v>
      </c>
      <c r="P760" s="12">
        <v>3</v>
      </c>
      <c r="Q760" s="12">
        <v>5</v>
      </c>
      <c r="R760" s="12">
        <v>4</v>
      </c>
      <c r="S760" s="12">
        <v>4</v>
      </c>
      <c r="T760" s="12">
        <v>5</v>
      </c>
      <c r="U760" s="12">
        <v>4</v>
      </c>
      <c r="V760" s="12">
        <v>5</v>
      </c>
      <c r="W760" s="12">
        <v>3</v>
      </c>
      <c r="X760" s="12">
        <v>9</v>
      </c>
      <c r="Y760" s="12"/>
      <c r="Z760" s="12"/>
      <c r="AA760" s="12"/>
      <c r="AB760" s="12"/>
      <c r="AC760" s="12"/>
      <c r="AD760" s="12"/>
      <c r="AE760" s="12"/>
      <c r="AF760" s="12"/>
    </row>
    <row r="761" spans="1:32">
      <c r="A761" s="1">
        <v>1494</v>
      </c>
      <c r="B761" s="17" t="s">
        <v>921</v>
      </c>
      <c r="C761" s="17"/>
      <c r="D761" s="17" t="s">
        <v>497</v>
      </c>
      <c r="E761" s="17" t="s">
        <v>34</v>
      </c>
      <c r="F761" s="1" t="s">
        <v>35</v>
      </c>
      <c r="G761" s="17" t="s">
        <v>1484</v>
      </c>
      <c r="H761" s="17" t="s">
        <v>826</v>
      </c>
      <c r="I761" s="15" t="s">
        <v>75</v>
      </c>
      <c r="J761" s="17" t="s">
        <v>1097</v>
      </c>
      <c r="K761" s="1">
        <f>_xlfn.XLOOKUP(J761,'[1]Youth DB'!$G:$G,'[1]Youth DB'!$A:$A,"",0)</f>
        <v>929</v>
      </c>
      <c r="L761" s="17" t="s">
        <v>1140</v>
      </c>
      <c r="M761" s="11">
        <f>SUM(O761,Q761,S761,U761,W761,Y761,AA761,AC761,AE761)</f>
        <v>18</v>
      </c>
      <c r="N761" s="12" t="s">
        <v>40</v>
      </c>
      <c r="O761" s="12">
        <v>2</v>
      </c>
      <c r="P761" s="12">
        <v>2</v>
      </c>
      <c r="Q761" s="12">
        <v>2</v>
      </c>
      <c r="R761" s="12">
        <v>2</v>
      </c>
      <c r="S761" s="12">
        <v>9</v>
      </c>
      <c r="T761" s="12">
        <v>10</v>
      </c>
      <c r="U761" s="12">
        <v>2</v>
      </c>
      <c r="V761" s="12">
        <v>9</v>
      </c>
      <c r="W761" s="12">
        <v>3</v>
      </c>
      <c r="X761" s="12"/>
      <c r="Y761" s="12"/>
      <c r="Z761" s="12"/>
      <c r="AA761" s="12"/>
      <c r="AB761" s="12"/>
      <c r="AC761" s="12"/>
      <c r="AD761" s="12"/>
      <c r="AE761" s="12"/>
      <c r="AF761" s="12"/>
    </row>
    <row r="762" spans="1:32">
      <c r="A762" s="1">
        <v>4795</v>
      </c>
      <c r="B762" s="3" t="s">
        <v>1016</v>
      </c>
      <c r="C762" s="3"/>
      <c r="D762" s="3" t="s">
        <v>432</v>
      </c>
      <c r="E762" s="3" t="s">
        <v>57</v>
      </c>
      <c r="F762" s="1" t="s">
        <v>35</v>
      </c>
      <c r="G762" s="3" t="s">
        <v>1485</v>
      </c>
      <c r="H762" s="3" t="s">
        <v>668</v>
      </c>
      <c r="I762" s="15" t="s">
        <v>78</v>
      </c>
      <c r="J762" t="s">
        <v>1440</v>
      </c>
      <c r="K762" s="1">
        <f>_xlfn.XLOOKUP(J762,'[1]Youth DB'!$G:$G,'[1]Youth DB'!$A:$A,"",0)</f>
        <v>865</v>
      </c>
      <c r="L762" s="17" t="s">
        <v>39</v>
      </c>
      <c r="M762" s="11">
        <f>SUM(O762,Q762,S762,U762,W762,Y762,AA762,AC762,AE762)</f>
        <v>22</v>
      </c>
      <c r="N762" s="12"/>
      <c r="O762" s="12">
        <v>6</v>
      </c>
      <c r="P762" s="12">
        <v>1</v>
      </c>
      <c r="Q762" s="12">
        <v>4</v>
      </c>
      <c r="R762" s="12">
        <v>4</v>
      </c>
      <c r="S762" s="12">
        <v>5</v>
      </c>
      <c r="T762" s="12">
        <v>6</v>
      </c>
      <c r="U762" s="12">
        <v>4</v>
      </c>
      <c r="V762" s="12">
        <v>6</v>
      </c>
      <c r="W762" s="12">
        <v>3</v>
      </c>
      <c r="X762" s="12">
        <v>9</v>
      </c>
      <c r="Y762" s="12"/>
      <c r="Z762" s="12"/>
      <c r="AA762" s="12"/>
      <c r="AB762" s="12"/>
      <c r="AC762" s="12"/>
      <c r="AD762" s="12"/>
      <c r="AE762" s="12"/>
      <c r="AF762" s="12"/>
    </row>
    <row r="763" spans="1:32">
      <c r="A763" s="1">
        <v>5271</v>
      </c>
      <c r="B763" s="17" t="s">
        <v>921</v>
      </c>
      <c r="C763" s="17"/>
      <c r="D763" s="17" t="s">
        <v>497</v>
      </c>
      <c r="E763" s="17" t="s">
        <v>57</v>
      </c>
      <c r="F763" s="1" t="s">
        <v>35</v>
      </c>
      <c r="G763" s="17" t="s">
        <v>1130</v>
      </c>
      <c r="H763" s="17" t="s">
        <v>1065</v>
      </c>
      <c r="I763" s="15" t="s">
        <v>75</v>
      </c>
      <c r="J763" s="17" t="s">
        <v>1197</v>
      </c>
      <c r="K763" s="1">
        <f>_xlfn.XLOOKUP(J763,'[1]Youth DB'!$G:$G,'[1]Youth DB'!$A:$A,"",0)</f>
        <v>737</v>
      </c>
      <c r="L763" s="17" t="s">
        <v>1486</v>
      </c>
      <c r="M763" s="11">
        <f>SUM(O763,Q763,S763,U763,W763,Y763,AA763,AC763,AE763)</f>
        <v>18</v>
      </c>
      <c r="N763" s="12" t="s">
        <v>40</v>
      </c>
      <c r="O763" s="12">
        <v>1</v>
      </c>
      <c r="P763" s="12">
        <v>5</v>
      </c>
      <c r="Q763" s="12">
        <v>2</v>
      </c>
      <c r="R763" s="12">
        <v>5</v>
      </c>
      <c r="S763" s="12">
        <v>9</v>
      </c>
      <c r="T763" s="12">
        <v>8</v>
      </c>
      <c r="U763" s="12">
        <v>3</v>
      </c>
      <c r="V763" s="12">
        <v>9</v>
      </c>
      <c r="W763" s="12">
        <v>3</v>
      </c>
      <c r="X763" s="12">
        <v>6</v>
      </c>
      <c r="Y763" s="12"/>
      <c r="Z763" s="12"/>
      <c r="AA763" s="12"/>
      <c r="AB763" s="12"/>
      <c r="AC763" s="12"/>
      <c r="AD763" s="12"/>
      <c r="AE763" s="12"/>
      <c r="AF763" s="12"/>
    </row>
    <row r="764" spans="1:32">
      <c r="A764" s="1">
        <v>1519</v>
      </c>
      <c r="B764" s="17" t="s">
        <v>921</v>
      </c>
      <c r="C764" s="17"/>
      <c r="D764" s="17" t="s">
        <v>497</v>
      </c>
      <c r="E764" s="17" t="s">
        <v>918</v>
      </c>
      <c r="F764" s="1" t="s">
        <v>35</v>
      </c>
      <c r="G764" s="17" t="s">
        <v>1487</v>
      </c>
      <c r="H764" s="17" t="s">
        <v>1173</v>
      </c>
      <c r="I764" s="15" t="s">
        <v>78</v>
      </c>
      <c r="J764" s="17" t="s">
        <v>1097</v>
      </c>
      <c r="K764" s="1">
        <f>_xlfn.XLOOKUP(J764,'[1]Youth DB'!$G:$G,'[1]Youth DB'!$A:$A,"",0)</f>
        <v>929</v>
      </c>
      <c r="L764" s="17" t="s">
        <v>1486</v>
      </c>
      <c r="M764" s="11">
        <f>SUM(O764,Q764,S764,U764,W764,Y764,AA764,AC764,AE764)</f>
        <v>19</v>
      </c>
      <c r="N764" s="12" t="s">
        <v>40</v>
      </c>
      <c r="O764" s="12">
        <v>2</v>
      </c>
      <c r="P764" s="12">
        <v>9</v>
      </c>
      <c r="Q764" s="12">
        <v>6</v>
      </c>
      <c r="R764" s="12">
        <v>9</v>
      </c>
      <c r="S764" s="12">
        <v>5</v>
      </c>
      <c r="T764" s="12">
        <v>14</v>
      </c>
      <c r="U764" s="12">
        <v>2</v>
      </c>
      <c r="V764" s="12">
        <v>14</v>
      </c>
      <c r="W764" s="12">
        <v>4</v>
      </c>
      <c r="X764" s="12"/>
      <c r="Y764" s="12"/>
      <c r="Z764" s="12"/>
      <c r="AA764" s="12"/>
      <c r="AB764" s="12"/>
      <c r="AC764" s="12"/>
      <c r="AD764" s="12"/>
      <c r="AE764" s="12"/>
      <c r="AF764" s="12"/>
    </row>
    <row r="765" spans="1:32">
      <c r="A765" s="1">
        <v>8219</v>
      </c>
      <c r="B765" s="3" t="s">
        <v>1016</v>
      </c>
      <c r="C765" s="3"/>
      <c r="D765" s="3" t="s">
        <v>432</v>
      </c>
      <c r="E765" s="3" t="s">
        <v>43</v>
      </c>
      <c r="F765" s="1" t="s">
        <v>35</v>
      </c>
      <c r="G765" s="17" t="s">
        <v>197</v>
      </c>
      <c r="H765" s="18" t="s">
        <v>1488</v>
      </c>
      <c r="I765" s="15" t="s">
        <v>78</v>
      </c>
      <c r="J765" t="s">
        <v>1440</v>
      </c>
      <c r="K765" s="1">
        <f>_xlfn.XLOOKUP(J765,'[1]Youth DB'!$G:$G,'[1]Youth DB'!$A:$A,"",0)</f>
        <v>865</v>
      </c>
      <c r="L765" s="17" t="s">
        <v>155</v>
      </c>
      <c r="M765" s="11">
        <f>SUM(O765,Q765,S765,U765,W765,Y765,AA765,AC765,AE765)</f>
        <v>22</v>
      </c>
      <c r="N765" s="12"/>
      <c r="O765" s="12">
        <v>4</v>
      </c>
      <c r="P765" s="12">
        <v>1</v>
      </c>
      <c r="Q765" s="12">
        <v>2</v>
      </c>
      <c r="R765" s="12">
        <v>2</v>
      </c>
      <c r="S765" s="12">
        <v>9</v>
      </c>
      <c r="T765" s="12">
        <v>2</v>
      </c>
      <c r="U765" s="12">
        <v>4</v>
      </c>
      <c r="V765" s="12">
        <v>2</v>
      </c>
      <c r="W765" s="12">
        <v>3</v>
      </c>
      <c r="X765" s="12">
        <v>4</v>
      </c>
      <c r="Y765" s="12"/>
      <c r="Z765" s="12"/>
      <c r="AA765" s="12"/>
      <c r="AB765" s="12"/>
      <c r="AC765" s="12"/>
      <c r="AD765" s="12"/>
      <c r="AE765" s="12"/>
      <c r="AF765" s="12"/>
    </row>
    <row r="766" spans="1:32">
      <c r="A766" s="1">
        <v>5997</v>
      </c>
      <c r="B766" s="17" t="s">
        <v>921</v>
      </c>
      <c r="C766" s="17"/>
      <c r="D766" s="17" t="s">
        <v>497</v>
      </c>
      <c r="E766" s="17" t="s">
        <v>57</v>
      </c>
      <c r="F766" s="1" t="s">
        <v>35</v>
      </c>
      <c r="G766" s="17" t="s">
        <v>1489</v>
      </c>
      <c r="H766" s="17" t="s">
        <v>272</v>
      </c>
      <c r="I766" s="15" t="s">
        <v>75</v>
      </c>
      <c r="J766" s="17" t="s">
        <v>1097</v>
      </c>
      <c r="K766" s="1">
        <f>_xlfn.XLOOKUP(J766,'[1]Youth DB'!$G:$G,'[1]Youth DB'!$A:$A,"",0)</f>
        <v>929</v>
      </c>
      <c r="L766" s="17" t="s">
        <v>960</v>
      </c>
      <c r="M766" s="11">
        <f>SUM(O766,Q766,S766,U766,W766,Y766,AA766,AC766,AE766)</f>
        <v>19</v>
      </c>
      <c r="N766" s="12" t="s">
        <v>40</v>
      </c>
      <c r="O766" s="12">
        <v>2</v>
      </c>
      <c r="P766" s="12">
        <v>3</v>
      </c>
      <c r="Q766" s="12">
        <v>3</v>
      </c>
      <c r="R766" s="12">
        <v>3</v>
      </c>
      <c r="S766" s="12">
        <v>8</v>
      </c>
      <c r="T766" s="12">
        <v>9</v>
      </c>
      <c r="U766" s="12">
        <v>2</v>
      </c>
      <c r="V766" s="12">
        <v>9</v>
      </c>
      <c r="W766" s="12">
        <v>4</v>
      </c>
      <c r="X766" s="12"/>
      <c r="Y766" s="12"/>
      <c r="Z766" s="12"/>
      <c r="AA766" s="12"/>
      <c r="AB766" s="12"/>
      <c r="AC766" s="12"/>
      <c r="AD766" s="12"/>
      <c r="AE766" s="12"/>
      <c r="AF766" s="12"/>
    </row>
    <row r="767" spans="1:32">
      <c r="A767" s="1">
        <v>1491</v>
      </c>
      <c r="B767" s="17" t="s">
        <v>921</v>
      </c>
      <c r="C767" s="17" t="s">
        <v>1293</v>
      </c>
      <c r="D767" s="17" t="s">
        <v>497</v>
      </c>
      <c r="E767" s="17" t="s">
        <v>918</v>
      </c>
      <c r="F767" s="1" t="s">
        <v>35</v>
      </c>
      <c r="G767" s="17" t="s">
        <v>1490</v>
      </c>
      <c r="H767" s="17" t="s">
        <v>159</v>
      </c>
      <c r="I767" s="15" t="s">
        <v>75</v>
      </c>
      <c r="J767" s="17" t="s">
        <v>1295</v>
      </c>
      <c r="K767" s="1">
        <f>_xlfn.XLOOKUP(J767,'[1]Youth DB'!$G:$G,'[1]Youth DB'!$A:$A,"",0)</f>
        <v>963</v>
      </c>
      <c r="L767" s="17" t="s">
        <v>960</v>
      </c>
      <c r="M767" s="11">
        <f>SUM(O767,Q767,S767,U767,W767,Y767,AA767,AC767,AE767)</f>
        <v>20</v>
      </c>
      <c r="N767" s="12" t="s">
        <v>40</v>
      </c>
      <c r="O767" s="12">
        <v>2</v>
      </c>
      <c r="P767" s="12">
        <v>7</v>
      </c>
      <c r="Q767" s="12">
        <v>3</v>
      </c>
      <c r="R767" s="12">
        <v>7</v>
      </c>
      <c r="S767" s="12">
        <v>8</v>
      </c>
      <c r="T767" s="12">
        <v>22</v>
      </c>
      <c r="U767" s="12">
        <v>2</v>
      </c>
      <c r="V767" s="12">
        <v>25</v>
      </c>
      <c r="W767" s="12">
        <v>5</v>
      </c>
      <c r="X767" s="12">
        <v>25</v>
      </c>
      <c r="Y767" s="12"/>
      <c r="Z767" s="12"/>
      <c r="AA767" s="12"/>
      <c r="AB767" s="12"/>
      <c r="AC767" s="12"/>
      <c r="AD767" s="12"/>
      <c r="AE767" s="12"/>
      <c r="AF767" s="12"/>
    </row>
    <row r="768" spans="1:32">
      <c r="A768" s="1">
        <v>2108</v>
      </c>
      <c r="B768" s="17" t="s">
        <v>32</v>
      </c>
      <c r="C768" s="17"/>
      <c r="D768" s="17" t="s">
        <v>33</v>
      </c>
      <c r="E768" s="17" t="s">
        <v>57</v>
      </c>
      <c r="F768" s="1" t="s">
        <v>35</v>
      </c>
      <c r="G768" s="17" t="s">
        <v>1205</v>
      </c>
      <c r="H768" s="17" t="s">
        <v>1227</v>
      </c>
      <c r="I768" s="15" t="s">
        <v>75</v>
      </c>
      <c r="J768" s="17" t="s">
        <v>1260</v>
      </c>
      <c r="K768" s="1">
        <f>_xlfn.XLOOKUP(J768,'[1]Youth DB'!$G:$G,'[1]Youth DB'!$A:$A,"",0)</f>
        <v>683</v>
      </c>
      <c r="L768" s="17" t="s">
        <v>39</v>
      </c>
      <c r="M768" s="11">
        <f>SUM(O768,Q768,S768,U768,W768,Y768,AA768,AC768,AE768)</f>
        <v>15</v>
      </c>
      <c r="N768" s="12" t="s">
        <v>40</v>
      </c>
      <c r="O768" s="12">
        <v>4</v>
      </c>
      <c r="P768" s="12">
        <v>4</v>
      </c>
      <c r="Q768" s="12">
        <v>4</v>
      </c>
      <c r="R768" s="12">
        <v>5</v>
      </c>
      <c r="S768" s="12">
        <v>7</v>
      </c>
      <c r="T768" s="12">
        <v>6</v>
      </c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spans="1:32">
      <c r="A769" s="1">
        <v>8299</v>
      </c>
      <c r="B769" s="17" t="s">
        <v>32</v>
      </c>
      <c r="C769" s="17"/>
      <c r="D769" s="17" t="s">
        <v>33</v>
      </c>
      <c r="E769" s="17" t="s">
        <v>43</v>
      </c>
      <c r="F769" s="1" t="s">
        <v>35</v>
      </c>
      <c r="G769" s="17" t="s">
        <v>1491</v>
      </c>
      <c r="H769" s="17" t="s">
        <v>1492</v>
      </c>
      <c r="I769" s="15" t="s">
        <v>78</v>
      </c>
      <c r="J769" s="17" t="s">
        <v>1149</v>
      </c>
      <c r="K769" s="1">
        <f>_xlfn.XLOOKUP(J769,'[1]Youth DB'!$G:$G,'[1]Youth DB'!$A:$A,"",0)</f>
        <v>868</v>
      </c>
      <c r="L769" s="17" t="s">
        <v>641</v>
      </c>
      <c r="M769" s="11">
        <f>SUM(O769,Q769,S769,U769,W769,Y769,AA769,AC769,AE769)</f>
        <v>15</v>
      </c>
      <c r="N769" s="12" t="s">
        <v>40</v>
      </c>
      <c r="O769" s="12">
        <v>1</v>
      </c>
      <c r="P769" s="12">
        <v>1</v>
      </c>
      <c r="Q769" s="12">
        <v>5</v>
      </c>
      <c r="R769" s="12">
        <v>3</v>
      </c>
      <c r="S769" s="12">
        <v>9</v>
      </c>
      <c r="T769" s="12">
        <v>3</v>
      </c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spans="1:32">
      <c r="A770" s="1">
        <v>10019</v>
      </c>
      <c r="B770" s="17" t="s">
        <v>1016</v>
      </c>
      <c r="C770" s="17"/>
      <c r="D770" s="17" t="s">
        <v>432</v>
      </c>
      <c r="E770" s="17" t="s">
        <v>43</v>
      </c>
      <c r="F770" s="1" t="s">
        <v>35</v>
      </c>
      <c r="G770" s="17" t="s">
        <v>1493</v>
      </c>
      <c r="H770" s="17" t="s">
        <v>1494</v>
      </c>
      <c r="I770" s="15"/>
      <c r="J770" t="s">
        <v>1440</v>
      </c>
      <c r="K770" s="1">
        <f>_xlfn.XLOOKUP(J770,'[1]Youth DB'!$G:$G,'[1]Youth DB'!$A:$A,"",0)</f>
        <v>865</v>
      </c>
      <c r="L770" s="17" t="s">
        <v>39</v>
      </c>
      <c r="M770" s="11">
        <f>SUM(O770,Q770,S770,U770,W770,Y770,AA770,AC770,AE770)</f>
        <v>25</v>
      </c>
      <c r="N770" s="12" t="s">
        <v>206</v>
      </c>
      <c r="O770" s="12">
        <v>1</v>
      </c>
      <c r="P770" s="12">
        <v>2</v>
      </c>
      <c r="Q770" s="12">
        <v>4</v>
      </c>
      <c r="R770" s="12">
        <v>2</v>
      </c>
      <c r="S770" s="12">
        <v>9</v>
      </c>
      <c r="T770" s="12">
        <v>3</v>
      </c>
      <c r="U770" s="12">
        <v>7</v>
      </c>
      <c r="V770" s="12">
        <v>3</v>
      </c>
      <c r="W770" s="12">
        <v>4</v>
      </c>
      <c r="X770" s="12">
        <v>5</v>
      </c>
      <c r="Y770" s="12"/>
      <c r="Z770" s="12"/>
      <c r="AA770" s="12"/>
      <c r="AB770" s="12"/>
      <c r="AC770" s="12"/>
      <c r="AD770" s="12"/>
      <c r="AE770" s="12"/>
      <c r="AF770" s="12"/>
    </row>
    <row r="771" spans="1:32">
      <c r="A771" s="1">
        <v>8268</v>
      </c>
      <c r="B771" s="17" t="s">
        <v>32</v>
      </c>
      <c r="C771" s="17"/>
      <c r="D771" s="17" t="s">
        <v>33</v>
      </c>
      <c r="E771" s="17"/>
      <c r="F771" s="1" t="s">
        <v>35</v>
      </c>
      <c r="G771" s="17" t="s">
        <v>1495</v>
      </c>
      <c r="H771" s="17" t="s">
        <v>1496</v>
      </c>
      <c r="I771" s="15" t="s">
        <v>75</v>
      </c>
      <c r="J771" s="17" t="s">
        <v>1260</v>
      </c>
      <c r="K771" s="1">
        <f>_xlfn.XLOOKUP(J771,'[1]Youth DB'!$G:$G,'[1]Youth DB'!$A:$A,"",0)</f>
        <v>683</v>
      </c>
      <c r="L771" s="17" t="s">
        <v>79</v>
      </c>
      <c r="M771" s="11">
        <f>SUM(O771,Q771,S771,U771,W771,Y771,AA771,AC771,AE771)</f>
        <v>15</v>
      </c>
      <c r="N771" s="12" t="s">
        <v>40</v>
      </c>
      <c r="O771" s="12">
        <v>4</v>
      </c>
      <c r="P771" s="12">
        <v>2</v>
      </c>
      <c r="Q771" s="12">
        <v>3</v>
      </c>
      <c r="R771" s="12">
        <v>2</v>
      </c>
      <c r="S771" s="12">
        <v>8</v>
      </c>
      <c r="T771" s="12">
        <v>2</v>
      </c>
      <c r="U771" s="12">
        <v>0</v>
      </c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spans="1:32">
      <c r="A772" s="1">
        <v>8304</v>
      </c>
      <c r="B772" s="17" t="s">
        <v>32</v>
      </c>
      <c r="C772" s="17"/>
      <c r="D772" s="17" t="s">
        <v>33</v>
      </c>
      <c r="E772" s="17" t="s">
        <v>34</v>
      </c>
      <c r="F772" s="1" t="s">
        <v>35</v>
      </c>
      <c r="G772" s="17" t="s">
        <v>1497</v>
      </c>
      <c r="H772" s="17" t="s">
        <v>186</v>
      </c>
      <c r="I772" s="15" t="s">
        <v>78</v>
      </c>
      <c r="J772" s="17" t="s">
        <v>629</v>
      </c>
      <c r="K772" s="1">
        <f>_xlfn.XLOOKUP(J772,'[1]Youth DB'!$G:$G,'[1]Youth DB'!$A:$A,"",0)</f>
        <v>740</v>
      </c>
      <c r="L772" s="17" t="s">
        <v>1498</v>
      </c>
      <c r="M772" s="11">
        <f>SUM(O772,Q772,S772,U772,W772,Y772,AA772,AC772,AE772)</f>
        <v>15</v>
      </c>
      <c r="N772" s="12" t="s">
        <v>40</v>
      </c>
      <c r="O772" s="12"/>
      <c r="P772" s="12"/>
      <c r="Q772" s="12">
        <v>3</v>
      </c>
      <c r="R772" s="12">
        <v>7</v>
      </c>
      <c r="S772" s="12">
        <v>9</v>
      </c>
      <c r="T772" s="12">
        <v>10</v>
      </c>
      <c r="U772" s="12">
        <v>3</v>
      </c>
      <c r="V772" s="12">
        <v>11</v>
      </c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spans="1:32">
      <c r="A773" s="1">
        <v>8301</v>
      </c>
      <c r="B773" s="17" t="s">
        <v>32</v>
      </c>
      <c r="C773" s="17"/>
      <c r="D773" s="17" t="s">
        <v>33</v>
      </c>
      <c r="E773" s="17" t="s">
        <v>43</v>
      </c>
      <c r="F773" s="1" t="s">
        <v>35</v>
      </c>
      <c r="G773" s="17" t="s">
        <v>1499</v>
      </c>
      <c r="H773" s="17" t="s">
        <v>292</v>
      </c>
      <c r="I773" s="15" t="s">
        <v>78</v>
      </c>
      <c r="J773" s="17" t="s">
        <v>1149</v>
      </c>
      <c r="K773" s="1">
        <f>_xlfn.XLOOKUP(J773,'[1]Youth DB'!$G:$G,'[1]Youth DB'!$A:$A,"",0)</f>
        <v>868</v>
      </c>
      <c r="L773" s="17" t="s">
        <v>811</v>
      </c>
      <c r="M773" s="11">
        <f>SUM(O773,Q773,S773,U773,W773,Y773,AA773,AC773,AE773)</f>
        <v>15</v>
      </c>
      <c r="N773" s="12" t="s">
        <v>40</v>
      </c>
      <c r="O773" s="12"/>
      <c r="P773" s="12"/>
      <c r="Q773" s="12">
        <v>4</v>
      </c>
      <c r="R773" s="12">
        <v>1</v>
      </c>
      <c r="S773" s="12">
        <v>11</v>
      </c>
      <c r="T773" s="12">
        <v>3</v>
      </c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spans="1:32">
      <c r="A774" s="1">
        <v>8271</v>
      </c>
      <c r="B774" s="17" t="s">
        <v>32</v>
      </c>
      <c r="C774" s="17"/>
      <c r="D774" s="17" t="s">
        <v>33</v>
      </c>
      <c r="E774" s="17" t="s">
        <v>57</v>
      </c>
      <c r="F774" s="1" t="s">
        <v>35</v>
      </c>
      <c r="G774" s="17" t="s">
        <v>1500</v>
      </c>
      <c r="H774" s="17" t="s">
        <v>1501</v>
      </c>
      <c r="I774" s="15" t="s">
        <v>78</v>
      </c>
      <c r="J774" s="17" t="s">
        <v>1260</v>
      </c>
      <c r="K774" s="1">
        <f>_xlfn.XLOOKUP(J774,'[1]Youth DB'!$G:$G,'[1]Youth DB'!$A:$A,"",0)</f>
        <v>683</v>
      </c>
      <c r="L774" s="17" t="s">
        <v>39</v>
      </c>
      <c r="M774" s="11">
        <f>SUM(O774,Q774,S774,U774,W774,Y774,AA774,AC774,AE774)</f>
        <v>15</v>
      </c>
      <c r="N774" s="12" t="s">
        <v>40</v>
      </c>
      <c r="O774" s="12">
        <v>3</v>
      </c>
      <c r="P774" s="12">
        <v>3</v>
      </c>
      <c r="Q774" s="12">
        <v>3</v>
      </c>
      <c r="R774" s="12">
        <v>5</v>
      </c>
      <c r="S774" s="12">
        <v>9</v>
      </c>
      <c r="T774" s="12">
        <v>10</v>
      </c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spans="1:32">
      <c r="A775" s="1">
        <v>7508</v>
      </c>
      <c r="B775" s="17" t="s">
        <v>32</v>
      </c>
      <c r="C775" s="17"/>
      <c r="D775" s="17" t="s">
        <v>33</v>
      </c>
      <c r="E775" s="17" t="s">
        <v>43</v>
      </c>
      <c r="F775" s="1" t="s">
        <v>35</v>
      </c>
      <c r="G775" s="17" t="s">
        <v>1502</v>
      </c>
      <c r="H775" s="17" t="s">
        <v>142</v>
      </c>
      <c r="I775" s="15" t="s">
        <v>75</v>
      </c>
      <c r="J775" s="17" t="s">
        <v>1503</v>
      </c>
      <c r="K775" s="1">
        <f>_xlfn.XLOOKUP(J775,'[1]Youth DB'!$G:$G,'[1]Youth DB'!$A:$A,"",0)</f>
        <v>739</v>
      </c>
      <c r="L775" s="17" t="s">
        <v>79</v>
      </c>
      <c r="M775" s="11">
        <f>SUM(O775,Q775,S775,U775,W775,Y775,AA775,AC775,AE775)</f>
        <v>15</v>
      </c>
      <c r="N775" s="12" t="s">
        <v>40</v>
      </c>
      <c r="O775" s="12">
        <v>4</v>
      </c>
      <c r="P775" s="12"/>
      <c r="Q775" s="12">
        <v>3</v>
      </c>
      <c r="R775" s="12"/>
      <c r="S775" s="12">
        <v>8</v>
      </c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spans="1:32">
      <c r="A776" s="1">
        <v>8289</v>
      </c>
      <c r="B776" s="17" t="s">
        <v>32</v>
      </c>
      <c r="C776" s="17"/>
      <c r="D776" s="17" t="s">
        <v>33</v>
      </c>
      <c r="E776" s="17" t="s">
        <v>43</v>
      </c>
      <c r="F776" s="1" t="s">
        <v>35</v>
      </c>
      <c r="G776" s="17" t="s">
        <v>1504</v>
      </c>
      <c r="H776" s="17" t="s">
        <v>74</v>
      </c>
      <c r="I776" s="15" t="s">
        <v>78</v>
      </c>
      <c r="J776" s="17" t="s">
        <v>1503</v>
      </c>
      <c r="K776" s="1">
        <f>_xlfn.XLOOKUP(J776,'[1]Youth DB'!$G:$G,'[1]Youth DB'!$A:$A,"",0)</f>
        <v>739</v>
      </c>
      <c r="L776" s="17" t="s">
        <v>79</v>
      </c>
      <c r="M776" s="11">
        <f>SUM(O776,Q776,S776,U776,W776,Y776,AA776,AC776,AE776)</f>
        <v>15</v>
      </c>
      <c r="N776" s="12" t="s">
        <v>40</v>
      </c>
      <c r="O776" s="12">
        <v>5</v>
      </c>
      <c r="P776" s="12"/>
      <c r="Q776" s="12">
        <v>3</v>
      </c>
      <c r="R776" s="12"/>
      <c r="S776" s="12">
        <v>7</v>
      </c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spans="1:32">
      <c r="A777" s="1">
        <v>8302</v>
      </c>
      <c r="B777" s="17" t="s">
        <v>32</v>
      </c>
      <c r="C777" s="17"/>
      <c r="D777" s="17" t="s">
        <v>33</v>
      </c>
      <c r="E777" s="17" t="s">
        <v>43</v>
      </c>
      <c r="F777" s="1" t="s">
        <v>35</v>
      </c>
      <c r="G777" s="17" t="s">
        <v>1505</v>
      </c>
      <c r="H777" s="17" t="s">
        <v>1506</v>
      </c>
      <c r="I777" s="15" t="s">
        <v>78</v>
      </c>
      <c r="J777" s="17" t="s">
        <v>1149</v>
      </c>
      <c r="K777" s="1">
        <f>_xlfn.XLOOKUP(J777,'[1]Youth DB'!$G:$G,'[1]Youth DB'!$A:$A,"",0)</f>
        <v>868</v>
      </c>
      <c r="L777" s="17" t="s">
        <v>811</v>
      </c>
      <c r="M777" s="11">
        <f>SUM(O777,Q777,S777,U777,W777,Y777,AA777,AC777,AE777)</f>
        <v>15</v>
      </c>
      <c r="N777" s="12" t="s">
        <v>40</v>
      </c>
      <c r="O777" s="12"/>
      <c r="P777" s="12"/>
      <c r="Q777" s="12">
        <v>4</v>
      </c>
      <c r="R777" s="12">
        <v>1</v>
      </c>
      <c r="S777" s="12">
        <v>11</v>
      </c>
      <c r="T777" s="12">
        <v>5</v>
      </c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spans="1:32">
      <c r="A778" s="1">
        <v>2161</v>
      </c>
      <c r="B778" s="17" t="s">
        <v>32</v>
      </c>
      <c r="C778" s="17"/>
      <c r="D778" s="17" t="s">
        <v>33</v>
      </c>
      <c r="E778" s="17" t="s">
        <v>57</v>
      </c>
      <c r="F778" s="1" t="s">
        <v>35</v>
      </c>
      <c r="G778" s="17" t="s">
        <v>1507</v>
      </c>
      <c r="H778" s="17" t="s">
        <v>1508</v>
      </c>
      <c r="I778" s="15" t="s">
        <v>75</v>
      </c>
      <c r="J778" s="17" t="s">
        <v>634</v>
      </c>
      <c r="K778" s="1">
        <f>_xlfn.XLOOKUP(J778,'[1]Youth DB'!$G:$G,'[1]Youth DB'!$A:$A,"",0)</f>
        <v>889</v>
      </c>
      <c r="L778" s="17" t="s">
        <v>79</v>
      </c>
      <c r="M778" s="11">
        <f>SUM(O778,Q778,S778,U778,W778,Y778,AA778,AC778,AE778)</f>
        <v>15</v>
      </c>
      <c r="N778" s="12" t="s">
        <v>40</v>
      </c>
      <c r="O778" s="12">
        <v>2</v>
      </c>
      <c r="P778" s="12">
        <v>2</v>
      </c>
      <c r="Q778" s="12">
        <v>3</v>
      </c>
      <c r="R778" s="12">
        <v>4</v>
      </c>
      <c r="S778" s="12">
        <v>10</v>
      </c>
      <c r="T778" s="12">
        <v>9</v>
      </c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spans="1:32">
      <c r="A779" s="1">
        <v>9133</v>
      </c>
      <c r="B779" s="57" t="s">
        <v>1153</v>
      </c>
      <c r="C779" s="17"/>
      <c r="D779" s="17" t="s">
        <v>1154</v>
      </c>
      <c r="E779" s="57" t="s">
        <v>34</v>
      </c>
      <c r="F779" s="1" t="s">
        <v>35</v>
      </c>
      <c r="G779" s="57" t="s">
        <v>1509</v>
      </c>
      <c r="H779" s="57" t="s">
        <v>528</v>
      </c>
      <c r="I779" s="15" t="s">
        <v>78</v>
      </c>
      <c r="J779" s="17" t="s">
        <v>1413</v>
      </c>
      <c r="K779" s="1">
        <f>_xlfn.XLOOKUP(J779,'[1]Youth DB'!$G:$G,'[1]Youth DB'!$A:$A,"",0)</f>
        <v>921</v>
      </c>
      <c r="L779" s="17" t="s">
        <v>1265</v>
      </c>
      <c r="M779" s="11">
        <f>SUM(O779,Q779,S779,U779,W779,Y779,AA779,AC779,AE779)</f>
        <v>41</v>
      </c>
      <c r="N779" s="12" t="s">
        <v>40</v>
      </c>
      <c r="O779" s="12"/>
      <c r="P779" s="12"/>
      <c r="Q779" s="12"/>
      <c r="R779" s="12"/>
      <c r="S779" s="17">
        <v>6</v>
      </c>
      <c r="T779" s="17">
        <v>11</v>
      </c>
      <c r="U779" s="17">
        <v>10</v>
      </c>
      <c r="V779" s="17">
        <v>12</v>
      </c>
      <c r="W779" s="12">
        <v>9</v>
      </c>
      <c r="X779" s="12"/>
      <c r="Y779" s="12">
        <v>16</v>
      </c>
      <c r="Z779" s="12"/>
      <c r="AA779" s="12"/>
      <c r="AB779" s="12"/>
      <c r="AC779" s="12"/>
      <c r="AD779" s="12"/>
      <c r="AE779" s="12"/>
      <c r="AF779" s="12"/>
    </row>
    <row r="780" spans="1:32">
      <c r="A780" s="1">
        <v>9191</v>
      </c>
      <c r="B780" s="17" t="s">
        <v>1153</v>
      </c>
      <c r="C780" s="1"/>
      <c r="D780" s="1" t="s">
        <v>1154</v>
      </c>
      <c r="E780" s="17" t="s">
        <v>57</v>
      </c>
      <c r="F780" s="1" t="s">
        <v>35</v>
      </c>
      <c r="G780" s="17" t="s">
        <v>1510</v>
      </c>
      <c r="H780" s="17" t="s">
        <v>700</v>
      </c>
      <c r="I780" s="15" t="s">
        <v>78</v>
      </c>
      <c r="J780" s="17" t="s">
        <v>1511</v>
      </c>
      <c r="K780" s="1">
        <f>_xlfn.XLOOKUP(J780,'[1]Youth DB'!$G:$G,'[1]Youth DB'!$A:$A,"",0)</f>
        <v>922</v>
      </c>
      <c r="L780" s="17" t="s">
        <v>664</v>
      </c>
      <c r="M780" s="11">
        <f>SUM(O780,Q780,S780,U780,W780,Y780,AA780,AC780,AE780)</f>
        <v>40</v>
      </c>
      <c r="N780" s="12" t="s">
        <v>40</v>
      </c>
      <c r="O780" s="12"/>
      <c r="P780" s="12"/>
      <c r="Q780" s="12"/>
      <c r="R780" s="12"/>
      <c r="S780" s="12">
        <v>5</v>
      </c>
      <c r="T780" s="12">
        <v>5</v>
      </c>
      <c r="U780" s="12">
        <v>6</v>
      </c>
      <c r="V780" s="12">
        <v>7</v>
      </c>
      <c r="W780" s="12">
        <v>10</v>
      </c>
      <c r="X780" s="12"/>
      <c r="Y780" s="12">
        <v>19</v>
      </c>
      <c r="Z780" s="12"/>
      <c r="AA780" s="12"/>
      <c r="AB780" s="12"/>
      <c r="AC780" s="12"/>
      <c r="AD780" s="12"/>
      <c r="AE780" s="12"/>
      <c r="AF780" s="12"/>
    </row>
    <row r="781" spans="1:32">
      <c r="A781" s="1">
        <v>9289</v>
      </c>
      <c r="B781" s="57" t="s">
        <v>1153</v>
      </c>
      <c r="C781" s="17"/>
      <c r="D781" s="17" t="s">
        <v>1154</v>
      </c>
      <c r="E781" s="57" t="s">
        <v>34</v>
      </c>
      <c r="F781" s="1" t="s">
        <v>35</v>
      </c>
      <c r="G781" s="57" t="s">
        <v>1512</v>
      </c>
      <c r="H781" s="57" t="s">
        <v>1513</v>
      </c>
      <c r="I781" s="15" t="s">
        <v>75</v>
      </c>
      <c r="J781" s="17" t="s">
        <v>1511</v>
      </c>
      <c r="K781" s="1">
        <f>_xlfn.XLOOKUP(J781,'[1]Youth DB'!$G:$G,'[1]Youth DB'!$A:$A,"",0)</f>
        <v>922</v>
      </c>
      <c r="L781" s="17" t="s">
        <v>664</v>
      </c>
      <c r="M781" s="11">
        <f>SUM(O781,Q781,S781,U781,W781,Y781,AA781,AC781,AE781)</f>
        <v>38</v>
      </c>
      <c r="N781" s="12" t="s">
        <v>40</v>
      </c>
      <c r="O781" s="12"/>
      <c r="P781" s="12"/>
      <c r="Q781" s="12"/>
      <c r="R781" s="12"/>
      <c r="S781" s="12">
        <v>8</v>
      </c>
      <c r="T781" s="12">
        <v>8</v>
      </c>
      <c r="U781" s="12">
        <v>6</v>
      </c>
      <c r="V781" s="12">
        <v>9</v>
      </c>
      <c r="W781" s="12">
        <v>7</v>
      </c>
      <c r="X781" s="12"/>
      <c r="Y781" s="12">
        <v>17</v>
      </c>
      <c r="Z781" s="12"/>
      <c r="AA781" s="12"/>
      <c r="AB781" s="12"/>
      <c r="AC781" s="12"/>
      <c r="AD781" s="12"/>
      <c r="AE781" s="12"/>
      <c r="AF781" s="12"/>
    </row>
    <row r="782" spans="1:32">
      <c r="A782" s="1">
        <v>9292</v>
      </c>
      <c r="B782" s="57" t="s">
        <v>1153</v>
      </c>
      <c r="C782" s="17" t="s">
        <v>1514</v>
      </c>
      <c r="D782" s="17" t="s">
        <v>1154</v>
      </c>
      <c r="E782" s="57" t="s">
        <v>34</v>
      </c>
      <c r="F782" s="1" t="s">
        <v>35</v>
      </c>
      <c r="G782" s="57" t="s">
        <v>1515</v>
      </c>
      <c r="H782" s="57" t="s">
        <v>1516</v>
      </c>
      <c r="I782" s="15" t="s">
        <v>78</v>
      </c>
      <c r="J782" s="17" t="s">
        <v>1511</v>
      </c>
      <c r="K782" s="1">
        <f>_xlfn.XLOOKUP(J782,'[1]Youth DB'!$G:$G,'[1]Youth DB'!$A:$A,"",0)</f>
        <v>922</v>
      </c>
      <c r="L782" s="17" t="s">
        <v>664</v>
      </c>
      <c r="M782" s="11">
        <f>SUM(O782,Q782,S782,U782,W782,Y782,AA782,AC782,AE782)</f>
        <v>14</v>
      </c>
      <c r="N782" s="12" t="s">
        <v>40</v>
      </c>
      <c r="O782" s="12"/>
      <c r="P782" s="12"/>
      <c r="Q782" s="12"/>
      <c r="R782" s="12"/>
      <c r="S782" s="12">
        <v>8</v>
      </c>
      <c r="T782" s="12">
        <v>8</v>
      </c>
      <c r="U782" s="12">
        <v>6</v>
      </c>
      <c r="V782" s="12">
        <v>9</v>
      </c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spans="1:32">
      <c r="A783" s="1">
        <v>4304</v>
      </c>
      <c r="B783" s="3" t="s">
        <v>41</v>
      </c>
      <c r="C783" s="3"/>
      <c r="D783" s="3" t="s">
        <v>42</v>
      </c>
      <c r="E783" s="3" t="s">
        <v>57</v>
      </c>
      <c r="F783" s="1" t="s">
        <v>35</v>
      </c>
      <c r="G783" s="3" t="s">
        <v>1517</v>
      </c>
      <c r="H783" s="3" t="s">
        <v>1281</v>
      </c>
      <c r="I783" s="15"/>
      <c r="J783" s="17" t="s">
        <v>1518</v>
      </c>
      <c r="K783" s="1">
        <f>_xlfn.XLOOKUP(J783,'[1]Youth DB'!$G:$G,'[1]Youth DB'!$A:$A,"",0)</f>
        <v>682</v>
      </c>
      <c r="L783" s="17" t="s">
        <v>1315</v>
      </c>
      <c r="M783" s="11">
        <f>SUM(O783,Q783,S783,U783,W783,Y783,AA783,AC783,AE783)</f>
        <v>16</v>
      </c>
      <c r="N783" s="12" t="s">
        <v>40</v>
      </c>
      <c r="O783" s="12">
        <v>2</v>
      </c>
      <c r="P783" s="12">
        <v>1</v>
      </c>
      <c r="Q783" s="12">
        <v>4</v>
      </c>
      <c r="R783" s="12">
        <v>1</v>
      </c>
      <c r="S783" s="12">
        <v>7</v>
      </c>
      <c r="T783" s="12">
        <v>1</v>
      </c>
      <c r="U783" s="12">
        <v>2</v>
      </c>
      <c r="V783" s="12">
        <v>2</v>
      </c>
      <c r="W783" s="12">
        <v>1</v>
      </c>
      <c r="X783" s="12">
        <v>3</v>
      </c>
      <c r="Y783" s="12"/>
      <c r="Z783" s="12"/>
      <c r="AA783" s="12"/>
      <c r="AB783" s="12"/>
      <c r="AC783" s="12"/>
      <c r="AD783" s="12"/>
      <c r="AE783" s="12"/>
      <c r="AF783" s="12"/>
    </row>
    <row r="784" spans="1:32">
      <c r="A784" s="1">
        <v>8082</v>
      </c>
      <c r="B784" s="3" t="s">
        <v>41</v>
      </c>
      <c r="C784" s="3"/>
      <c r="D784" s="3" t="s">
        <v>42</v>
      </c>
      <c r="E784" s="3" t="s">
        <v>57</v>
      </c>
      <c r="F784" s="1" t="s">
        <v>35</v>
      </c>
      <c r="G784" s="3" t="s">
        <v>1519</v>
      </c>
      <c r="H784" s="3" t="s">
        <v>1520</v>
      </c>
      <c r="I784" s="15"/>
      <c r="J784" s="17" t="s">
        <v>1518</v>
      </c>
      <c r="K784" s="1">
        <f>_xlfn.XLOOKUP(J784,'[1]Youth DB'!$G:$G,'[1]Youth DB'!$A:$A,"",0)</f>
        <v>682</v>
      </c>
      <c r="L784" s="16">
        <v>45000</v>
      </c>
      <c r="M784" s="11">
        <f>SUM(O784,Q784,S784,U784,W784,Y784,AA784,AC784,AE784)</f>
        <v>16</v>
      </c>
      <c r="N784" s="12" t="s">
        <v>40</v>
      </c>
      <c r="O784" s="12">
        <v>3</v>
      </c>
      <c r="P784" s="12">
        <v>1</v>
      </c>
      <c r="Q784" s="12">
        <v>4</v>
      </c>
      <c r="R784" s="12">
        <v>1</v>
      </c>
      <c r="S784" s="12">
        <v>7</v>
      </c>
      <c r="T784" s="12">
        <v>1</v>
      </c>
      <c r="U784" s="12">
        <v>2</v>
      </c>
      <c r="V784" s="12">
        <v>2</v>
      </c>
      <c r="W784" s="12">
        <v>0</v>
      </c>
      <c r="X784" s="12">
        <v>2</v>
      </c>
      <c r="Y784" s="12"/>
      <c r="Z784" s="12"/>
      <c r="AA784" s="12"/>
      <c r="AB784" s="12"/>
      <c r="AC784" s="12"/>
      <c r="AD784" s="12"/>
      <c r="AE784" s="12"/>
      <c r="AF784" s="12"/>
    </row>
    <row r="785" spans="1:32">
      <c r="A785" s="1">
        <v>8091</v>
      </c>
      <c r="B785" s="3" t="s">
        <v>41</v>
      </c>
      <c r="C785" s="3"/>
      <c r="D785" s="3" t="s">
        <v>42</v>
      </c>
      <c r="E785" s="3" t="s">
        <v>43</v>
      </c>
      <c r="F785" s="1" t="s">
        <v>35</v>
      </c>
      <c r="G785" s="3" t="s">
        <v>1521</v>
      </c>
      <c r="H785" s="3" t="s">
        <v>1522</v>
      </c>
      <c r="I785" s="15"/>
      <c r="J785" s="17" t="s">
        <v>1518</v>
      </c>
      <c r="K785" s="1">
        <f>_xlfn.XLOOKUP(J785,'[1]Youth DB'!$G:$G,'[1]Youth DB'!$A:$A,"",0)</f>
        <v>682</v>
      </c>
      <c r="L785" s="16">
        <v>45000</v>
      </c>
      <c r="M785" s="11">
        <f>SUM(O785,Q785,S785,U785,W785,Y785,AA785,AC785,AE785)</f>
        <v>16</v>
      </c>
      <c r="N785" s="12" t="s">
        <v>40</v>
      </c>
      <c r="O785" s="12">
        <v>3</v>
      </c>
      <c r="P785" s="12">
        <v>1</v>
      </c>
      <c r="Q785" s="12">
        <v>5</v>
      </c>
      <c r="R785" s="12">
        <v>1</v>
      </c>
      <c r="S785" s="12">
        <v>8</v>
      </c>
      <c r="T785" s="12">
        <v>1</v>
      </c>
      <c r="U785" s="12">
        <v>0</v>
      </c>
      <c r="V785" s="12">
        <v>1</v>
      </c>
      <c r="W785" s="12">
        <v>0</v>
      </c>
      <c r="X785" s="12">
        <v>1</v>
      </c>
      <c r="Y785" s="12"/>
      <c r="Z785" s="12"/>
      <c r="AA785" s="12"/>
      <c r="AB785" s="12"/>
      <c r="AC785" s="12"/>
      <c r="AD785" s="12"/>
      <c r="AE785" s="12"/>
      <c r="AF785" s="12"/>
    </row>
    <row r="786" spans="1:32">
      <c r="A786" s="1">
        <v>1829</v>
      </c>
      <c r="B786" s="3" t="s">
        <v>48</v>
      </c>
      <c r="C786" s="3"/>
      <c r="D786" s="3" t="s">
        <v>33</v>
      </c>
      <c r="E786" s="3" t="s">
        <v>34</v>
      </c>
      <c r="F786" s="1" t="s">
        <v>35</v>
      </c>
      <c r="G786" s="3" t="s">
        <v>1523</v>
      </c>
      <c r="H786" s="3" t="s">
        <v>481</v>
      </c>
      <c r="I786" s="15" t="s">
        <v>75</v>
      </c>
      <c r="J786" s="17" t="s">
        <v>51</v>
      </c>
      <c r="K786" s="1">
        <f>_xlfn.XLOOKUP(J786,'[1]Youth DB'!$G:$G,'[1]Youth DB'!$A:$A,"",0)</f>
        <v>768</v>
      </c>
      <c r="L786" s="16">
        <v>45012</v>
      </c>
      <c r="M786" s="11">
        <f>SUM(O786,Q786,S786,U786,W786,Y786,AA786,AC786,AE786)</f>
        <v>16</v>
      </c>
      <c r="N786" s="12" t="s">
        <v>40</v>
      </c>
      <c r="O786" s="12">
        <v>2</v>
      </c>
      <c r="P786" s="12">
        <v>1</v>
      </c>
      <c r="Q786" s="12">
        <v>0</v>
      </c>
      <c r="R786" s="12">
        <v>1</v>
      </c>
      <c r="S786" s="12">
        <v>9</v>
      </c>
      <c r="T786" s="12">
        <v>3</v>
      </c>
      <c r="U786" s="12">
        <v>0</v>
      </c>
      <c r="V786" s="12">
        <v>3</v>
      </c>
      <c r="W786" s="12">
        <v>5</v>
      </c>
      <c r="X786" s="12">
        <v>3</v>
      </c>
      <c r="Y786" s="12"/>
      <c r="Z786" s="12"/>
      <c r="AA786" s="12"/>
      <c r="AB786" s="12"/>
      <c r="AC786" s="12"/>
      <c r="AD786" s="12"/>
      <c r="AE786" s="12"/>
      <c r="AF786" s="12"/>
    </row>
    <row r="787" spans="1:32">
      <c r="A787" s="1">
        <v>4745</v>
      </c>
      <c r="B787" s="3" t="s">
        <v>451</v>
      </c>
      <c r="C787" s="3"/>
      <c r="D787" s="3" t="s">
        <v>452</v>
      </c>
      <c r="E787" s="3" t="s">
        <v>43</v>
      </c>
      <c r="F787" s="1" t="s">
        <v>35</v>
      </c>
      <c r="G787" s="3" t="s">
        <v>1524</v>
      </c>
      <c r="H787" s="3" t="s">
        <v>1525</v>
      </c>
      <c r="I787" s="15" t="s">
        <v>78</v>
      </c>
      <c r="J787" s="17" t="s">
        <v>1224</v>
      </c>
      <c r="K787" s="1">
        <f>_xlfn.XLOOKUP(J787,'[1]Youth DB'!$G:$G,'[1]Youth DB'!$A:$A,"",0)</f>
        <v>666</v>
      </c>
      <c r="L787" s="16">
        <v>44999</v>
      </c>
      <c r="M787" s="11">
        <f>SUM(O787,Q787,S787,U787,W787,Y787,AA787,AC787,AE787)</f>
        <v>16</v>
      </c>
      <c r="N787" s="12" t="s">
        <v>40</v>
      </c>
      <c r="O787" s="12">
        <v>4</v>
      </c>
      <c r="P787" s="12">
        <v>1</v>
      </c>
      <c r="Q787" s="12">
        <v>2</v>
      </c>
      <c r="R787" s="12">
        <v>6</v>
      </c>
      <c r="S787" s="12">
        <v>5</v>
      </c>
      <c r="T787" s="12">
        <v>8</v>
      </c>
      <c r="U787" s="12">
        <v>1</v>
      </c>
      <c r="V787" s="12">
        <v>3</v>
      </c>
      <c r="W787" s="12">
        <v>4</v>
      </c>
      <c r="X787" s="12">
        <v>7</v>
      </c>
      <c r="Y787" s="12"/>
      <c r="Z787" s="12"/>
      <c r="AA787" s="12"/>
      <c r="AB787" s="12"/>
      <c r="AC787" s="12"/>
      <c r="AD787" s="12"/>
      <c r="AE787" s="12"/>
      <c r="AF787" s="12"/>
    </row>
    <row r="788" spans="1:32">
      <c r="A788" s="1">
        <v>4571</v>
      </c>
      <c r="B788" s="3" t="s">
        <v>451</v>
      </c>
      <c r="C788" s="3"/>
      <c r="D788" s="3" t="s">
        <v>452</v>
      </c>
      <c r="E788" s="3" t="s">
        <v>43</v>
      </c>
      <c r="F788" s="1" t="s">
        <v>35</v>
      </c>
      <c r="G788" s="3" t="s">
        <v>1526</v>
      </c>
      <c r="H788" s="3" t="s">
        <v>1527</v>
      </c>
      <c r="I788" s="15" t="s">
        <v>75</v>
      </c>
      <c r="J788" s="17" t="s">
        <v>685</v>
      </c>
      <c r="K788" s="1">
        <f>_xlfn.XLOOKUP(J788,'[1]Youth DB'!$G:$G,'[1]Youth DB'!$A:$A,"",0)</f>
        <v>668</v>
      </c>
      <c r="L788" s="16">
        <v>44999</v>
      </c>
      <c r="M788" s="11">
        <f>SUM(O788,Q788,S788,U788,W788,Y788,AA788,AC788,AE788)</f>
        <v>16</v>
      </c>
      <c r="N788" s="12" t="s">
        <v>40</v>
      </c>
      <c r="O788" s="12">
        <v>4</v>
      </c>
      <c r="P788" s="12">
        <v>3</v>
      </c>
      <c r="Q788" s="12">
        <v>3</v>
      </c>
      <c r="R788" s="12">
        <v>1</v>
      </c>
      <c r="S788" s="12">
        <v>4</v>
      </c>
      <c r="T788" s="12">
        <v>4</v>
      </c>
      <c r="U788" s="12">
        <v>3</v>
      </c>
      <c r="V788" s="12">
        <v>4</v>
      </c>
      <c r="W788" s="12">
        <v>2</v>
      </c>
      <c r="X788" s="12">
        <v>2</v>
      </c>
      <c r="Y788" s="12"/>
      <c r="Z788" s="12"/>
      <c r="AA788" s="12"/>
      <c r="AB788" s="12"/>
      <c r="AC788" s="12"/>
      <c r="AD788" s="12"/>
      <c r="AE788" s="12"/>
      <c r="AF788" s="12"/>
    </row>
    <row r="789" spans="1:32">
      <c r="A789" s="1">
        <v>7880</v>
      </c>
      <c r="B789" s="3" t="s">
        <v>451</v>
      </c>
      <c r="C789" s="3"/>
      <c r="D789" s="3" t="s">
        <v>452</v>
      </c>
      <c r="E789" s="3" t="s">
        <v>43</v>
      </c>
      <c r="F789" s="1" t="s">
        <v>35</v>
      </c>
      <c r="G789" s="17" t="s">
        <v>1528</v>
      </c>
      <c r="H789" s="17" t="s">
        <v>561</v>
      </c>
      <c r="I789" s="15" t="s">
        <v>78</v>
      </c>
      <c r="J789" s="17" t="s">
        <v>685</v>
      </c>
      <c r="K789" s="1">
        <f>_xlfn.XLOOKUP(J789,'[1]Youth DB'!$G:$G,'[1]Youth DB'!$A:$A,"",0)</f>
        <v>668</v>
      </c>
      <c r="L789" s="16">
        <v>44999</v>
      </c>
      <c r="M789" s="11">
        <f>SUM(O789,Q789,S789,U789,W789,Y789,AA789,AC789,AE789)</f>
        <v>16</v>
      </c>
      <c r="N789" s="12" t="s">
        <v>40</v>
      </c>
      <c r="O789" s="12">
        <v>3</v>
      </c>
      <c r="P789" s="12">
        <v>1</v>
      </c>
      <c r="Q789" s="12">
        <v>3</v>
      </c>
      <c r="R789" s="12">
        <v>2</v>
      </c>
      <c r="S789" s="12">
        <v>6</v>
      </c>
      <c r="T789" s="12">
        <v>2</v>
      </c>
      <c r="U789" s="12">
        <v>1</v>
      </c>
      <c r="V789" s="12">
        <v>3</v>
      </c>
      <c r="W789" s="12">
        <v>3</v>
      </c>
      <c r="X789" s="12">
        <v>1</v>
      </c>
      <c r="Y789" s="12"/>
      <c r="Z789" s="12"/>
      <c r="AA789" s="12"/>
      <c r="AB789" s="12"/>
      <c r="AC789" s="12"/>
      <c r="AD789" s="12"/>
      <c r="AE789" s="12"/>
      <c r="AF789" s="12"/>
    </row>
    <row r="790" spans="1:32">
      <c r="A790" s="1">
        <v>7828</v>
      </c>
      <c r="B790" s="3" t="s">
        <v>451</v>
      </c>
      <c r="C790" s="3"/>
      <c r="D790" s="3" t="s">
        <v>452</v>
      </c>
      <c r="E790" s="3" t="s">
        <v>43</v>
      </c>
      <c r="F790" s="1" t="s">
        <v>35</v>
      </c>
      <c r="G790" s="17" t="s">
        <v>1529</v>
      </c>
      <c r="H790" s="18" t="s">
        <v>1530</v>
      </c>
      <c r="I790" s="15" t="s">
        <v>78</v>
      </c>
      <c r="J790" s="17" t="s">
        <v>1334</v>
      </c>
      <c r="K790" s="1">
        <f>_xlfn.XLOOKUP(J790,'[1]Youth DB'!$G:$G,'[1]Youth DB'!$A:$A,"",0)</f>
        <v>693</v>
      </c>
      <c r="L790" s="16">
        <v>44999</v>
      </c>
      <c r="M790" s="11">
        <f>SUM(O790,Q790,S790,U790,W790,Y790,AA790,AC790,AE790)</f>
        <v>16</v>
      </c>
      <c r="N790" s="12" t="s">
        <v>40</v>
      </c>
      <c r="O790" s="12">
        <v>4</v>
      </c>
      <c r="P790" s="12">
        <v>1</v>
      </c>
      <c r="Q790" s="12">
        <v>2</v>
      </c>
      <c r="R790" s="12">
        <v>1</v>
      </c>
      <c r="S790" s="12">
        <v>5</v>
      </c>
      <c r="T790" s="12">
        <v>4</v>
      </c>
      <c r="U790" s="12">
        <v>2</v>
      </c>
      <c r="V790" s="12">
        <v>4</v>
      </c>
      <c r="W790" s="12">
        <v>3</v>
      </c>
      <c r="X790" s="12">
        <v>3</v>
      </c>
      <c r="Y790" s="12"/>
      <c r="Z790" s="12"/>
      <c r="AA790" s="12"/>
      <c r="AB790" s="12"/>
      <c r="AC790" s="12"/>
      <c r="AD790" s="12"/>
      <c r="AE790" s="12"/>
      <c r="AF790" s="12"/>
    </row>
    <row r="791" spans="1:32">
      <c r="A791" s="1">
        <v>7834</v>
      </c>
      <c r="B791" s="3" t="s">
        <v>451</v>
      </c>
      <c r="C791" s="3"/>
      <c r="D791" s="3" t="s">
        <v>452</v>
      </c>
      <c r="E791" s="3" t="s">
        <v>43</v>
      </c>
      <c r="F791" s="1" t="s">
        <v>35</v>
      </c>
      <c r="G791" s="17" t="s">
        <v>1531</v>
      </c>
      <c r="H791" s="17" t="s">
        <v>842</v>
      </c>
      <c r="I791" s="15" t="s">
        <v>78</v>
      </c>
      <c r="J791" s="17" t="s">
        <v>1279</v>
      </c>
      <c r="K791" s="1">
        <f>_xlfn.XLOOKUP(J791,'[1]Youth DB'!$G:$G,'[1]Youth DB'!$A:$A,"",0)</f>
        <v>677</v>
      </c>
      <c r="L791" s="16">
        <v>44999</v>
      </c>
      <c r="M791" s="11">
        <f>SUM(O791,Q791,S791,U791,W791,Y791,AA791,AC791,AE791)</f>
        <v>16</v>
      </c>
      <c r="N791" s="12" t="s">
        <v>40</v>
      </c>
      <c r="O791" s="12">
        <v>3</v>
      </c>
      <c r="P791" s="12">
        <v>1</v>
      </c>
      <c r="Q791" s="12">
        <v>3</v>
      </c>
      <c r="R791" s="12">
        <v>2</v>
      </c>
      <c r="S791" s="12">
        <v>5</v>
      </c>
      <c r="T791" s="12">
        <v>3</v>
      </c>
      <c r="U791" s="12">
        <v>2</v>
      </c>
      <c r="V791" s="12">
        <v>4</v>
      </c>
      <c r="W791" s="12">
        <v>3</v>
      </c>
      <c r="X791" s="12">
        <v>2</v>
      </c>
      <c r="Y791" s="12"/>
      <c r="Z791" s="12"/>
      <c r="AA791" s="12"/>
      <c r="AB791" s="12"/>
      <c r="AC791" s="12"/>
      <c r="AD791" s="12"/>
      <c r="AE791" s="12"/>
      <c r="AF791" s="12"/>
    </row>
    <row r="792" spans="1:32">
      <c r="A792" s="1">
        <v>7894</v>
      </c>
      <c r="B792" s="3" t="s">
        <v>451</v>
      </c>
      <c r="C792" s="3"/>
      <c r="D792" s="3" t="s">
        <v>452</v>
      </c>
      <c r="E792" s="3" t="s">
        <v>43</v>
      </c>
      <c r="F792" s="1" t="s">
        <v>35</v>
      </c>
      <c r="G792" s="17" t="s">
        <v>1532</v>
      </c>
      <c r="H792" s="18" t="s">
        <v>1533</v>
      </c>
      <c r="I792" s="15" t="s">
        <v>78</v>
      </c>
      <c r="J792" s="17" t="s">
        <v>685</v>
      </c>
      <c r="K792" s="1">
        <f>_xlfn.XLOOKUP(J792,'[1]Youth DB'!$G:$G,'[1]Youth DB'!$A:$A,"",0)</f>
        <v>668</v>
      </c>
      <c r="L792" s="16">
        <v>44999</v>
      </c>
      <c r="M792" s="11">
        <f>SUM(O792,Q792,S792,U792,W792,Y792,AA792,AC792,AE792)</f>
        <v>16</v>
      </c>
      <c r="N792" s="12" t="s">
        <v>40</v>
      </c>
      <c r="O792" s="12">
        <v>3</v>
      </c>
      <c r="P792" s="12">
        <v>1</v>
      </c>
      <c r="Q792" s="12">
        <v>2</v>
      </c>
      <c r="R792" s="12">
        <v>2</v>
      </c>
      <c r="S792" s="12">
        <v>7</v>
      </c>
      <c r="T792" s="12">
        <v>2</v>
      </c>
      <c r="U792" s="12">
        <v>1</v>
      </c>
      <c r="V792" s="12">
        <v>3</v>
      </c>
      <c r="W792" s="12">
        <v>3</v>
      </c>
      <c r="X792" s="12">
        <v>1</v>
      </c>
      <c r="Y792" s="12"/>
      <c r="Z792" s="12"/>
      <c r="AA792" s="12"/>
      <c r="AB792" s="12"/>
      <c r="AC792" s="12"/>
      <c r="AD792" s="12"/>
      <c r="AE792" s="12"/>
      <c r="AF792" s="12"/>
    </row>
    <row r="793" spans="1:32">
      <c r="A793" s="1">
        <v>8517</v>
      </c>
      <c r="B793" s="3" t="s">
        <v>1016</v>
      </c>
      <c r="C793" s="3"/>
      <c r="D793" s="3" t="s">
        <v>432</v>
      </c>
      <c r="E793" s="3" t="s">
        <v>57</v>
      </c>
      <c r="F793" s="1" t="s">
        <v>35</v>
      </c>
      <c r="G793" s="3" t="s">
        <v>1534</v>
      </c>
      <c r="H793" s="3" t="s">
        <v>1535</v>
      </c>
      <c r="I793" s="15" t="s">
        <v>75</v>
      </c>
      <c r="J793" t="s">
        <v>1440</v>
      </c>
      <c r="K793" s="1">
        <f>_xlfn.XLOOKUP(J793,'[1]Youth DB'!$G:$G,'[1]Youth DB'!$A:$A,"",0)</f>
        <v>865</v>
      </c>
      <c r="L793" s="17" t="s">
        <v>39</v>
      </c>
      <c r="M793" s="11">
        <f>SUM(O793,Q793,S793,U793,W793,Y793,AA793,AC793,AE793)</f>
        <v>25</v>
      </c>
      <c r="N793" s="12"/>
      <c r="O793" s="12">
        <v>6</v>
      </c>
      <c r="P793" s="12">
        <v>1</v>
      </c>
      <c r="Q793" s="12">
        <v>6</v>
      </c>
      <c r="R793" s="12">
        <v>3</v>
      </c>
      <c r="S793" s="12">
        <v>5</v>
      </c>
      <c r="T793" s="12">
        <v>7</v>
      </c>
      <c r="U793" s="12">
        <v>4</v>
      </c>
      <c r="V793" s="12">
        <v>7</v>
      </c>
      <c r="W793" s="12">
        <v>4</v>
      </c>
      <c r="X793" s="12">
        <v>9</v>
      </c>
      <c r="Y793" s="12"/>
      <c r="Z793" s="12"/>
      <c r="AA793" s="12"/>
      <c r="AB793" s="12"/>
      <c r="AC793" s="12"/>
      <c r="AD793" s="12"/>
      <c r="AE793" s="12"/>
      <c r="AF793" s="12"/>
    </row>
    <row r="794" spans="1:32">
      <c r="A794" s="1">
        <v>7899</v>
      </c>
      <c r="B794" s="3" t="s">
        <v>451</v>
      </c>
      <c r="C794" s="3"/>
      <c r="D794" s="3" t="s">
        <v>452</v>
      </c>
      <c r="E794" s="3" t="s">
        <v>43</v>
      </c>
      <c r="F794" s="1" t="s">
        <v>35</v>
      </c>
      <c r="G794" s="17" t="s">
        <v>1536</v>
      </c>
      <c r="H794" s="17" t="s">
        <v>1537</v>
      </c>
      <c r="I794" s="15" t="s">
        <v>75</v>
      </c>
      <c r="J794" s="17" t="s">
        <v>1171</v>
      </c>
      <c r="K794" s="1">
        <f>_xlfn.XLOOKUP(J794,'[1]Youth DB'!$G:$G,'[1]Youth DB'!$A:$A,"",0)</f>
        <v>667</v>
      </c>
      <c r="L794" s="16">
        <v>44999</v>
      </c>
      <c r="M794" s="11">
        <f>SUM(O794,Q794,S794,U794,W794,Y794,AA794,AC794,AE794)</f>
        <v>16</v>
      </c>
      <c r="N794" s="12" t="s">
        <v>40</v>
      </c>
      <c r="O794" s="12">
        <v>4</v>
      </c>
      <c r="P794" s="12">
        <v>1</v>
      </c>
      <c r="Q794" s="12">
        <v>2</v>
      </c>
      <c r="R794" s="12">
        <v>2</v>
      </c>
      <c r="S794" s="12">
        <v>3</v>
      </c>
      <c r="T794" s="12">
        <v>3</v>
      </c>
      <c r="U794" s="12">
        <v>2</v>
      </c>
      <c r="V794" s="12">
        <v>2</v>
      </c>
      <c r="W794" s="12">
        <v>5</v>
      </c>
      <c r="X794" s="12">
        <v>3</v>
      </c>
      <c r="Y794" s="12"/>
      <c r="Z794" s="12"/>
      <c r="AA794" s="12"/>
      <c r="AB794" s="12"/>
      <c r="AC794" s="12"/>
      <c r="AD794" s="12"/>
      <c r="AE794" s="12"/>
      <c r="AF794" s="12"/>
    </row>
    <row r="795" spans="1:32">
      <c r="A795" s="1">
        <v>7775</v>
      </c>
      <c r="B795" s="3" t="s">
        <v>1016</v>
      </c>
      <c r="C795" s="3"/>
      <c r="D795" s="3" t="s">
        <v>432</v>
      </c>
      <c r="E795" s="3" t="s">
        <v>43</v>
      </c>
      <c r="F795" s="1" t="s">
        <v>35</v>
      </c>
      <c r="G795" s="17" t="s">
        <v>1538</v>
      </c>
      <c r="H795" s="17" t="s">
        <v>877</v>
      </c>
      <c r="I795" s="15" t="s">
        <v>75</v>
      </c>
      <c r="J795" t="s">
        <v>1440</v>
      </c>
      <c r="K795" s="1">
        <f>_xlfn.XLOOKUP(J795,'[1]Youth DB'!$G:$G,'[1]Youth DB'!$A:$A,"",0)</f>
        <v>865</v>
      </c>
      <c r="L795" s="17" t="s">
        <v>641</v>
      </c>
      <c r="M795" s="11">
        <f>SUM(O795,Q795,S795,U795,W795,Y795,AA795,AC795,AE795)</f>
        <v>25</v>
      </c>
      <c r="N795" s="12"/>
      <c r="O795" s="12">
        <v>4</v>
      </c>
      <c r="P795" s="12">
        <v>1</v>
      </c>
      <c r="Q795" s="12">
        <v>3</v>
      </c>
      <c r="R795" s="12">
        <v>2</v>
      </c>
      <c r="S795" s="12">
        <v>9</v>
      </c>
      <c r="T795" s="12">
        <v>2</v>
      </c>
      <c r="U795" s="12">
        <v>5</v>
      </c>
      <c r="V795" s="12">
        <v>2</v>
      </c>
      <c r="W795" s="12">
        <v>4</v>
      </c>
      <c r="X795" s="12">
        <v>5</v>
      </c>
      <c r="Y795" s="12"/>
      <c r="Z795" s="12"/>
      <c r="AA795" s="12"/>
      <c r="AB795" s="12"/>
      <c r="AC795" s="12"/>
      <c r="AD795" s="12"/>
      <c r="AE795" s="12"/>
      <c r="AF795" s="12"/>
    </row>
    <row r="796" spans="1:32">
      <c r="A796" s="1">
        <v>4578</v>
      </c>
      <c r="B796" s="3" t="s">
        <v>451</v>
      </c>
      <c r="C796" s="3"/>
      <c r="D796" s="3" t="s">
        <v>452</v>
      </c>
      <c r="E796" s="3" t="s">
        <v>43</v>
      </c>
      <c r="F796" s="1" t="s">
        <v>35</v>
      </c>
      <c r="G796" s="3" t="s">
        <v>1539</v>
      </c>
      <c r="H796" s="3" t="s">
        <v>1540</v>
      </c>
      <c r="I796" s="15" t="s">
        <v>78</v>
      </c>
      <c r="J796" s="17" t="s">
        <v>1220</v>
      </c>
      <c r="K796" s="1">
        <f>_xlfn.XLOOKUP(J796,'[1]Youth DB'!$G:$G,'[1]Youth DB'!$A:$A,"",0)</f>
        <v>681</v>
      </c>
      <c r="L796" s="16">
        <v>44999</v>
      </c>
      <c r="M796" s="11">
        <f>SUM(O796,Q796,S796,U796,W796,Y796,AA796,AC796,AE796)</f>
        <v>16</v>
      </c>
      <c r="N796" s="12" t="s">
        <v>40</v>
      </c>
      <c r="O796" s="12">
        <v>3</v>
      </c>
      <c r="P796" s="12">
        <v>1</v>
      </c>
      <c r="Q796" s="12">
        <v>3</v>
      </c>
      <c r="R796" s="12">
        <v>2</v>
      </c>
      <c r="S796" s="12">
        <v>3</v>
      </c>
      <c r="T796" s="12">
        <v>4</v>
      </c>
      <c r="U796" s="12">
        <v>3</v>
      </c>
      <c r="V796" s="12">
        <v>6</v>
      </c>
      <c r="W796" s="12">
        <v>4</v>
      </c>
      <c r="X796" s="12">
        <v>10</v>
      </c>
      <c r="Y796" s="12"/>
      <c r="Z796" s="12"/>
      <c r="AA796" s="12"/>
      <c r="AB796" s="12"/>
      <c r="AC796" s="12"/>
      <c r="AD796" s="12"/>
      <c r="AE796" s="12"/>
      <c r="AF796" s="12"/>
    </row>
    <row r="797" spans="1:32">
      <c r="A797" s="1">
        <v>4540</v>
      </c>
      <c r="B797" s="3" t="s">
        <v>451</v>
      </c>
      <c r="C797" s="3"/>
      <c r="D797" s="3" t="s">
        <v>452</v>
      </c>
      <c r="E797" s="3" t="s">
        <v>57</v>
      </c>
      <c r="F797" s="1" t="s">
        <v>35</v>
      </c>
      <c r="G797" s="3" t="s">
        <v>1541</v>
      </c>
      <c r="H797" s="3" t="s">
        <v>1542</v>
      </c>
      <c r="I797" s="15" t="s">
        <v>78</v>
      </c>
      <c r="J797" s="17" t="s">
        <v>1224</v>
      </c>
      <c r="K797" s="1">
        <f>_xlfn.XLOOKUP(J797,'[1]Youth DB'!$G:$G,'[1]Youth DB'!$A:$A,"",0)</f>
        <v>666</v>
      </c>
      <c r="L797" s="16">
        <v>45007</v>
      </c>
      <c r="M797" s="11">
        <f>SUM(O797,Q797,S797,U797,W797,Y797,AA797,AC797,AE797)</f>
        <v>16</v>
      </c>
      <c r="N797" s="12" t="s">
        <v>40</v>
      </c>
      <c r="O797" s="12">
        <v>4</v>
      </c>
      <c r="P797" s="12">
        <v>1</v>
      </c>
      <c r="Q797" s="12">
        <v>2</v>
      </c>
      <c r="R797" s="12">
        <v>2</v>
      </c>
      <c r="S797" s="12">
        <v>5</v>
      </c>
      <c r="T797" s="12">
        <v>3</v>
      </c>
      <c r="U797" s="12">
        <v>1</v>
      </c>
      <c r="V797" s="12">
        <v>3</v>
      </c>
      <c r="W797" s="12">
        <v>4</v>
      </c>
      <c r="X797" s="12">
        <v>9</v>
      </c>
      <c r="Y797" s="12"/>
      <c r="Z797" s="12"/>
      <c r="AA797" s="12"/>
      <c r="AB797" s="12"/>
      <c r="AC797" s="12"/>
      <c r="AD797" s="12"/>
      <c r="AE797" s="12"/>
      <c r="AF797" s="12"/>
    </row>
    <row r="798" spans="1:32">
      <c r="A798" s="1">
        <v>7907</v>
      </c>
      <c r="B798" s="3" t="s">
        <v>451</v>
      </c>
      <c r="C798" s="3"/>
      <c r="D798" s="3" t="s">
        <v>452</v>
      </c>
      <c r="E798" s="3" t="s">
        <v>43</v>
      </c>
      <c r="F798" s="1" t="s">
        <v>35</v>
      </c>
      <c r="G798" s="17" t="s">
        <v>1543</v>
      </c>
      <c r="H798" s="17" t="s">
        <v>1544</v>
      </c>
      <c r="I798" s="15" t="s">
        <v>75</v>
      </c>
      <c r="J798" s="17" t="s">
        <v>1171</v>
      </c>
      <c r="K798" s="1">
        <f>_xlfn.XLOOKUP(J798,'[1]Youth DB'!$G:$G,'[1]Youth DB'!$A:$A,"",0)</f>
        <v>667</v>
      </c>
      <c r="L798" s="16">
        <v>44999</v>
      </c>
      <c r="M798" s="11">
        <f>SUM(O798,Q798,S798,U798,W798,Y798,AA798,AC798,AE798)</f>
        <v>16</v>
      </c>
      <c r="N798" s="12" t="s">
        <v>40</v>
      </c>
      <c r="O798" s="12">
        <v>4</v>
      </c>
      <c r="P798" s="12">
        <v>1</v>
      </c>
      <c r="Q798" s="12">
        <v>2</v>
      </c>
      <c r="R798" s="12">
        <v>2</v>
      </c>
      <c r="S798" s="12">
        <v>3</v>
      </c>
      <c r="T798" s="12">
        <v>3</v>
      </c>
      <c r="U798" s="12">
        <v>2</v>
      </c>
      <c r="V798" s="12">
        <v>1</v>
      </c>
      <c r="W798" s="12">
        <v>5</v>
      </c>
      <c r="X798" s="12">
        <v>2</v>
      </c>
      <c r="Y798" s="12"/>
      <c r="Z798" s="12"/>
      <c r="AA798" s="12"/>
      <c r="AB798" s="12"/>
      <c r="AC798" s="12"/>
      <c r="AD798" s="12"/>
      <c r="AE798" s="12"/>
      <c r="AF798" s="12"/>
    </row>
    <row r="799" spans="1:32" ht="24">
      <c r="A799" s="1">
        <v>7785</v>
      </c>
      <c r="B799" s="3" t="s">
        <v>1016</v>
      </c>
      <c r="C799" s="3" t="s">
        <v>1545</v>
      </c>
      <c r="D799" s="3" t="s">
        <v>432</v>
      </c>
      <c r="E799" s="3" t="s">
        <v>43</v>
      </c>
      <c r="F799" s="1" t="s">
        <v>35</v>
      </c>
      <c r="G799" s="17" t="s">
        <v>1546</v>
      </c>
      <c r="H799" s="17" t="s">
        <v>1547</v>
      </c>
      <c r="I799" s="15" t="s">
        <v>78</v>
      </c>
      <c r="J799" s="17" t="s">
        <v>1548</v>
      </c>
      <c r="K799" s="1">
        <f>_xlfn.XLOOKUP(J799,'[1]Youth DB'!$G:$G,'[1]Youth DB'!$A:$A,"",0)</f>
        <v>891</v>
      </c>
      <c r="L799" s="17" t="s">
        <v>1549</v>
      </c>
      <c r="M799" s="11">
        <f>SUM(O799,Q799,S799,U799,W799,Y799,AA799,AC799,AE799)</f>
        <v>16</v>
      </c>
      <c r="N799" s="12"/>
      <c r="O799" s="12"/>
      <c r="P799" s="12"/>
      <c r="Q799" s="12">
        <v>3</v>
      </c>
      <c r="R799" s="12">
        <v>3</v>
      </c>
      <c r="S799" s="12">
        <v>8</v>
      </c>
      <c r="T799" s="12">
        <v>4</v>
      </c>
      <c r="U799" s="12">
        <v>3</v>
      </c>
      <c r="V799" s="12">
        <v>4</v>
      </c>
      <c r="W799" s="12">
        <v>2</v>
      </c>
      <c r="X799" s="12">
        <v>5</v>
      </c>
      <c r="Y799" s="12"/>
      <c r="Z799" s="12"/>
      <c r="AA799" s="12"/>
      <c r="AB799" s="12"/>
      <c r="AC799" s="12"/>
      <c r="AD799" s="12"/>
      <c r="AE799" s="12"/>
      <c r="AF799" s="12"/>
    </row>
    <row r="800" spans="1:32">
      <c r="A800" s="1">
        <v>4797</v>
      </c>
      <c r="B800" s="3" t="s">
        <v>1016</v>
      </c>
      <c r="C800" s="3"/>
      <c r="D800" s="3" t="s">
        <v>432</v>
      </c>
      <c r="E800" s="3" t="s">
        <v>57</v>
      </c>
      <c r="F800" s="1" t="s">
        <v>35</v>
      </c>
      <c r="G800" s="3" t="s">
        <v>1550</v>
      </c>
      <c r="H800" s="3" t="s">
        <v>50</v>
      </c>
      <c r="I800" s="15" t="s">
        <v>78</v>
      </c>
      <c r="J800" s="17" t="s">
        <v>1551</v>
      </c>
      <c r="K800" s="1">
        <f>_xlfn.XLOOKUP(J800,'[1]Youth DB'!$G:$G,'[1]Youth DB'!$A:$A,"",0)</f>
        <v>767</v>
      </c>
      <c r="L800" s="17" t="s">
        <v>1552</v>
      </c>
      <c r="M800" s="11">
        <f>SUM(O800,Q800,S800,U800,W800,Y800,AA800,AC800,AE800)</f>
        <v>16</v>
      </c>
      <c r="N800" s="12"/>
      <c r="O800" s="12">
        <v>2</v>
      </c>
      <c r="P800" s="12">
        <v>2</v>
      </c>
      <c r="Q800" s="12">
        <v>4</v>
      </c>
      <c r="R800" s="12">
        <v>3</v>
      </c>
      <c r="S800" s="12">
        <v>6</v>
      </c>
      <c r="T800" s="12">
        <v>4</v>
      </c>
      <c r="U800" s="12">
        <v>3</v>
      </c>
      <c r="V800" s="12">
        <v>9</v>
      </c>
      <c r="W800" s="12">
        <v>1</v>
      </c>
      <c r="X800" s="12">
        <v>9</v>
      </c>
      <c r="Y800" s="12"/>
      <c r="Z800" s="12"/>
      <c r="AA800" s="12"/>
      <c r="AB800" s="12"/>
      <c r="AC800" s="12"/>
      <c r="AD800" s="12"/>
      <c r="AE800" s="12"/>
      <c r="AF800" s="12"/>
    </row>
    <row r="801" spans="1:32" ht="48">
      <c r="A801" s="39">
        <v>7774</v>
      </c>
      <c r="B801" s="3" t="s">
        <v>1016</v>
      </c>
      <c r="C801" s="3" t="s">
        <v>1553</v>
      </c>
      <c r="D801" s="3" t="s">
        <v>432</v>
      </c>
      <c r="E801" s="3" t="s">
        <v>43</v>
      </c>
      <c r="F801" s="1" t="s">
        <v>35</v>
      </c>
      <c r="G801" s="17" t="s">
        <v>1554</v>
      </c>
      <c r="H801" s="17" t="s">
        <v>873</v>
      </c>
      <c r="I801" s="15" t="s">
        <v>78</v>
      </c>
      <c r="J801" s="17" t="s">
        <v>1551</v>
      </c>
      <c r="K801" s="1">
        <f>_xlfn.XLOOKUP(J801,'[1]Youth DB'!$G:$G,'[1]Youth DB'!$A:$A,"",0)</f>
        <v>767</v>
      </c>
      <c r="L801" s="17" t="s">
        <v>1150</v>
      </c>
      <c r="M801" s="11">
        <f>SUM(O801,Q801,S801,U801,W801,Y801,AA801,AC801,AE801)</f>
        <v>16</v>
      </c>
      <c r="N801" s="12"/>
      <c r="O801" s="12"/>
      <c r="P801" s="12"/>
      <c r="Q801" s="12">
        <v>2</v>
      </c>
      <c r="R801" s="12">
        <v>1</v>
      </c>
      <c r="S801" s="12">
        <v>6</v>
      </c>
      <c r="T801" s="12">
        <v>2</v>
      </c>
      <c r="U801" s="12">
        <v>5</v>
      </c>
      <c r="V801" s="12">
        <v>2</v>
      </c>
      <c r="W801" s="12">
        <v>3</v>
      </c>
      <c r="X801" s="12">
        <v>4</v>
      </c>
      <c r="Y801" s="12"/>
      <c r="Z801" s="12"/>
      <c r="AA801" s="12"/>
      <c r="AB801" s="12"/>
      <c r="AC801" s="12"/>
      <c r="AD801" s="12"/>
      <c r="AE801" s="12"/>
      <c r="AF801" s="12"/>
    </row>
    <row r="802" spans="1:32">
      <c r="A802" s="1">
        <v>10003</v>
      </c>
      <c r="B802" s="17" t="s">
        <v>1016</v>
      </c>
      <c r="C802" s="1"/>
      <c r="D802" s="1" t="s">
        <v>432</v>
      </c>
      <c r="E802" s="17" t="s">
        <v>57</v>
      </c>
      <c r="F802" s="1" t="s">
        <v>35</v>
      </c>
      <c r="G802" s="17" t="s">
        <v>1550</v>
      </c>
      <c r="H802" s="17" t="s">
        <v>50</v>
      </c>
      <c r="I802" s="15"/>
      <c r="J802" s="17" t="s">
        <v>1551</v>
      </c>
      <c r="K802" s="1">
        <f>_xlfn.XLOOKUP(J802,'[1]Youth DB'!$G:$G,'[1]Youth DB'!$A:$A,"",0)</f>
        <v>767</v>
      </c>
      <c r="L802" s="17" t="s">
        <v>1286</v>
      </c>
      <c r="M802" s="11">
        <f>SUM(O802,Q802,S802,U802,W802,Y802,AA802,AC802,AE802)</f>
        <v>16</v>
      </c>
      <c r="N802" s="12" t="s">
        <v>206</v>
      </c>
      <c r="O802" s="12">
        <v>2</v>
      </c>
      <c r="P802" s="12"/>
      <c r="Q802" s="12">
        <v>4</v>
      </c>
      <c r="R802" s="12">
        <v>3</v>
      </c>
      <c r="S802" s="12">
        <v>6</v>
      </c>
      <c r="T802" s="12">
        <v>4</v>
      </c>
      <c r="U802" s="12">
        <v>3</v>
      </c>
      <c r="V802" s="12">
        <v>4</v>
      </c>
      <c r="W802" s="12">
        <v>1</v>
      </c>
      <c r="X802" s="12">
        <v>9</v>
      </c>
      <c r="Y802" s="12"/>
      <c r="Z802" s="12"/>
      <c r="AA802" s="12"/>
      <c r="AB802" s="12"/>
      <c r="AC802" s="12"/>
      <c r="AD802" s="12"/>
      <c r="AE802" s="12"/>
      <c r="AF802" s="12"/>
    </row>
    <row r="803" spans="1:32">
      <c r="A803" s="1">
        <v>2310</v>
      </c>
      <c r="B803" s="3" t="s">
        <v>1016</v>
      </c>
      <c r="C803" s="3"/>
      <c r="D803" s="3" t="s">
        <v>432</v>
      </c>
      <c r="E803" s="3" t="s">
        <v>57</v>
      </c>
      <c r="F803" s="1" t="s">
        <v>35</v>
      </c>
      <c r="G803" s="3" t="s">
        <v>612</v>
      </c>
      <c r="H803" s="3" t="s">
        <v>1391</v>
      </c>
      <c r="I803" s="15" t="s">
        <v>78</v>
      </c>
      <c r="J803" s="17" t="s">
        <v>1358</v>
      </c>
      <c r="K803" s="1">
        <f>_xlfn.XLOOKUP(J803,'[1]Youth DB'!$G:$G,'[1]Youth DB'!$A:$A,"",0)</f>
        <v>665</v>
      </c>
      <c r="L803" s="17" t="s">
        <v>641</v>
      </c>
      <c r="M803" s="11">
        <f>SUM(O803,Q803,S803,U803,W803,Y803,AA803,AC803,AE803)</f>
        <v>16</v>
      </c>
      <c r="N803" s="12"/>
      <c r="O803" s="12">
        <v>3</v>
      </c>
      <c r="P803" s="12">
        <v>1</v>
      </c>
      <c r="Q803" s="12">
        <v>3</v>
      </c>
      <c r="R803" s="12">
        <v>1</v>
      </c>
      <c r="S803" s="12">
        <v>5</v>
      </c>
      <c r="T803" s="12">
        <v>1</v>
      </c>
      <c r="U803" s="12">
        <v>2</v>
      </c>
      <c r="V803" s="12">
        <v>1</v>
      </c>
      <c r="W803" s="12">
        <v>3</v>
      </c>
      <c r="X803" s="12">
        <v>2</v>
      </c>
      <c r="Y803" s="12"/>
      <c r="Z803" s="12"/>
      <c r="AA803" s="12"/>
      <c r="AB803" s="12"/>
      <c r="AC803" s="12"/>
      <c r="AD803" s="12"/>
      <c r="AE803" s="12"/>
      <c r="AF803" s="12"/>
    </row>
    <row r="804" spans="1:32">
      <c r="A804" s="1">
        <v>5164</v>
      </c>
      <c r="B804" s="3" t="s">
        <v>807</v>
      </c>
      <c r="C804" s="3"/>
      <c r="D804" s="3" t="s">
        <v>33</v>
      </c>
      <c r="E804" s="3" t="s">
        <v>57</v>
      </c>
      <c r="F804" s="1" t="s">
        <v>35</v>
      </c>
      <c r="G804" s="3" t="s">
        <v>108</v>
      </c>
      <c r="H804" s="3" t="s">
        <v>283</v>
      </c>
      <c r="I804" s="15"/>
      <c r="J804" s="17" t="s">
        <v>810</v>
      </c>
      <c r="K804" s="1">
        <f>_xlfn.XLOOKUP(J804,'[1]Youth DB'!$G:$G,'[1]Youth DB'!$A:$A,"",0)</f>
        <v>690</v>
      </c>
      <c r="L804" s="17" t="s">
        <v>155</v>
      </c>
      <c r="M804" s="11">
        <f>SUM(O804,Q804,S804,U804,W804,Y804,AA804,AC804,AE804)</f>
        <v>16</v>
      </c>
      <c r="N804" s="12" t="s">
        <v>40</v>
      </c>
      <c r="O804" s="12">
        <v>4</v>
      </c>
      <c r="P804" s="12">
        <v>1</v>
      </c>
      <c r="Q804" s="12">
        <v>3</v>
      </c>
      <c r="R804" s="12">
        <v>2</v>
      </c>
      <c r="S804" s="12">
        <v>6</v>
      </c>
      <c r="T804" s="12">
        <v>4</v>
      </c>
      <c r="U804" s="12">
        <v>2</v>
      </c>
      <c r="V804" s="12">
        <v>4</v>
      </c>
      <c r="W804" s="12">
        <v>1</v>
      </c>
      <c r="X804" s="12">
        <v>4</v>
      </c>
      <c r="Y804" s="12"/>
      <c r="Z804" s="12"/>
      <c r="AA804" s="12"/>
      <c r="AB804" s="12"/>
      <c r="AC804" s="12"/>
      <c r="AD804" s="12"/>
      <c r="AE804" s="12"/>
      <c r="AF804" s="12"/>
    </row>
    <row r="805" spans="1:32">
      <c r="A805" s="39">
        <v>4116</v>
      </c>
      <c r="B805" s="3" t="s">
        <v>807</v>
      </c>
      <c r="C805" s="3"/>
      <c r="D805" s="3" t="s">
        <v>33</v>
      </c>
      <c r="E805" s="3" t="s">
        <v>57</v>
      </c>
      <c r="F805" s="1" t="s">
        <v>35</v>
      </c>
      <c r="G805" s="3" t="s">
        <v>1555</v>
      </c>
      <c r="H805" s="3" t="s">
        <v>1348</v>
      </c>
      <c r="I805" s="15"/>
      <c r="J805" s="17" t="s">
        <v>1367</v>
      </c>
      <c r="K805" s="1">
        <f>_xlfn.XLOOKUP(J805,'[1]Youth DB'!$G:$G,'[1]Youth DB'!$A:$A,"",0)</f>
        <v>734</v>
      </c>
      <c r="L805" s="17" t="s">
        <v>155</v>
      </c>
      <c r="M805" s="11">
        <f>SUM(O805,Q805,S805,U805,W805,Y805,AA805,AC805,AE805)</f>
        <v>16</v>
      </c>
      <c r="N805" s="12" t="s">
        <v>40</v>
      </c>
      <c r="O805" s="12">
        <v>3</v>
      </c>
      <c r="P805" s="12">
        <v>1</v>
      </c>
      <c r="Q805" s="12">
        <v>2</v>
      </c>
      <c r="R805" s="12">
        <v>1</v>
      </c>
      <c r="S805" s="12">
        <v>10</v>
      </c>
      <c r="T805" s="12">
        <v>3</v>
      </c>
      <c r="U805" s="12">
        <v>1</v>
      </c>
      <c r="V805" s="12">
        <v>2</v>
      </c>
      <c r="W805" s="12">
        <v>0</v>
      </c>
      <c r="X805" s="12">
        <v>4</v>
      </c>
      <c r="Y805" s="12"/>
      <c r="Z805" s="12"/>
      <c r="AA805" s="12"/>
      <c r="AB805" s="12"/>
      <c r="AC805" s="12"/>
      <c r="AD805" s="12"/>
      <c r="AE805" s="12"/>
      <c r="AF805" s="12"/>
    </row>
    <row r="806" spans="1:32">
      <c r="A806" s="1">
        <v>7576</v>
      </c>
      <c r="B806" s="3" t="s">
        <v>807</v>
      </c>
      <c r="C806" s="3"/>
      <c r="D806" s="3" t="s">
        <v>33</v>
      </c>
      <c r="E806" s="3" t="s">
        <v>57</v>
      </c>
      <c r="F806" s="1" t="s">
        <v>35</v>
      </c>
      <c r="G806" s="3" t="s">
        <v>1556</v>
      </c>
      <c r="H806" s="3" t="s">
        <v>263</v>
      </c>
      <c r="I806" s="15"/>
      <c r="J806" s="17" t="s">
        <v>810</v>
      </c>
      <c r="K806" s="1">
        <f>_xlfn.XLOOKUP(J806,'[1]Youth DB'!$G:$G,'[1]Youth DB'!$A:$A,"",0)</f>
        <v>690</v>
      </c>
      <c r="L806" s="17" t="s">
        <v>155</v>
      </c>
      <c r="M806" s="11">
        <f>SUM(O806,Q806,S806,U806,W806,Y806,AA806,AC806,AE806)</f>
        <v>16</v>
      </c>
      <c r="N806" s="12" t="s">
        <v>40</v>
      </c>
      <c r="O806" s="12">
        <v>2</v>
      </c>
      <c r="P806" s="12">
        <v>1</v>
      </c>
      <c r="Q806" s="12">
        <v>5</v>
      </c>
      <c r="R806" s="12">
        <v>2</v>
      </c>
      <c r="S806" s="12">
        <v>7</v>
      </c>
      <c r="T806" s="12">
        <v>3</v>
      </c>
      <c r="U806" s="12">
        <v>1</v>
      </c>
      <c r="V806" s="12">
        <v>4</v>
      </c>
      <c r="W806" s="12">
        <v>1</v>
      </c>
      <c r="X806" s="12">
        <v>4</v>
      </c>
      <c r="Y806" s="12"/>
      <c r="Z806" s="12"/>
      <c r="AA806" s="12"/>
      <c r="AB806" s="12"/>
      <c r="AC806" s="12"/>
      <c r="AD806" s="12"/>
      <c r="AE806" s="12"/>
      <c r="AF806" s="12"/>
    </row>
    <row r="807" spans="1:32">
      <c r="A807" s="1">
        <v>5179</v>
      </c>
      <c r="B807" s="3" t="s">
        <v>807</v>
      </c>
      <c r="C807" s="3"/>
      <c r="D807" s="3" t="s">
        <v>33</v>
      </c>
      <c r="E807" s="3" t="s">
        <v>57</v>
      </c>
      <c r="F807" s="1" t="s">
        <v>35</v>
      </c>
      <c r="G807" s="3" t="s">
        <v>1557</v>
      </c>
      <c r="H807" s="3" t="s">
        <v>1558</v>
      </c>
      <c r="I807" s="15"/>
      <c r="J807" s="17" t="s">
        <v>810</v>
      </c>
      <c r="K807" s="1">
        <f>_xlfn.XLOOKUP(J807,'[1]Youth DB'!$G:$G,'[1]Youth DB'!$A:$A,"",0)</f>
        <v>690</v>
      </c>
      <c r="L807" s="17" t="s">
        <v>155</v>
      </c>
      <c r="M807" s="11">
        <f>SUM(O807,Q807,S807,U807,W807,Y807,AA807,AC807,AE807)</f>
        <v>16</v>
      </c>
      <c r="N807" s="12" t="s">
        <v>40</v>
      </c>
      <c r="O807" s="12">
        <v>5</v>
      </c>
      <c r="P807" s="12">
        <v>1</v>
      </c>
      <c r="Q807" s="12">
        <v>3</v>
      </c>
      <c r="R807" s="12">
        <v>2</v>
      </c>
      <c r="S807" s="12">
        <v>5</v>
      </c>
      <c r="T807" s="12">
        <v>4</v>
      </c>
      <c r="U807" s="12">
        <v>2</v>
      </c>
      <c r="V807" s="12">
        <v>4</v>
      </c>
      <c r="W807" s="12">
        <v>1</v>
      </c>
      <c r="X807" s="12">
        <v>4</v>
      </c>
      <c r="Y807" s="12"/>
      <c r="Z807" s="12"/>
      <c r="AA807" s="12"/>
      <c r="AB807" s="12"/>
      <c r="AC807" s="12"/>
      <c r="AD807" s="12"/>
      <c r="AE807" s="12"/>
      <c r="AF807" s="12"/>
    </row>
    <row r="808" spans="1:32">
      <c r="A808" s="60">
        <v>9369</v>
      </c>
      <c r="B808" s="3" t="s">
        <v>807</v>
      </c>
      <c r="C808" s="3"/>
      <c r="D808" s="3" t="s">
        <v>33</v>
      </c>
      <c r="E808" s="3" t="s">
        <v>43</v>
      </c>
      <c r="F808" s="1" t="s">
        <v>35</v>
      </c>
      <c r="G808" s="3" t="s">
        <v>1559</v>
      </c>
      <c r="H808" s="3" t="s">
        <v>1560</v>
      </c>
      <c r="I808" s="15"/>
      <c r="J808" s="17" t="s">
        <v>908</v>
      </c>
      <c r="K808" s="1">
        <f>_xlfn.XLOOKUP(J808,'[1]Youth DB'!$G:$G,'[1]Youth DB'!$A:$A,"",0)</f>
        <v>762</v>
      </c>
      <c r="L808" s="3" t="s">
        <v>39</v>
      </c>
      <c r="M808" s="11">
        <f>SUM(O808,Q808,S808,U808,W808,Y808,AA808,AC808,AE808)</f>
        <v>16</v>
      </c>
      <c r="N808" s="12" t="s">
        <v>40</v>
      </c>
      <c r="O808" s="12">
        <v>2</v>
      </c>
      <c r="P808" s="12">
        <v>1</v>
      </c>
      <c r="Q808" s="12">
        <v>1</v>
      </c>
      <c r="R808" s="12">
        <v>1</v>
      </c>
      <c r="S808" s="12">
        <v>3</v>
      </c>
      <c r="T808" s="12">
        <v>2</v>
      </c>
      <c r="U808" s="12">
        <v>5</v>
      </c>
      <c r="V808" s="12">
        <v>4</v>
      </c>
      <c r="W808" s="12">
        <v>5</v>
      </c>
      <c r="X808" s="12">
        <v>6</v>
      </c>
      <c r="Y808" s="12"/>
      <c r="Z808" s="12"/>
      <c r="AA808" s="12"/>
      <c r="AB808" s="12"/>
      <c r="AC808" s="12"/>
      <c r="AD808" s="12"/>
      <c r="AE808" s="12"/>
      <c r="AF808" s="12"/>
    </row>
    <row r="809" spans="1:32">
      <c r="A809" s="1">
        <v>7433</v>
      </c>
      <c r="B809" s="17" t="s">
        <v>435</v>
      </c>
      <c r="C809" s="17"/>
      <c r="D809" s="17" t="s">
        <v>436</v>
      </c>
      <c r="E809" s="17" t="s">
        <v>43</v>
      </c>
      <c r="F809" s="1" t="s">
        <v>35</v>
      </c>
      <c r="G809" s="17" t="s">
        <v>1561</v>
      </c>
      <c r="H809" s="17" t="s">
        <v>238</v>
      </c>
      <c r="I809" s="15" t="s">
        <v>78</v>
      </c>
      <c r="J809" s="17" t="s">
        <v>690</v>
      </c>
      <c r="K809" s="1">
        <f>_xlfn.XLOOKUP(J809,'[1]Youth DB'!$G:$G,'[1]Youth DB'!$A:$A,"",0)</f>
        <v>755</v>
      </c>
      <c r="L809" s="17" t="s">
        <v>1463</v>
      </c>
      <c r="M809" s="11">
        <f>SUM(O809,Q809,S809,U809,W809,Y809,AA809,AC809,AE809)</f>
        <v>16</v>
      </c>
      <c r="N809" s="12"/>
      <c r="O809" s="12">
        <v>0</v>
      </c>
      <c r="P809" s="12"/>
      <c r="Q809" s="12">
        <v>4</v>
      </c>
      <c r="R809" s="12">
        <v>1</v>
      </c>
      <c r="S809" s="12">
        <v>10</v>
      </c>
      <c r="T809" s="12">
        <v>1</v>
      </c>
      <c r="U809" s="12">
        <v>2</v>
      </c>
      <c r="V809" s="12">
        <v>1</v>
      </c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spans="1:32">
      <c r="A810" s="1">
        <v>8479</v>
      </c>
      <c r="B810" s="17" t="s">
        <v>225</v>
      </c>
      <c r="C810" s="17"/>
      <c r="D810" s="17" t="s">
        <v>171</v>
      </c>
      <c r="E810" s="17" t="s">
        <v>148</v>
      </c>
      <c r="F810" s="1" t="s">
        <v>35</v>
      </c>
      <c r="G810" s="17" t="s">
        <v>659</v>
      </c>
      <c r="H810" s="17" t="s">
        <v>1562</v>
      </c>
      <c r="I810" s="15"/>
      <c r="J810" t="s">
        <v>1563</v>
      </c>
      <c r="K810" s="1">
        <f>_xlfn.XLOOKUP(J810,'[1]Youth DB'!$G:$G,'[1]Youth DB'!$A:$A,"",0)</f>
        <v>552</v>
      </c>
      <c r="L810" s="19">
        <v>45035</v>
      </c>
      <c r="M810" s="11">
        <f>SUM(O810,Q810,S810,U810,W810,Y810,AA810,AC810,AE810)</f>
        <v>48</v>
      </c>
      <c r="N810" s="12"/>
      <c r="O810" s="12"/>
      <c r="P810" s="12"/>
      <c r="Q810" s="12">
        <v>4</v>
      </c>
      <c r="R810" s="12">
        <v>1</v>
      </c>
      <c r="S810" s="12">
        <v>14</v>
      </c>
      <c r="T810" s="12">
        <v>1</v>
      </c>
      <c r="U810" s="12">
        <v>7</v>
      </c>
      <c r="V810" s="12">
        <v>2</v>
      </c>
      <c r="W810" s="12">
        <v>9</v>
      </c>
      <c r="X810" s="12">
        <v>2</v>
      </c>
      <c r="Y810" s="12">
        <v>14</v>
      </c>
      <c r="Z810" s="12">
        <v>2</v>
      </c>
      <c r="AA810" s="12"/>
      <c r="AB810" s="12"/>
      <c r="AC810" s="12"/>
      <c r="AD810" s="12"/>
      <c r="AE810" s="12"/>
      <c r="AF810" s="12"/>
    </row>
    <row r="811" spans="1:32">
      <c r="A811" s="1">
        <v>1419</v>
      </c>
      <c r="B811" s="17" t="s">
        <v>442</v>
      </c>
      <c r="C811" s="17"/>
      <c r="D811" s="17" t="s">
        <v>436</v>
      </c>
      <c r="E811" s="17" t="s">
        <v>918</v>
      </c>
      <c r="F811" s="1" t="s">
        <v>35</v>
      </c>
      <c r="G811" s="17" t="s">
        <v>1564</v>
      </c>
      <c r="H811" s="17" t="s">
        <v>1520</v>
      </c>
      <c r="I811" s="15"/>
      <c r="J811" s="17" t="s">
        <v>1386</v>
      </c>
      <c r="K811" s="1">
        <f>_xlfn.XLOOKUP(J811,'[1]Youth DB'!$G:$G,'[1]Youth DB'!$A:$A,"",0)</f>
        <v>703</v>
      </c>
      <c r="L811" s="17" t="s">
        <v>830</v>
      </c>
      <c r="M811" s="11">
        <f>SUM(O811,Q811,S811,U811,W811,Y811,AA811,AC811,AE811)</f>
        <v>16</v>
      </c>
      <c r="N811" s="12"/>
      <c r="O811" s="12">
        <v>5</v>
      </c>
      <c r="P811" s="12">
        <v>3</v>
      </c>
      <c r="Q811" s="12">
        <v>3</v>
      </c>
      <c r="R811" s="12">
        <v>3</v>
      </c>
      <c r="S811" s="12">
        <v>5</v>
      </c>
      <c r="T811" s="12">
        <v>1</v>
      </c>
      <c r="U811" s="12">
        <v>3</v>
      </c>
      <c r="V811" s="12">
        <v>13</v>
      </c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spans="1:32">
      <c r="A812" s="39">
        <v>5656</v>
      </c>
      <c r="B812" s="17" t="s">
        <v>442</v>
      </c>
      <c r="C812" s="17"/>
      <c r="D812" s="17" t="s">
        <v>436</v>
      </c>
      <c r="E812" s="17" t="s">
        <v>57</v>
      </c>
      <c r="F812" s="1" t="s">
        <v>35</v>
      </c>
      <c r="G812" s="17" t="s">
        <v>1565</v>
      </c>
      <c r="H812" s="17" t="s">
        <v>163</v>
      </c>
      <c r="I812" s="15"/>
      <c r="J812" s="17" t="s">
        <v>1134</v>
      </c>
      <c r="K812" s="1">
        <f>_xlfn.XLOOKUP(J812,'[1]Youth DB'!$G:$G,'[1]Youth DB'!$A:$A,"",0)</f>
        <v>885</v>
      </c>
      <c r="L812" s="17" t="s">
        <v>830</v>
      </c>
      <c r="M812" s="11">
        <f>SUM(O812,Q812,S812,U812,W812,Y812,AA812,AC812,AE812)</f>
        <v>16</v>
      </c>
      <c r="N812" s="12"/>
      <c r="O812" s="12">
        <v>1</v>
      </c>
      <c r="P812" s="12">
        <v>3</v>
      </c>
      <c r="Q812" s="12">
        <v>5</v>
      </c>
      <c r="R812" s="12">
        <v>3</v>
      </c>
      <c r="S812" s="12">
        <v>4</v>
      </c>
      <c r="T812" s="12">
        <v>7</v>
      </c>
      <c r="U812" s="12">
        <v>6</v>
      </c>
      <c r="V812" s="12">
        <v>9</v>
      </c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spans="1:32">
      <c r="A813" s="39">
        <v>9745</v>
      </c>
      <c r="B813" s="17" t="s">
        <v>225</v>
      </c>
      <c r="C813" s="17"/>
      <c r="D813" s="17" t="s">
        <v>171</v>
      </c>
      <c r="E813" s="17" t="s">
        <v>148</v>
      </c>
      <c r="F813" s="1" t="s">
        <v>35</v>
      </c>
      <c r="G813" s="17" t="s">
        <v>1566</v>
      </c>
      <c r="H813" s="17" t="s">
        <v>1567</v>
      </c>
      <c r="I813" s="15"/>
      <c r="J813" t="s">
        <v>1563</v>
      </c>
      <c r="K813" s="1">
        <f>_xlfn.XLOOKUP(J813,'[1]Youth DB'!$G:$G,'[1]Youth DB'!$A:$A,"",0)</f>
        <v>552</v>
      </c>
      <c r="L813" s="19">
        <v>44950</v>
      </c>
      <c r="M813" s="11">
        <f>SUM(O813,Q813,S813,U813,W813,Y813,AA813,AC813,AE813)</f>
        <v>72</v>
      </c>
      <c r="N813" s="12" t="s">
        <v>40</v>
      </c>
      <c r="O813" s="12">
        <v>24</v>
      </c>
      <c r="P813" s="12">
        <v>1</v>
      </c>
      <c r="Q813" s="12">
        <v>4</v>
      </c>
      <c r="R813" s="12">
        <v>1</v>
      </c>
      <c r="S813" s="12">
        <v>13</v>
      </c>
      <c r="T813" s="12">
        <v>3</v>
      </c>
      <c r="U813" s="12">
        <v>7</v>
      </c>
      <c r="V813" s="12">
        <v>3</v>
      </c>
      <c r="W813" s="12">
        <v>14</v>
      </c>
      <c r="X813" s="12">
        <v>3</v>
      </c>
      <c r="Y813" s="12">
        <v>10</v>
      </c>
      <c r="Z813" s="12">
        <v>3</v>
      </c>
      <c r="AA813" s="12"/>
      <c r="AB813" s="12"/>
      <c r="AC813" s="12"/>
      <c r="AD813" s="12"/>
      <c r="AE813" s="12"/>
      <c r="AF813" s="12"/>
    </row>
    <row r="814" spans="1:32">
      <c r="A814" s="1">
        <v>1252</v>
      </c>
      <c r="B814" s="17" t="s">
        <v>442</v>
      </c>
      <c r="C814" s="17"/>
      <c r="D814" s="17" t="s">
        <v>436</v>
      </c>
      <c r="E814" s="17" t="s">
        <v>918</v>
      </c>
      <c r="F814" s="1" t="s">
        <v>35</v>
      </c>
      <c r="G814" s="17" t="s">
        <v>1568</v>
      </c>
      <c r="H814" s="17" t="s">
        <v>1569</v>
      </c>
      <c r="I814" s="15"/>
      <c r="J814" s="17" t="s">
        <v>1386</v>
      </c>
      <c r="K814" s="1">
        <f>_xlfn.XLOOKUP(J814,'[1]Youth DB'!$G:$G,'[1]Youth DB'!$A:$A,"",0)</f>
        <v>703</v>
      </c>
      <c r="L814" s="17" t="s">
        <v>830</v>
      </c>
      <c r="M814" s="11">
        <f>SUM(O814,Q814,S814,U814,W814,Y814,AA814,AC814,AE814)</f>
        <v>16</v>
      </c>
      <c r="N814" s="12"/>
      <c r="O814" s="12">
        <v>4</v>
      </c>
      <c r="P814" s="12">
        <v>3</v>
      </c>
      <c r="Q814" s="12">
        <v>3</v>
      </c>
      <c r="R814" s="12">
        <v>3</v>
      </c>
      <c r="S814" s="12">
        <v>7</v>
      </c>
      <c r="T814" s="12">
        <v>11</v>
      </c>
      <c r="U814" s="12">
        <v>2</v>
      </c>
      <c r="V814" s="12">
        <v>12</v>
      </c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spans="1:32">
      <c r="A815" s="1">
        <v>8480</v>
      </c>
      <c r="B815" s="17" t="s">
        <v>225</v>
      </c>
      <c r="C815" s="17"/>
      <c r="D815" s="17" t="s">
        <v>171</v>
      </c>
      <c r="E815" s="17" t="s">
        <v>148</v>
      </c>
      <c r="F815" s="1" t="s">
        <v>35</v>
      </c>
      <c r="G815" s="17" t="s">
        <v>1570</v>
      </c>
      <c r="H815" s="17" t="s">
        <v>1571</v>
      </c>
      <c r="I815" s="15"/>
      <c r="J815" t="s">
        <v>1563</v>
      </c>
      <c r="K815" s="1">
        <f>_xlfn.XLOOKUP(J815,'[1]Youth DB'!$G:$G,'[1]Youth DB'!$A:$A,"",0)</f>
        <v>552</v>
      </c>
      <c r="L815" s="19">
        <v>45035</v>
      </c>
      <c r="M815" s="11">
        <f>SUM(O815,Q815,S815,U815,W815,Y815,AA815,AC815,AE815)</f>
        <v>42</v>
      </c>
      <c r="N815" s="12"/>
      <c r="O815" s="12"/>
      <c r="P815" s="12"/>
      <c r="Q815" s="12">
        <v>4</v>
      </c>
      <c r="R815" s="12">
        <v>1</v>
      </c>
      <c r="S815" s="12">
        <v>13</v>
      </c>
      <c r="T815" s="12">
        <v>1</v>
      </c>
      <c r="U815" s="12">
        <v>5</v>
      </c>
      <c r="V815" s="12">
        <v>2</v>
      </c>
      <c r="W815" s="12">
        <v>7</v>
      </c>
      <c r="X815" s="12">
        <v>2</v>
      </c>
      <c r="Y815" s="12">
        <v>13</v>
      </c>
      <c r="Z815" s="12">
        <v>2</v>
      </c>
      <c r="AA815" s="12"/>
      <c r="AB815" s="12"/>
      <c r="AC815" s="12"/>
      <c r="AD815" s="12"/>
      <c r="AE815" s="12"/>
      <c r="AF815" s="12"/>
    </row>
    <row r="816" spans="1:32">
      <c r="A816" s="1">
        <v>1901</v>
      </c>
      <c r="B816" s="17" t="s">
        <v>442</v>
      </c>
      <c r="C816" s="17"/>
      <c r="D816" s="17" t="s">
        <v>436</v>
      </c>
      <c r="E816" s="17" t="s">
        <v>34</v>
      </c>
      <c r="F816" s="1" t="s">
        <v>35</v>
      </c>
      <c r="G816" s="17" t="s">
        <v>1572</v>
      </c>
      <c r="H816" s="17" t="s">
        <v>150</v>
      </c>
      <c r="I816" s="15"/>
      <c r="J816" s="17" t="s">
        <v>1045</v>
      </c>
      <c r="K816" s="1">
        <f>_xlfn.XLOOKUP(J816,'[1]Youth DB'!$G:$G,'[1]Youth DB'!$A:$A,"",0)</f>
        <v>672</v>
      </c>
      <c r="L816" s="17" t="s">
        <v>812</v>
      </c>
      <c r="M816" s="11">
        <f>SUM(O816,Q816,S816,U816,W816,Y816,AA816,AC816,AE816)</f>
        <v>16</v>
      </c>
      <c r="N816" s="12"/>
      <c r="O816" s="12">
        <v>4</v>
      </c>
      <c r="P816" s="12">
        <v>3</v>
      </c>
      <c r="Q816" s="12">
        <v>3</v>
      </c>
      <c r="R816" s="12">
        <v>3</v>
      </c>
      <c r="S816" s="12">
        <v>4</v>
      </c>
      <c r="T816" s="12">
        <v>10</v>
      </c>
      <c r="U816" s="12">
        <v>5</v>
      </c>
      <c r="V816" s="12">
        <v>11</v>
      </c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spans="1:32">
      <c r="A817" s="1">
        <v>5639</v>
      </c>
      <c r="B817" s="17" t="s">
        <v>442</v>
      </c>
      <c r="C817" s="17"/>
      <c r="D817" s="17" t="s">
        <v>436</v>
      </c>
      <c r="E817" s="17" t="s">
        <v>57</v>
      </c>
      <c r="F817" s="1" t="s">
        <v>35</v>
      </c>
      <c r="G817" s="17" t="s">
        <v>1573</v>
      </c>
      <c r="H817" s="17" t="s">
        <v>119</v>
      </c>
      <c r="I817" s="15"/>
      <c r="J817" s="17" t="s">
        <v>1134</v>
      </c>
      <c r="K817" s="1">
        <f>_xlfn.XLOOKUP(J817,'[1]Youth DB'!$G:$G,'[1]Youth DB'!$A:$A,"",0)</f>
        <v>885</v>
      </c>
      <c r="L817" s="17" t="s">
        <v>830</v>
      </c>
      <c r="M817" s="11">
        <f>SUM(O817,Q817,S817,U817,W817,Y817,AA817,AC817,AE817)</f>
        <v>16</v>
      </c>
      <c r="N817" s="12"/>
      <c r="O817" s="12">
        <v>2</v>
      </c>
      <c r="P817" s="12">
        <v>3</v>
      </c>
      <c r="Q817" s="12">
        <v>3</v>
      </c>
      <c r="R817" s="12">
        <v>3</v>
      </c>
      <c r="S817" s="12">
        <v>6</v>
      </c>
      <c r="T817" s="12">
        <v>3</v>
      </c>
      <c r="U817" s="12">
        <v>5</v>
      </c>
      <c r="V817" s="12">
        <v>9</v>
      </c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spans="1:32">
      <c r="A818" s="39">
        <v>1869</v>
      </c>
      <c r="B818" s="17" t="s">
        <v>442</v>
      </c>
      <c r="C818" s="17"/>
      <c r="D818" s="17" t="s">
        <v>436</v>
      </c>
      <c r="E818" s="17" t="s">
        <v>34</v>
      </c>
      <c r="F818" s="1" t="s">
        <v>35</v>
      </c>
      <c r="G818" s="17" t="s">
        <v>1574</v>
      </c>
      <c r="H818" s="17" t="s">
        <v>1575</v>
      </c>
      <c r="I818" s="15"/>
      <c r="J818" s="17" t="s">
        <v>1045</v>
      </c>
      <c r="K818" s="1">
        <f>_xlfn.XLOOKUP(J818,'[1]Youth DB'!$G:$G,'[1]Youth DB'!$A:$A,"",0)</f>
        <v>672</v>
      </c>
      <c r="L818" s="17" t="s">
        <v>830</v>
      </c>
      <c r="M818" s="11">
        <f>SUM(O818,Q818,S818,U818,W818,Y818,AA818,AC818,AE818)</f>
        <v>16</v>
      </c>
      <c r="N818" s="12"/>
      <c r="O818" s="12">
        <v>3</v>
      </c>
      <c r="P818" s="12">
        <v>3</v>
      </c>
      <c r="Q818" s="12">
        <v>3</v>
      </c>
      <c r="R818" s="12">
        <v>3</v>
      </c>
      <c r="S818" s="12">
        <v>4</v>
      </c>
      <c r="T818" s="12">
        <v>11</v>
      </c>
      <c r="U818" s="12">
        <v>6</v>
      </c>
      <c r="V818" s="12">
        <v>13</v>
      </c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spans="1:32">
      <c r="A819" s="1">
        <v>2005</v>
      </c>
      <c r="B819" s="17" t="s">
        <v>921</v>
      </c>
      <c r="C819" s="17"/>
      <c r="D819" s="17" t="s">
        <v>497</v>
      </c>
      <c r="E819" s="17" t="s">
        <v>34</v>
      </c>
      <c r="F819" s="1" t="s">
        <v>35</v>
      </c>
      <c r="G819" s="17" t="s">
        <v>610</v>
      </c>
      <c r="H819" s="17" t="s">
        <v>1244</v>
      </c>
      <c r="I819" s="15" t="s">
        <v>75</v>
      </c>
      <c r="J819" s="17" t="s">
        <v>1200</v>
      </c>
      <c r="K819" s="1">
        <f>_xlfn.XLOOKUP(J819,'[1]Youth DB'!$G:$G,'[1]Youth DB'!$A:$A,"",0)</f>
        <v>213</v>
      </c>
      <c r="L819" s="17" t="s">
        <v>1140</v>
      </c>
      <c r="M819" s="11">
        <f>SUM(O819,Q819,S819,U819,W819,Y819,AA819,AC819,AE819)</f>
        <v>16</v>
      </c>
      <c r="N819" s="12" t="s">
        <v>40</v>
      </c>
      <c r="O819" s="12">
        <v>2</v>
      </c>
      <c r="P819" s="12">
        <v>3</v>
      </c>
      <c r="Q819" s="12">
        <v>5</v>
      </c>
      <c r="R819" s="12">
        <v>4</v>
      </c>
      <c r="S819" s="12">
        <v>4</v>
      </c>
      <c r="T819" s="12">
        <v>5</v>
      </c>
      <c r="U819" s="12">
        <v>1</v>
      </c>
      <c r="V819" s="12">
        <v>5</v>
      </c>
      <c r="W819" s="12"/>
      <c r="X819" s="12"/>
      <c r="Y819" s="12">
        <v>4</v>
      </c>
      <c r="Z819" s="12">
        <v>6</v>
      </c>
      <c r="AA819" s="12"/>
      <c r="AB819" s="12"/>
      <c r="AC819" s="12"/>
      <c r="AD819" s="12"/>
      <c r="AE819" s="12"/>
      <c r="AF819" s="12"/>
    </row>
    <row r="820" spans="1:32">
      <c r="A820" s="1">
        <v>8481</v>
      </c>
      <c r="B820" s="17" t="s">
        <v>225</v>
      </c>
      <c r="C820" s="17"/>
      <c r="D820" s="17" t="s">
        <v>171</v>
      </c>
      <c r="E820" s="17" t="s">
        <v>148</v>
      </c>
      <c r="F820" s="1" t="s">
        <v>35</v>
      </c>
      <c r="G820" s="17" t="s">
        <v>1576</v>
      </c>
      <c r="H820" s="17" t="s">
        <v>292</v>
      </c>
      <c r="I820" s="15"/>
      <c r="J820" t="s">
        <v>1563</v>
      </c>
      <c r="K820" s="1">
        <f>_xlfn.XLOOKUP(J820,'[1]Youth DB'!$G:$G,'[1]Youth DB'!$A:$A,"",0)</f>
        <v>552</v>
      </c>
      <c r="L820" s="19">
        <v>44959</v>
      </c>
      <c r="M820" s="11">
        <f>SUM(O820,Q820,S820,U820,W820,Y820,AA820,AC820,AE820)</f>
        <v>80</v>
      </c>
      <c r="N820" s="12" t="s">
        <v>40</v>
      </c>
      <c r="O820" s="12">
        <v>25</v>
      </c>
      <c r="P820" s="12">
        <v>1</v>
      </c>
      <c r="Q820" s="12">
        <v>4</v>
      </c>
      <c r="R820" s="12">
        <v>1</v>
      </c>
      <c r="S820" s="12">
        <v>13</v>
      </c>
      <c r="T820" s="12">
        <v>2</v>
      </c>
      <c r="U820" s="12">
        <v>9</v>
      </c>
      <c r="V820" s="12">
        <v>2</v>
      </c>
      <c r="W820" s="12">
        <v>12</v>
      </c>
      <c r="X820" s="12">
        <v>2</v>
      </c>
      <c r="Y820" s="12">
        <v>17</v>
      </c>
      <c r="Z820" s="12">
        <v>3</v>
      </c>
      <c r="AA820" s="12"/>
      <c r="AB820" s="12"/>
      <c r="AC820" s="12"/>
      <c r="AD820" s="12"/>
      <c r="AE820" s="12"/>
      <c r="AF820" s="12"/>
    </row>
    <row r="821" spans="1:32">
      <c r="A821" s="1">
        <v>1508</v>
      </c>
      <c r="B821" s="17" t="s">
        <v>921</v>
      </c>
      <c r="C821" s="17"/>
      <c r="D821" s="17" t="s">
        <v>497</v>
      </c>
      <c r="E821" s="17" t="s">
        <v>918</v>
      </c>
      <c r="F821" s="1" t="s">
        <v>35</v>
      </c>
      <c r="G821" s="17" t="s">
        <v>1577</v>
      </c>
      <c r="H821" s="17" t="s">
        <v>1578</v>
      </c>
      <c r="I821" s="15" t="s">
        <v>78</v>
      </c>
      <c r="J821" s="17" t="s">
        <v>1197</v>
      </c>
      <c r="K821" s="1">
        <f>_xlfn.XLOOKUP(J821,'[1]Youth DB'!$G:$G,'[1]Youth DB'!$A:$A,"",0)</f>
        <v>737</v>
      </c>
      <c r="L821" s="17" t="s">
        <v>827</v>
      </c>
      <c r="M821" s="11">
        <f>SUM(O821,Q821,S821,U821,W821,Y821,AA821,AC821,AE821)</f>
        <v>18</v>
      </c>
      <c r="N821" s="12" t="s">
        <v>40</v>
      </c>
      <c r="O821" s="12">
        <v>4</v>
      </c>
      <c r="P821" s="12">
        <v>5</v>
      </c>
      <c r="Q821" s="12">
        <v>3</v>
      </c>
      <c r="R821" s="12">
        <v>6</v>
      </c>
      <c r="S821" s="12">
        <v>6</v>
      </c>
      <c r="T821" s="12">
        <v>9</v>
      </c>
      <c r="U821" s="12">
        <v>3</v>
      </c>
      <c r="V821" s="12">
        <v>9</v>
      </c>
      <c r="W821" s="12">
        <v>2</v>
      </c>
      <c r="X821" s="12">
        <v>8</v>
      </c>
      <c r="Y821" s="12"/>
      <c r="Z821" s="12"/>
      <c r="AA821" s="12"/>
      <c r="AB821" s="12"/>
      <c r="AC821" s="12"/>
      <c r="AD821" s="12"/>
      <c r="AE821" s="12"/>
      <c r="AF821" s="12"/>
    </row>
    <row r="822" spans="1:32">
      <c r="A822" s="1">
        <v>1529</v>
      </c>
      <c r="B822" s="17" t="s">
        <v>921</v>
      </c>
      <c r="C822" s="17"/>
      <c r="D822" s="17" t="s">
        <v>497</v>
      </c>
      <c r="E822" s="17" t="s">
        <v>918</v>
      </c>
      <c r="F822" s="1" t="s">
        <v>35</v>
      </c>
      <c r="G822" s="17" t="s">
        <v>1579</v>
      </c>
      <c r="H822" s="17" t="s">
        <v>1580</v>
      </c>
      <c r="I822" s="15" t="s">
        <v>78</v>
      </c>
      <c r="J822" s="17" t="s">
        <v>1400</v>
      </c>
      <c r="K822" s="1">
        <f>_xlfn.XLOOKUP(J822,'[1]Youth DB'!$G:$G,'[1]Youth DB'!$A:$A,"",0)</f>
        <v>699</v>
      </c>
      <c r="L822" s="17" t="s">
        <v>960</v>
      </c>
      <c r="M822" s="11">
        <f>SUM(O822,Q822,S822,U822,W822,Y822,AA822,AC822,AE822)</f>
        <v>16</v>
      </c>
      <c r="N822" s="12" t="s">
        <v>40</v>
      </c>
      <c r="O822" s="12">
        <v>5</v>
      </c>
      <c r="P822" s="12">
        <v>6</v>
      </c>
      <c r="Q822" s="12">
        <v>1</v>
      </c>
      <c r="R822" s="12">
        <v>6</v>
      </c>
      <c r="S822" s="12">
        <v>7</v>
      </c>
      <c r="T822" s="12">
        <v>7</v>
      </c>
      <c r="U822" s="12">
        <v>3</v>
      </c>
      <c r="V822" s="12">
        <v>7</v>
      </c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spans="1:32">
      <c r="A823" s="1">
        <v>8482</v>
      </c>
      <c r="B823" s="17" t="s">
        <v>225</v>
      </c>
      <c r="C823" s="17"/>
      <c r="D823" s="17" t="s">
        <v>171</v>
      </c>
      <c r="E823" s="17" t="s">
        <v>148</v>
      </c>
      <c r="F823" s="1" t="s">
        <v>35</v>
      </c>
      <c r="G823" s="17" t="s">
        <v>1581</v>
      </c>
      <c r="H823" s="17" t="s">
        <v>676</v>
      </c>
      <c r="I823" s="15"/>
      <c r="J823" t="s">
        <v>1563</v>
      </c>
      <c r="K823" s="1">
        <f>_xlfn.XLOOKUP(J823,'[1]Youth DB'!$G:$G,'[1]Youth DB'!$A:$A,"",0)</f>
        <v>552</v>
      </c>
      <c r="L823" s="19">
        <v>44952</v>
      </c>
      <c r="M823" s="11">
        <f>SUM(O823,Q823,S823,U823,W823,Y823,AA823,AC823,AE823)</f>
        <v>79</v>
      </c>
      <c r="N823" s="12" t="s">
        <v>40</v>
      </c>
      <c r="O823" s="12">
        <v>24</v>
      </c>
      <c r="P823" s="12">
        <v>1</v>
      </c>
      <c r="Q823" s="12">
        <v>4</v>
      </c>
      <c r="R823" s="12">
        <v>1</v>
      </c>
      <c r="S823" s="12">
        <v>13</v>
      </c>
      <c r="T823" s="12">
        <v>1</v>
      </c>
      <c r="U823" s="12">
        <v>13</v>
      </c>
      <c r="V823" s="12">
        <v>2</v>
      </c>
      <c r="W823" s="12">
        <v>12</v>
      </c>
      <c r="X823" s="12">
        <v>2</v>
      </c>
      <c r="Y823" s="12">
        <v>13</v>
      </c>
      <c r="Z823" s="12">
        <v>2</v>
      </c>
      <c r="AA823" s="12"/>
      <c r="AB823" s="12"/>
      <c r="AC823" s="12"/>
      <c r="AD823" s="12"/>
      <c r="AE823" s="12"/>
      <c r="AF823" s="12"/>
    </row>
    <row r="824" spans="1:32">
      <c r="A824" s="1">
        <v>6002</v>
      </c>
      <c r="B824" s="17" t="s">
        <v>921</v>
      </c>
      <c r="C824" s="17"/>
      <c r="D824" s="17" t="s">
        <v>497</v>
      </c>
      <c r="E824" s="17" t="s">
        <v>57</v>
      </c>
      <c r="F824" s="1" t="s">
        <v>35</v>
      </c>
      <c r="G824" s="17" t="s">
        <v>1582</v>
      </c>
      <c r="H824" s="17" t="s">
        <v>1583</v>
      </c>
      <c r="I824" s="15" t="s">
        <v>75</v>
      </c>
      <c r="J824" s="17" t="s">
        <v>1197</v>
      </c>
      <c r="K824" s="1">
        <f>_xlfn.XLOOKUP(J824,'[1]Youth DB'!$G:$G,'[1]Youth DB'!$A:$A,"",0)</f>
        <v>737</v>
      </c>
      <c r="L824" s="17" t="s">
        <v>1140</v>
      </c>
      <c r="M824" s="11">
        <f>SUM(O824,Q824,S824,U824,W824,Y824,AA824,AC824,AE824)</f>
        <v>18</v>
      </c>
      <c r="N824" s="12" t="s">
        <v>40</v>
      </c>
      <c r="O824" s="12">
        <v>2</v>
      </c>
      <c r="P824" s="12">
        <v>5</v>
      </c>
      <c r="Q824" s="12">
        <v>5</v>
      </c>
      <c r="R824" s="12">
        <v>6</v>
      </c>
      <c r="S824" s="12">
        <v>7</v>
      </c>
      <c r="T824" s="12">
        <v>6</v>
      </c>
      <c r="U824" s="12">
        <v>2</v>
      </c>
      <c r="V824" s="12">
        <v>9</v>
      </c>
      <c r="W824" s="12">
        <v>2</v>
      </c>
      <c r="X824" s="12">
        <v>9</v>
      </c>
      <c r="Y824" s="12"/>
      <c r="Z824" s="12"/>
      <c r="AA824" s="12"/>
      <c r="AB824" s="12"/>
      <c r="AC824" s="12"/>
      <c r="AD824" s="12"/>
      <c r="AE824" s="12"/>
      <c r="AF824" s="12"/>
    </row>
    <row r="825" spans="1:32">
      <c r="A825" s="1">
        <v>3190</v>
      </c>
      <c r="B825" s="17" t="s">
        <v>921</v>
      </c>
      <c r="C825" s="17" t="s">
        <v>1293</v>
      </c>
      <c r="D825" s="17" t="s">
        <v>497</v>
      </c>
      <c r="E825" s="17" t="s">
        <v>34</v>
      </c>
      <c r="F825" s="1" t="s">
        <v>35</v>
      </c>
      <c r="G825" s="17" t="s">
        <v>1584</v>
      </c>
      <c r="H825" s="17" t="s">
        <v>997</v>
      </c>
      <c r="I825" s="15" t="s">
        <v>75</v>
      </c>
      <c r="J825" s="17" t="s">
        <v>1295</v>
      </c>
      <c r="K825" s="1">
        <f>_xlfn.XLOOKUP(J825,'[1]Youth DB'!$G:$G,'[1]Youth DB'!$A:$A,"",0)</f>
        <v>963</v>
      </c>
      <c r="L825" s="17" t="s">
        <v>1486</v>
      </c>
      <c r="M825" s="11">
        <f>SUM(O825,Q825,S825,U825,W825,Y825,AA825,AC825,AE825)</f>
        <v>18</v>
      </c>
      <c r="N825" s="12" t="s">
        <v>40</v>
      </c>
      <c r="O825" s="12">
        <v>3</v>
      </c>
      <c r="P825" s="12">
        <v>2</v>
      </c>
      <c r="Q825" s="12">
        <v>1</v>
      </c>
      <c r="R825" s="12">
        <v>2</v>
      </c>
      <c r="S825" s="12">
        <v>10</v>
      </c>
      <c r="T825" s="12">
        <v>5</v>
      </c>
      <c r="U825" s="12">
        <v>2</v>
      </c>
      <c r="V825" s="12">
        <v>6</v>
      </c>
      <c r="W825" s="12">
        <v>2</v>
      </c>
      <c r="X825" s="12">
        <v>9</v>
      </c>
      <c r="Y825" s="12"/>
      <c r="Z825" s="12"/>
      <c r="AA825" s="12"/>
      <c r="AB825" s="12"/>
      <c r="AC825" s="12"/>
      <c r="AD825" s="12"/>
      <c r="AE825" s="12"/>
      <c r="AF825" s="12"/>
    </row>
    <row r="826" spans="1:32">
      <c r="A826" s="1">
        <v>8483</v>
      </c>
      <c r="B826" s="17" t="s">
        <v>225</v>
      </c>
      <c r="C826" s="17"/>
      <c r="D826" s="17" t="s">
        <v>171</v>
      </c>
      <c r="E826" s="17" t="s">
        <v>148</v>
      </c>
      <c r="F826" s="1" t="s">
        <v>35</v>
      </c>
      <c r="G826" s="17" t="s">
        <v>1585</v>
      </c>
      <c r="H826" s="17" t="s">
        <v>1522</v>
      </c>
      <c r="I826" s="15"/>
      <c r="J826" t="s">
        <v>1563</v>
      </c>
      <c r="K826" s="1">
        <f>_xlfn.XLOOKUP(J826,'[1]Youth DB'!$G:$G,'[1]Youth DB'!$A:$A,"",0)</f>
        <v>552</v>
      </c>
      <c r="L826" s="19">
        <v>44950</v>
      </c>
      <c r="M826" s="11">
        <f>SUM(O826,Q826,S826,U826,W826,Y826,AA826,AC826,AE826)</f>
        <v>82</v>
      </c>
      <c r="N826" s="12" t="s">
        <v>40</v>
      </c>
      <c r="O826" s="12">
        <v>27</v>
      </c>
      <c r="P826" s="12">
        <v>1</v>
      </c>
      <c r="Q826" s="12">
        <v>3</v>
      </c>
      <c r="R826" s="12">
        <v>1</v>
      </c>
      <c r="S826" s="12">
        <v>14</v>
      </c>
      <c r="T826" s="12">
        <v>2</v>
      </c>
      <c r="U826" s="12">
        <v>9</v>
      </c>
      <c r="V826" s="12">
        <v>2</v>
      </c>
      <c r="W826" s="12">
        <v>12</v>
      </c>
      <c r="X826" s="12">
        <v>2</v>
      </c>
      <c r="Y826" s="12">
        <v>17</v>
      </c>
      <c r="Z826" s="12">
        <v>2</v>
      </c>
      <c r="AA826" s="12"/>
      <c r="AB826" s="12"/>
      <c r="AC826" s="12"/>
      <c r="AD826" s="12"/>
      <c r="AE826" s="12"/>
      <c r="AF826" s="12"/>
    </row>
    <row r="827" spans="1:32">
      <c r="A827" s="1">
        <v>1469</v>
      </c>
      <c r="B827" s="17" t="s">
        <v>921</v>
      </c>
      <c r="C827" s="17"/>
      <c r="D827" s="17" t="s">
        <v>497</v>
      </c>
      <c r="E827" s="17" t="s">
        <v>918</v>
      </c>
      <c r="F827" s="1" t="s">
        <v>35</v>
      </c>
      <c r="G827" s="17" t="s">
        <v>1586</v>
      </c>
      <c r="H827" s="17" t="s">
        <v>74</v>
      </c>
      <c r="I827" s="15" t="s">
        <v>78</v>
      </c>
      <c r="J827" s="17" t="s">
        <v>1097</v>
      </c>
      <c r="K827" s="1">
        <f>_xlfn.XLOOKUP(J827,'[1]Youth DB'!$G:$G,'[1]Youth DB'!$A:$A,"",0)</f>
        <v>929</v>
      </c>
      <c r="L827" s="17" t="s">
        <v>1486</v>
      </c>
      <c r="M827" s="11">
        <f>SUM(O827,Q827,S827,U827,W827,Y827,AA827,AC827,AE827)</f>
        <v>20</v>
      </c>
      <c r="N827" s="12" t="s">
        <v>40</v>
      </c>
      <c r="O827" s="12">
        <v>2</v>
      </c>
      <c r="P827" s="12">
        <v>9</v>
      </c>
      <c r="Q827" s="12">
        <v>5</v>
      </c>
      <c r="R827" s="12">
        <v>9</v>
      </c>
      <c r="S827" s="12">
        <v>6</v>
      </c>
      <c r="T827" s="12">
        <v>9</v>
      </c>
      <c r="U827" s="12">
        <v>3</v>
      </c>
      <c r="V827" s="12">
        <v>14</v>
      </c>
      <c r="W827" s="12">
        <v>4</v>
      </c>
      <c r="X827" s="12"/>
      <c r="Y827" s="12"/>
      <c r="Z827" s="12"/>
      <c r="AA827" s="12"/>
      <c r="AB827" s="12"/>
      <c r="AC827" s="12"/>
      <c r="AD827" s="12"/>
      <c r="AE827" s="12"/>
      <c r="AF827" s="12"/>
    </row>
    <row r="828" spans="1:32">
      <c r="A828" s="1">
        <v>9189</v>
      </c>
      <c r="B828" s="17" t="s">
        <v>462</v>
      </c>
      <c r="C828" s="17"/>
      <c r="D828" s="17" t="s">
        <v>33</v>
      </c>
      <c r="E828" s="17" t="s">
        <v>57</v>
      </c>
      <c r="F828" s="1" t="s">
        <v>35</v>
      </c>
      <c r="G828" s="17" t="s">
        <v>1587</v>
      </c>
      <c r="H828" s="17" t="s">
        <v>1588</v>
      </c>
      <c r="I828" s="15" t="s">
        <v>78</v>
      </c>
      <c r="J828" s="17" t="s">
        <v>466</v>
      </c>
      <c r="K828" s="1">
        <f>_xlfn.XLOOKUP(J828,'[1]Youth DB'!$G:$G,'[1]Youth DB'!$A:$A,"",0)</f>
        <v>754</v>
      </c>
      <c r="L828" s="3" t="s">
        <v>155</v>
      </c>
      <c r="M828" s="11">
        <f>SUM(O828,Q828,S828,U828,W828,Y828,AA828,AC828,AE828)</f>
        <v>16</v>
      </c>
      <c r="N828" s="12" t="s">
        <v>40</v>
      </c>
      <c r="O828" s="12">
        <v>3</v>
      </c>
      <c r="P828" s="12">
        <v>1</v>
      </c>
      <c r="Q828" s="12">
        <v>3</v>
      </c>
      <c r="R828" s="12">
        <v>2</v>
      </c>
      <c r="S828" s="12">
        <v>5</v>
      </c>
      <c r="T828" s="12">
        <v>2</v>
      </c>
      <c r="U828" s="12">
        <v>2</v>
      </c>
      <c r="V828" s="12">
        <v>3</v>
      </c>
      <c r="W828" s="12">
        <v>3</v>
      </c>
      <c r="X828" s="12">
        <v>4</v>
      </c>
      <c r="Y828" s="12"/>
      <c r="Z828" s="12"/>
      <c r="AA828" s="12"/>
      <c r="AB828" s="12"/>
      <c r="AC828" s="12"/>
      <c r="AD828" s="12"/>
      <c r="AE828" s="12"/>
      <c r="AF828" s="12"/>
    </row>
    <row r="829" spans="1:32">
      <c r="A829" s="1">
        <v>5886</v>
      </c>
      <c r="B829" s="17" t="s">
        <v>225</v>
      </c>
      <c r="C829" s="1"/>
      <c r="D829" s="17" t="s">
        <v>171</v>
      </c>
      <c r="E829" s="17" t="s">
        <v>148</v>
      </c>
      <c r="F829" s="1" t="s">
        <v>35</v>
      </c>
      <c r="G829" s="17" t="s">
        <v>1589</v>
      </c>
      <c r="H829" s="17" t="s">
        <v>430</v>
      </c>
      <c r="I829" s="15"/>
      <c r="J829" t="s">
        <v>1563</v>
      </c>
      <c r="K829" s="1">
        <f>_xlfn.XLOOKUP(J829,'[1]Youth DB'!$G:$G,'[1]Youth DB'!$A:$A,"",0)</f>
        <v>552</v>
      </c>
      <c r="L829" s="19">
        <v>45035</v>
      </c>
      <c r="M829" s="11">
        <f>SUM(O829,Q829,S829,U829,W829,Y829,AA829,AC829,AE829)</f>
        <v>55</v>
      </c>
      <c r="N829" s="12"/>
      <c r="O829" s="12"/>
      <c r="P829" s="12"/>
      <c r="Q829" s="12">
        <v>4</v>
      </c>
      <c r="R829" s="12">
        <v>1</v>
      </c>
      <c r="S829" s="12">
        <v>14</v>
      </c>
      <c r="T829" s="12">
        <v>1</v>
      </c>
      <c r="U829" s="12">
        <v>10</v>
      </c>
      <c r="V829" s="12">
        <v>2</v>
      </c>
      <c r="W829" s="12">
        <v>11</v>
      </c>
      <c r="X829" s="12">
        <v>2</v>
      </c>
      <c r="Y829" s="12">
        <v>16</v>
      </c>
      <c r="Z829" s="12">
        <v>2</v>
      </c>
      <c r="AA829" s="12"/>
      <c r="AB829" s="12"/>
      <c r="AC829" s="12"/>
      <c r="AD829" s="12"/>
      <c r="AE829" s="12"/>
      <c r="AF829" s="12"/>
    </row>
    <row r="830" spans="1:32">
      <c r="A830" s="60">
        <v>8663</v>
      </c>
      <c r="B830" s="61" t="s">
        <v>225</v>
      </c>
      <c r="C830" s="62"/>
      <c r="D830" s="62" t="s">
        <v>171</v>
      </c>
      <c r="E830" s="61" t="s">
        <v>148</v>
      </c>
      <c r="F830" s="62" t="s">
        <v>35</v>
      </c>
      <c r="G830" s="61" t="s">
        <v>1590</v>
      </c>
      <c r="H830" s="61" t="s">
        <v>1591</v>
      </c>
      <c r="I830" s="15"/>
      <c r="J830" t="s">
        <v>1563</v>
      </c>
      <c r="K830" s="1">
        <f>_xlfn.XLOOKUP(J830,'[1]Youth DB'!$G:$G,'[1]Youth DB'!$A:$A,"",0)</f>
        <v>552</v>
      </c>
      <c r="L830" s="19">
        <v>45035</v>
      </c>
      <c r="M830" s="11">
        <f>SUM(O830,Q830,S830,U830,W830,Y830,AA830,AC830,AE830)</f>
        <v>49</v>
      </c>
      <c r="N830" s="12"/>
      <c r="O830" s="12"/>
      <c r="P830" s="12"/>
      <c r="Q830" s="12">
        <v>4</v>
      </c>
      <c r="R830" s="12">
        <v>1</v>
      </c>
      <c r="S830" s="12">
        <v>12</v>
      </c>
      <c r="T830" s="12">
        <v>1</v>
      </c>
      <c r="U830" s="12">
        <v>6</v>
      </c>
      <c r="V830" s="12">
        <v>2</v>
      </c>
      <c r="W830" s="12">
        <v>12</v>
      </c>
      <c r="X830" s="12">
        <v>2</v>
      </c>
      <c r="Y830" s="12">
        <v>15</v>
      </c>
      <c r="Z830" s="12">
        <v>2</v>
      </c>
      <c r="AA830" s="12"/>
      <c r="AB830" s="12"/>
      <c r="AC830" s="12"/>
      <c r="AD830" s="12"/>
      <c r="AE830" s="12"/>
      <c r="AF830" s="12"/>
    </row>
    <row r="831" spans="1:32">
      <c r="A831" s="1">
        <v>8484</v>
      </c>
      <c r="B831" s="17" t="s">
        <v>225</v>
      </c>
      <c r="C831" s="17"/>
      <c r="D831" s="17" t="s">
        <v>171</v>
      </c>
      <c r="E831" s="17" t="s">
        <v>148</v>
      </c>
      <c r="F831" s="1" t="s">
        <v>35</v>
      </c>
      <c r="G831" s="17" t="s">
        <v>1592</v>
      </c>
      <c r="H831" s="17" t="s">
        <v>1593</v>
      </c>
      <c r="I831" s="15"/>
      <c r="J831" t="s">
        <v>1563</v>
      </c>
      <c r="K831" s="1">
        <f>_xlfn.XLOOKUP(J831,'[1]Youth DB'!$G:$G,'[1]Youth DB'!$A:$A,"",0)</f>
        <v>552</v>
      </c>
      <c r="L831" s="19">
        <v>44949</v>
      </c>
      <c r="M831" s="11">
        <f>SUM(O831,Q831,S831,U831,W831,Y831,AA831,AC831,AE831)</f>
        <v>70</v>
      </c>
      <c r="N831" s="12" t="s">
        <v>40</v>
      </c>
      <c r="O831" s="12">
        <v>23</v>
      </c>
      <c r="P831" s="12">
        <v>1</v>
      </c>
      <c r="Q831" s="12">
        <v>3</v>
      </c>
      <c r="R831" s="12">
        <v>1</v>
      </c>
      <c r="S831" s="12">
        <v>15</v>
      </c>
      <c r="T831" s="12">
        <v>2</v>
      </c>
      <c r="U831" s="12">
        <v>5</v>
      </c>
      <c r="V831" s="12">
        <v>2</v>
      </c>
      <c r="W831" s="12">
        <v>8</v>
      </c>
      <c r="X831" s="12">
        <v>3</v>
      </c>
      <c r="Y831" s="12">
        <v>16</v>
      </c>
      <c r="Z831" s="12">
        <v>3</v>
      </c>
      <c r="AA831" s="12"/>
      <c r="AB831" s="12"/>
      <c r="AC831" s="12"/>
      <c r="AD831" s="12"/>
      <c r="AE831" s="12"/>
      <c r="AF831" s="12"/>
    </row>
    <row r="832" spans="1:32">
      <c r="A832" s="1">
        <v>2115</v>
      </c>
      <c r="B832" s="17" t="s">
        <v>32</v>
      </c>
      <c r="C832" s="17"/>
      <c r="D832" s="17" t="s">
        <v>33</v>
      </c>
      <c r="E832" s="17" t="s">
        <v>34</v>
      </c>
      <c r="F832" s="1" t="s">
        <v>35</v>
      </c>
      <c r="G832" s="17" t="s">
        <v>1594</v>
      </c>
      <c r="H832" s="17" t="s">
        <v>1595</v>
      </c>
      <c r="I832" s="15" t="s">
        <v>75</v>
      </c>
      <c r="J832" s="17" t="s">
        <v>1260</v>
      </c>
      <c r="K832" s="1">
        <f>_xlfn.XLOOKUP(J832,'[1]Youth DB'!$G:$G,'[1]Youth DB'!$A:$A,"",0)</f>
        <v>683</v>
      </c>
      <c r="L832" s="17" t="s">
        <v>155</v>
      </c>
      <c r="M832" s="11">
        <f>SUM(O832,Q832,S832,U832,W832,Y832,AA832,AC832,AE832)</f>
        <v>16</v>
      </c>
      <c r="N832" s="12" t="s">
        <v>40</v>
      </c>
      <c r="O832" s="12">
        <v>3</v>
      </c>
      <c r="P832" s="12">
        <v>4</v>
      </c>
      <c r="Q832" s="12">
        <v>4</v>
      </c>
      <c r="R832" s="12">
        <v>5</v>
      </c>
      <c r="S832" s="12">
        <v>7</v>
      </c>
      <c r="T832" s="12">
        <v>9</v>
      </c>
      <c r="U832" s="12">
        <v>2</v>
      </c>
      <c r="V832" s="12">
        <v>10</v>
      </c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spans="1:32">
      <c r="A833" s="1">
        <v>6743</v>
      </c>
      <c r="B833" s="17" t="s">
        <v>32</v>
      </c>
      <c r="C833" s="17"/>
      <c r="D833" s="17" t="s">
        <v>33</v>
      </c>
      <c r="E833" s="17" t="s">
        <v>57</v>
      </c>
      <c r="F833" s="1" t="s">
        <v>35</v>
      </c>
      <c r="G833" s="17" t="s">
        <v>1596</v>
      </c>
      <c r="H833" s="17" t="s">
        <v>1597</v>
      </c>
      <c r="I833" s="15" t="s">
        <v>78</v>
      </c>
      <c r="J833" s="17" t="s">
        <v>1598</v>
      </c>
      <c r="K833" s="1">
        <f>_xlfn.XLOOKUP(J833,'[1]Youth DB'!$G:$G,'[1]Youth DB'!$A:$A,"",0)</f>
        <v>701</v>
      </c>
      <c r="L833" s="17" t="s">
        <v>39</v>
      </c>
      <c r="M833" s="11">
        <f>SUM(O833,Q833,S833,U833,W833,Y833,AA833,AC833,AE833)</f>
        <v>16</v>
      </c>
      <c r="N833" s="12" t="s">
        <v>40</v>
      </c>
      <c r="O833" s="12">
        <v>6</v>
      </c>
      <c r="P833" s="12">
        <v>3</v>
      </c>
      <c r="Q833" s="12">
        <v>2</v>
      </c>
      <c r="R833" s="12">
        <v>5</v>
      </c>
      <c r="S833" s="12">
        <v>7</v>
      </c>
      <c r="T833" s="12">
        <v>9</v>
      </c>
      <c r="U833" s="12">
        <v>1</v>
      </c>
      <c r="V833" s="12">
        <v>9</v>
      </c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spans="1:32">
      <c r="A834" s="1">
        <v>2143</v>
      </c>
      <c r="B834" s="17" t="s">
        <v>32</v>
      </c>
      <c r="C834" s="17"/>
      <c r="D834" s="17" t="s">
        <v>33</v>
      </c>
      <c r="E834" s="17" t="s">
        <v>34</v>
      </c>
      <c r="F834" s="1" t="s">
        <v>35</v>
      </c>
      <c r="G834" s="17" t="s">
        <v>1497</v>
      </c>
      <c r="H834" s="17" t="s">
        <v>695</v>
      </c>
      <c r="I834" s="15" t="s">
        <v>78</v>
      </c>
      <c r="J834" s="17" t="s">
        <v>1599</v>
      </c>
      <c r="K834" s="1">
        <f>_xlfn.XLOOKUP(J834,'[1]Youth DB'!$G:$G,'[1]Youth DB'!$A:$A,"",0)</f>
        <v>655</v>
      </c>
      <c r="L834" s="17" t="s">
        <v>79</v>
      </c>
      <c r="M834" s="11">
        <f>SUM(O834,Q834,S834,U834,W834,Y834,AA834,AC834,AE834)</f>
        <v>16</v>
      </c>
      <c r="N834" s="12" t="s">
        <v>40</v>
      </c>
      <c r="O834" s="12">
        <v>5</v>
      </c>
      <c r="P834" s="12">
        <v>3</v>
      </c>
      <c r="Q834" s="12">
        <v>5</v>
      </c>
      <c r="R834" s="12">
        <v>8</v>
      </c>
      <c r="S834" s="12">
        <v>6</v>
      </c>
      <c r="T834" s="12">
        <v>9</v>
      </c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spans="1:32">
      <c r="A835" s="1">
        <v>6576</v>
      </c>
      <c r="B835" s="17" t="s">
        <v>32</v>
      </c>
      <c r="C835" s="17"/>
      <c r="D835" s="17" t="s">
        <v>33</v>
      </c>
      <c r="E835" s="17" t="s">
        <v>57</v>
      </c>
      <c r="F835" s="1" t="s">
        <v>35</v>
      </c>
      <c r="G835" s="17" t="s">
        <v>1600</v>
      </c>
      <c r="H835" s="17" t="s">
        <v>1601</v>
      </c>
      <c r="I835" s="15" t="s">
        <v>75</v>
      </c>
      <c r="J835" s="17" t="s">
        <v>1599</v>
      </c>
      <c r="K835" s="1">
        <f>_xlfn.XLOOKUP(J835,'[1]Youth DB'!$G:$G,'[1]Youth DB'!$A:$A,"",0)</f>
        <v>655</v>
      </c>
      <c r="L835" s="17" t="s">
        <v>39</v>
      </c>
      <c r="M835" s="11">
        <f>SUM(O835,Q835,S835,U835,W835,Y835,AA835,AC835,AE835)</f>
        <v>16</v>
      </c>
      <c r="N835" s="12" t="s">
        <v>40</v>
      </c>
      <c r="O835" s="12">
        <v>5</v>
      </c>
      <c r="P835" s="12">
        <v>1</v>
      </c>
      <c r="Q835" s="12">
        <v>3</v>
      </c>
      <c r="R835" s="63">
        <v>5</v>
      </c>
      <c r="S835" s="12">
        <v>8</v>
      </c>
      <c r="T835" s="12">
        <v>6</v>
      </c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spans="1:32">
      <c r="A836" s="1">
        <v>920</v>
      </c>
      <c r="B836" s="17" t="s">
        <v>32</v>
      </c>
      <c r="C836" s="17"/>
      <c r="D836" s="17" t="s">
        <v>33</v>
      </c>
      <c r="E836" s="17" t="s">
        <v>918</v>
      </c>
      <c r="F836" s="1" t="s">
        <v>35</v>
      </c>
      <c r="G836" s="17" t="s">
        <v>1020</v>
      </c>
      <c r="H836" s="17" t="s">
        <v>481</v>
      </c>
      <c r="I836" s="15" t="s">
        <v>75</v>
      </c>
      <c r="J836" s="17" t="s">
        <v>1602</v>
      </c>
      <c r="K836" s="1">
        <f>_xlfn.XLOOKUP(J836,'[1]Youth DB'!$G:$G,'[1]Youth DB'!$A:$A,"",0)</f>
        <v>887</v>
      </c>
      <c r="L836" s="17" t="s">
        <v>39</v>
      </c>
      <c r="M836" s="11">
        <f>SUM(O836,Q836,S836,U836,W836,Y836,AA836,AC836,AE836)</f>
        <v>16</v>
      </c>
      <c r="N836" s="12" t="s">
        <v>40</v>
      </c>
      <c r="O836" s="12">
        <v>3</v>
      </c>
      <c r="P836" s="12">
        <v>2</v>
      </c>
      <c r="Q836" s="12">
        <v>3</v>
      </c>
      <c r="R836" s="12">
        <v>6</v>
      </c>
      <c r="S836" s="12">
        <v>10</v>
      </c>
      <c r="T836" s="12">
        <v>9</v>
      </c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spans="1:32">
      <c r="A837" s="1">
        <v>1617</v>
      </c>
      <c r="B837" s="17" t="s">
        <v>32</v>
      </c>
      <c r="C837" s="17"/>
      <c r="D837" s="17" t="s">
        <v>33</v>
      </c>
      <c r="E837" s="17" t="s">
        <v>918</v>
      </c>
      <c r="F837" s="1" t="s">
        <v>35</v>
      </c>
      <c r="G837" s="17" t="s">
        <v>1603</v>
      </c>
      <c r="H837" s="18" t="s">
        <v>737</v>
      </c>
      <c r="I837" s="15" t="s">
        <v>78</v>
      </c>
      <c r="J837" s="17" t="s">
        <v>1503</v>
      </c>
      <c r="K837" s="1">
        <f>_xlfn.XLOOKUP(J837,'[1]Youth DB'!$G:$G,'[1]Youth DB'!$A:$A,"",0)</f>
        <v>739</v>
      </c>
      <c r="L837" s="17" t="s">
        <v>79</v>
      </c>
      <c r="M837" s="11">
        <f>SUM(O837,Q837,S837,U837,W837,Y837,AA837,AC837,AE837)</f>
        <v>16</v>
      </c>
      <c r="N837" s="12" t="s">
        <v>40</v>
      </c>
      <c r="O837" s="12">
        <v>4</v>
      </c>
      <c r="P837" s="12">
        <v>4</v>
      </c>
      <c r="Q837" s="12">
        <v>2</v>
      </c>
      <c r="R837" s="12">
        <v>6</v>
      </c>
      <c r="S837" s="12">
        <v>8</v>
      </c>
      <c r="T837" s="12">
        <v>11</v>
      </c>
      <c r="U837" s="12">
        <v>2</v>
      </c>
      <c r="V837" s="12">
        <v>12</v>
      </c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spans="1:32">
      <c r="A838" s="1">
        <v>8288</v>
      </c>
      <c r="B838" s="17" t="s">
        <v>32</v>
      </c>
      <c r="C838" s="17"/>
      <c r="D838" s="17" t="s">
        <v>33</v>
      </c>
      <c r="E838" s="17" t="s">
        <v>43</v>
      </c>
      <c r="F838" s="1" t="s">
        <v>35</v>
      </c>
      <c r="G838" s="17" t="s">
        <v>1604</v>
      </c>
      <c r="H838" s="17" t="s">
        <v>1605</v>
      </c>
      <c r="I838" s="15" t="s">
        <v>75</v>
      </c>
      <c r="J838" s="17" t="s">
        <v>1503</v>
      </c>
      <c r="K838" s="1">
        <f>_xlfn.XLOOKUP(J838,'[1]Youth DB'!$G:$G,'[1]Youth DB'!$A:$A,"",0)</f>
        <v>739</v>
      </c>
      <c r="L838" s="17" t="s">
        <v>79</v>
      </c>
      <c r="M838" s="11">
        <f>SUM(O838,Q838,S838,U838,W838,Y838,AA838,AC838,AE838)</f>
        <v>16</v>
      </c>
      <c r="N838" s="12" t="s">
        <v>40</v>
      </c>
      <c r="O838" s="12">
        <v>5</v>
      </c>
      <c r="P838" s="12"/>
      <c r="Q838" s="12">
        <v>3</v>
      </c>
      <c r="R838" s="12"/>
      <c r="S838" s="12">
        <v>8</v>
      </c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spans="1:32">
      <c r="A839" s="1">
        <v>8296</v>
      </c>
      <c r="B839" s="17" t="s">
        <v>32</v>
      </c>
      <c r="C839" s="17"/>
      <c r="D839" s="17" t="s">
        <v>33</v>
      </c>
      <c r="E839" s="17" t="s">
        <v>43</v>
      </c>
      <c r="F839" s="1" t="s">
        <v>35</v>
      </c>
      <c r="G839" s="17" t="s">
        <v>1606</v>
      </c>
      <c r="H839" s="17" t="s">
        <v>175</v>
      </c>
      <c r="I839" s="15" t="s">
        <v>78</v>
      </c>
      <c r="J839" s="17" t="s">
        <v>1599</v>
      </c>
      <c r="K839" s="1">
        <f>_xlfn.XLOOKUP(J839,'[1]Youth DB'!$G:$G,'[1]Youth DB'!$A:$A,"",0)</f>
        <v>655</v>
      </c>
      <c r="L839" s="17" t="s">
        <v>79</v>
      </c>
      <c r="M839" s="11">
        <f>SUM(O839,Q839,S839,U839,W839,Y839,AA839,AC839,AE839)</f>
        <v>16</v>
      </c>
      <c r="N839" s="12" t="s">
        <v>40</v>
      </c>
      <c r="O839" s="12">
        <v>6</v>
      </c>
      <c r="P839" s="12">
        <v>1</v>
      </c>
      <c r="Q839" s="12">
        <v>4</v>
      </c>
      <c r="R839" s="12">
        <v>2</v>
      </c>
      <c r="S839" s="12">
        <v>6</v>
      </c>
      <c r="T839" s="12">
        <v>2</v>
      </c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spans="1:32">
      <c r="A840" s="1">
        <v>1656</v>
      </c>
      <c r="B840" s="17" t="s">
        <v>32</v>
      </c>
      <c r="C840" s="17"/>
      <c r="D840" s="17" t="s">
        <v>33</v>
      </c>
      <c r="E840" s="17" t="s">
        <v>918</v>
      </c>
      <c r="F840" s="1" t="s">
        <v>35</v>
      </c>
      <c r="G840" s="17" t="s">
        <v>1607</v>
      </c>
      <c r="H840" s="17" t="s">
        <v>1101</v>
      </c>
      <c r="I840" s="15" t="s">
        <v>78</v>
      </c>
      <c r="J840" s="17" t="s">
        <v>1598</v>
      </c>
      <c r="K840" s="1">
        <f>_xlfn.XLOOKUP(J840,'[1]Youth DB'!$G:$G,'[1]Youth DB'!$A:$A,"",0)</f>
        <v>701</v>
      </c>
      <c r="L840" s="17" t="s">
        <v>79</v>
      </c>
      <c r="M840" s="11">
        <f>SUM(O840,Q840,S840,U840,W840,Y840,AA840,AC840,AE840)</f>
        <v>16</v>
      </c>
      <c r="N840" s="12" t="s">
        <v>40</v>
      </c>
      <c r="O840" s="12">
        <v>4</v>
      </c>
      <c r="P840" s="12">
        <v>4</v>
      </c>
      <c r="Q840" s="12">
        <v>2</v>
      </c>
      <c r="R840" s="12">
        <v>6</v>
      </c>
      <c r="S840" s="12">
        <v>8</v>
      </c>
      <c r="T840" s="12">
        <v>11</v>
      </c>
      <c r="U840" s="12">
        <v>2</v>
      </c>
      <c r="V840" s="12">
        <v>12</v>
      </c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spans="1:32">
      <c r="A841" s="1">
        <v>4750</v>
      </c>
      <c r="B841" s="17" t="s">
        <v>32</v>
      </c>
      <c r="C841" s="17"/>
      <c r="D841" s="17" t="s">
        <v>33</v>
      </c>
      <c r="E841" s="17" t="s">
        <v>43</v>
      </c>
      <c r="F841" s="1" t="s">
        <v>35</v>
      </c>
      <c r="G841" s="17" t="s">
        <v>1608</v>
      </c>
      <c r="H841" s="17" t="s">
        <v>1609</v>
      </c>
      <c r="I841" s="15"/>
      <c r="J841" s="17" t="s">
        <v>1503</v>
      </c>
      <c r="K841" s="1">
        <f>_xlfn.XLOOKUP(J841,'[1]Youth DB'!$G:$G,'[1]Youth DB'!$A:$A,"",0)</f>
        <v>739</v>
      </c>
      <c r="L841" s="17" t="s">
        <v>155</v>
      </c>
      <c r="M841" s="11">
        <f>SUM(O841,Q841,S841,U841,W841,Y841,AA841,AC841,AE841)</f>
        <v>16</v>
      </c>
      <c r="N841" s="12" t="s">
        <v>40</v>
      </c>
      <c r="O841" s="12">
        <v>2</v>
      </c>
      <c r="P841" s="12">
        <v>1</v>
      </c>
      <c r="Q841" s="12">
        <v>3</v>
      </c>
      <c r="R841" s="12">
        <v>2</v>
      </c>
      <c r="S841" s="12">
        <v>7</v>
      </c>
      <c r="T841" s="12">
        <v>3</v>
      </c>
      <c r="U841" s="12">
        <v>4</v>
      </c>
      <c r="V841" s="12">
        <v>3</v>
      </c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spans="1:32">
      <c r="A842" s="1">
        <v>8075</v>
      </c>
      <c r="B842" s="3" t="s">
        <v>41</v>
      </c>
      <c r="C842" s="3"/>
      <c r="D842" s="3" t="s">
        <v>42</v>
      </c>
      <c r="E842" s="3" t="s">
        <v>57</v>
      </c>
      <c r="F842" s="1" t="s">
        <v>35</v>
      </c>
      <c r="G842" s="3" t="s">
        <v>1610</v>
      </c>
      <c r="H842" s="3" t="s">
        <v>1611</v>
      </c>
      <c r="I842" s="15"/>
      <c r="J842" s="17" t="s">
        <v>1518</v>
      </c>
      <c r="K842" s="1">
        <f>_xlfn.XLOOKUP(J842,'[1]Youth DB'!$G:$G,'[1]Youth DB'!$A:$A,"",0)</f>
        <v>682</v>
      </c>
      <c r="L842" s="17" t="s">
        <v>1315</v>
      </c>
      <c r="M842" s="11">
        <f>SUM(O842,Q842,S842,U842,W842,Y842,AA842,AC842,AE842)</f>
        <v>17</v>
      </c>
      <c r="N842" s="12" t="s">
        <v>40</v>
      </c>
      <c r="O842" s="12">
        <v>3</v>
      </c>
      <c r="P842" s="12">
        <v>1</v>
      </c>
      <c r="Q842" s="12">
        <v>3</v>
      </c>
      <c r="R842" s="12">
        <v>1</v>
      </c>
      <c r="S842" s="12">
        <v>7</v>
      </c>
      <c r="T842" s="12">
        <v>3</v>
      </c>
      <c r="U842" s="12">
        <v>3</v>
      </c>
      <c r="V842" s="12">
        <v>3</v>
      </c>
      <c r="W842" s="12">
        <v>1</v>
      </c>
      <c r="X842" s="12">
        <v>9</v>
      </c>
      <c r="Y842" s="12"/>
      <c r="Z842" s="12"/>
      <c r="AA842" s="12"/>
      <c r="AB842" s="12"/>
      <c r="AC842" s="12"/>
      <c r="AD842" s="12"/>
      <c r="AE842" s="12"/>
      <c r="AF842" s="12"/>
    </row>
    <row r="843" spans="1:32">
      <c r="A843" s="1">
        <v>5866</v>
      </c>
      <c r="B843" s="17" t="s">
        <v>225</v>
      </c>
      <c r="C843" s="1"/>
      <c r="D843" s="17" t="s">
        <v>171</v>
      </c>
      <c r="E843" s="17" t="s">
        <v>148</v>
      </c>
      <c r="F843" s="1" t="s">
        <v>35</v>
      </c>
      <c r="G843" s="17" t="s">
        <v>1612</v>
      </c>
      <c r="H843" s="17" t="s">
        <v>221</v>
      </c>
      <c r="I843" s="15"/>
      <c r="J843" t="s">
        <v>1563</v>
      </c>
      <c r="K843" s="1">
        <f>_xlfn.XLOOKUP(J843,'[1]Youth DB'!$G:$G,'[1]Youth DB'!$A:$A,"",0)</f>
        <v>552</v>
      </c>
      <c r="L843" s="19">
        <v>45036</v>
      </c>
      <c r="M843" s="11">
        <f>SUM(O843,Q843,S843,U843,W843,Y843,AA843,AC843,AE843)</f>
        <v>44</v>
      </c>
      <c r="N843" s="12"/>
      <c r="O843" s="12"/>
      <c r="P843" s="12"/>
      <c r="Q843" s="12">
        <v>4</v>
      </c>
      <c r="R843" s="12">
        <v>1</v>
      </c>
      <c r="S843" s="12">
        <v>14</v>
      </c>
      <c r="T843" s="12">
        <v>3</v>
      </c>
      <c r="U843" s="12">
        <v>5</v>
      </c>
      <c r="V843" s="12">
        <v>3</v>
      </c>
      <c r="W843" s="12">
        <v>11</v>
      </c>
      <c r="X843" s="12">
        <v>3</v>
      </c>
      <c r="Y843" s="12">
        <v>10</v>
      </c>
      <c r="Z843" s="12">
        <v>3</v>
      </c>
      <c r="AA843" s="12"/>
      <c r="AB843" s="12"/>
      <c r="AC843" s="12"/>
      <c r="AD843" s="12"/>
      <c r="AE843" s="12"/>
      <c r="AF843" s="12"/>
    </row>
    <row r="844" spans="1:32">
      <c r="A844" s="1">
        <v>4302</v>
      </c>
      <c r="B844" s="3" t="s">
        <v>41</v>
      </c>
      <c r="C844" s="3"/>
      <c r="D844" s="3" t="s">
        <v>42</v>
      </c>
      <c r="E844" s="3" t="s">
        <v>57</v>
      </c>
      <c r="F844" s="1" t="s">
        <v>35</v>
      </c>
      <c r="G844" s="3" t="s">
        <v>1613</v>
      </c>
      <c r="H844" s="3" t="s">
        <v>186</v>
      </c>
      <c r="I844" s="15"/>
      <c r="J844" s="17" t="s">
        <v>47</v>
      </c>
      <c r="K844" s="1">
        <f>_xlfn.XLOOKUP(J844,'[1]Youth DB'!$G:$G,'[1]Youth DB'!$A:$A,"",0)</f>
        <v>934</v>
      </c>
      <c r="L844" s="16">
        <v>45000</v>
      </c>
      <c r="M844" s="11">
        <f>SUM(O844,Q844,S844,U844,W844,Y844,AA844,AC844,AE844)</f>
        <v>17</v>
      </c>
      <c r="N844" s="12" t="s">
        <v>40</v>
      </c>
      <c r="O844" s="12">
        <v>5</v>
      </c>
      <c r="P844" s="12">
        <v>1</v>
      </c>
      <c r="Q844" s="12">
        <v>2</v>
      </c>
      <c r="R844" s="12">
        <v>1</v>
      </c>
      <c r="S844" s="12">
        <v>5</v>
      </c>
      <c r="T844" s="12">
        <v>2</v>
      </c>
      <c r="U844" s="12">
        <v>3</v>
      </c>
      <c r="V844" s="12">
        <v>2</v>
      </c>
      <c r="W844" s="12">
        <v>2</v>
      </c>
      <c r="X844" s="12">
        <v>3</v>
      </c>
      <c r="Y844" s="12"/>
      <c r="Z844" s="12"/>
      <c r="AA844" s="12"/>
      <c r="AB844" s="12"/>
      <c r="AC844" s="12"/>
      <c r="AD844" s="12"/>
      <c r="AE844" s="12"/>
      <c r="AF844" s="12"/>
    </row>
    <row r="845" spans="1:32">
      <c r="A845" s="1">
        <v>4300</v>
      </c>
      <c r="B845" s="3" t="s">
        <v>41</v>
      </c>
      <c r="C845" s="3"/>
      <c r="D845" s="3" t="s">
        <v>42</v>
      </c>
      <c r="E845" s="3" t="s">
        <v>57</v>
      </c>
      <c r="F845" s="1" t="s">
        <v>35</v>
      </c>
      <c r="G845" s="3" t="s">
        <v>788</v>
      </c>
      <c r="H845" s="3" t="s">
        <v>778</v>
      </c>
      <c r="I845" s="15"/>
      <c r="J845" s="17" t="s">
        <v>47</v>
      </c>
      <c r="K845" s="1">
        <f>_xlfn.XLOOKUP(J845,'[1]Youth DB'!$G:$G,'[1]Youth DB'!$A:$A,"",0)</f>
        <v>934</v>
      </c>
      <c r="L845" s="17" t="s">
        <v>1315</v>
      </c>
      <c r="M845" s="11">
        <f>SUM(O845,Q845,S845,U845,W845,Y845,AA845,AC845,AE845)</f>
        <v>17</v>
      </c>
      <c r="N845" s="12" t="s">
        <v>40</v>
      </c>
      <c r="O845" s="12">
        <v>3</v>
      </c>
      <c r="P845" s="12">
        <v>1</v>
      </c>
      <c r="Q845" s="12">
        <v>2</v>
      </c>
      <c r="R845" s="12">
        <v>1</v>
      </c>
      <c r="S845" s="12">
        <v>5</v>
      </c>
      <c r="T845" s="12">
        <v>2</v>
      </c>
      <c r="U845" s="12">
        <v>6</v>
      </c>
      <c r="V845" s="12">
        <v>3</v>
      </c>
      <c r="W845" s="12">
        <v>1</v>
      </c>
      <c r="X845" s="12">
        <v>3</v>
      </c>
      <c r="Y845" s="12"/>
      <c r="Z845" s="12"/>
      <c r="AA845" s="12"/>
      <c r="AB845" s="12"/>
      <c r="AC845" s="12"/>
      <c r="AD845" s="12"/>
      <c r="AE845" s="12"/>
      <c r="AF845" s="12"/>
    </row>
    <row r="846" spans="1:32">
      <c r="A846" s="1">
        <v>8081</v>
      </c>
      <c r="B846" s="3" t="s">
        <v>41</v>
      </c>
      <c r="C846" s="3"/>
      <c r="D846" s="3" t="s">
        <v>42</v>
      </c>
      <c r="E846" s="3" t="s">
        <v>57</v>
      </c>
      <c r="F846" s="1" t="s">
        <v>35</v>
      </c>
      <c r="G846" s="3" t="s">
        <v>1614</v>
      </c>
      <c r="H846" s="3" t="s">
        <v>1615</v>
      </c>
      <c r="I846" s="15"/>
      <c r="J846" s="17" t="s">
        <v>47</v>
      </c>
      <c r="K846" s="1">
        <f>_xlfn.XLOOKUP(J846,'[1]Youth DB'!$G:$G,'[1]Youth DB'!$A:$A,"",0)</f>
        <v>934</v>
      </c>
      <c r="L846" s="16">
        <v>45000</v>
      </c>
      <c r="M846" s="11">
        <f>SUM(O846,Q846,S846,U846,W846,Y846,AA846,AC846,AE846)</f>
        <v>17</v>
      </c>
      <c r="N846" s="12" t="s">
        <v>40</v>
      </c>
      <c r="O846" s="12">
        <v>4</v>
      </c>
      <c r="P846" s="12">
        <v>1</v>
      </c>
      <c r="Q846" s="12">
        <v>2</v>
      </c>
      <c r="R846" s="12">
        <v>1</v>
      </c>
      <c r="S846" s="12">
        <v>5</v>
      </c>
      <c r="T846" s="12">
        <v>1</v>
      </c>
      <c r="U846" s="12">
        <v>2</v>
      </c>
      <c r="V846" s="12">
        <v>1</v>
      </c>
      <c r="W846" s="12">
        <v>4</v>
      </c>
      <c r="X846" s="12">
        <v>2</v>
      </c>
      <c r="Y846" s="12"/>
      <c r="Z846" s="12"/>
      <c r="AA846" s="12"/>
      <c r="AB846" s="12"/>
      <c r="AC846" s="12"/>
      <c r="AD846" s="12"/>
      <c r="AE846" s="12"/>
      <c r="AF846" s="12"/>
    </row>
    <row r="847" spans="1:32">
      <c r="A847" s="1">
        <v>8084</v>
      </c>
      <c r="B847" s="3" t="s">
        <v>41</v>
      </c>
      <c r="C847" s="3"/>
      <c r="D847" s="3" t="s">
        <v>42</v>
      </c>
      <c r="E847" s="3" t="s">
        <v>43</v>
      </c>
      <c r="F847" s="1" t="s">
        <v>35</v>
      </c>
      <c r="G847" s="3" t="s">
        <v>1616</v>
      </c>
      <c r="H847" s="3" t="s">
        <v>263</v>
      </c>
      <c r="I847" s="15"/>
      <c r="J847" s="17" t="s">
        <v>1212</v>
      </c>
      <c r="K847" s="1">
        <f>_xlfn.XLOOKUP(J847,'[1]Youth DB'!$G:$G,'[1]Youth DB'!$A:$A,"",0)</f>
        <v>678</v>
      </c>
      <c r="L847" s="17" t="s">
        <v>1315</v>
      </c>
      <c r="M847" s="11">
        <f>SUM(O847,Q847,S847,U847,W847,Y847,AA847,AC847,AE847)</f>
        <v>17</v>
      </c>
      <c r="N847" s="12" t="s">
        <v>40</v>
      </c>
      <c r="O847" s="12">
        <v>3</v>
      </c>
      <c r="P847" s="12">
        <v>1</v>
      </c>
      <c r="Q847" s="12">
        <v>3</v>
      </c>
      <c r="R847" s="12">
        <v>1</v>
      </c>
      <c r="S847" s="12">
        <v>5</v>
      </c>
      <c r="T847" s="12">
        <v>1</v>
      </c>
      <c r="U847" s="12">
        <v>2</v>
      </c>
      <c r="V847" s="12">
        <v>2</v>
      </c>
      <c r="W847" s="12">
        <v>4</v>
      </c>
      <c r="X847" s="12">
        <v>2</v>
      </c>
      <c r="Y847" s="12"/>
      <c r="Z847" s="12"/>
      <c r="AA847" s="12"/>
      <c r="AB847" s="12"/>
      <c r="AC847" s="12"/>
      <c r="AD847" s="12"/>
      <c r="AE847" s="12"/>
      <c r="AF847" s="12"/>
    </row>
    <row r="848" spans="1:32">
      <c r="A848" s="1">
        <v>8088</v>
      </c>
      <c r="B848" s="3" t="s">
        <v>41</v>
      </c>
      <c r="C848" s="3"/>
      <c r="D848" s="3" t="s">
        <v>42</v>
      </c>
      <c r="E848" s="3" t="s">
        <v>43</v>
      </c>
      <c r="F848" s="1" t="s">
        <v>35</v>
      </c>
      <c r="G848" s="3" t="s">
        <v>1617</v>
      </c>
      <c r="H848" s="3" t="s">
        <v>169</v>
      </c>
      <c r="I848" s="15"/>
      <c r="J848" s="17" t="s">
        <v>1212</v>
      </c>
      <c r="K848" s="1">
        <f>_xlfn.XLOOKUP(J848,'[1]Youth DB'!$G:$G,'[1]Youth DB'!$A:$A,"",0)</f>
        <v>678</v>
      </c>
      <c r="L848" s="16">
        <v>45002</v>
      </c>
      <c r="M848" s="11">
        <f>SUM(O848,Q848,S848,U848,W848,Y848,AA848,AC848,AE848)</f>
        <v>17</v>
      </c>
      <c r="N848" s="12" t="s">
        <v>40</v>
      </c>
      <c r="O848" s="12">
        <v>2</v>
      </c>
      <c r="P848" s="12">
        <v>1</v>
      </c>
      <c r="Q848" s="12">
        <v>3</v>
      </c>
      <c r="R848" s="12">
        <v>1</v>
      </c>
      <c r="S848" s="12">
        <v>5</v>
      </c>
      <c r="T848" s="12">
        <v>1</v>
      </c>
      <c r="U848" s="12">
        <v>5</v>
      </c>
      <c r="V848" s="12">
        <v>2</v>
      </c>
      <c r="W848" s="12">
        <v>2</v>
      </c>
      <c r="X848" s="12">
        <v>2</v>
      </c>
      <c r="Y848" s="12"/>
      <c r="Z848" s="12"/>
      <c r="AA848" s="12"/>
      <c r="AB848" s="12"/>
      <c r="AC848" s="12"/>
      <c r="AD848" s="12"/>
      <c r="AE848" s="12"/>
      <c r="AF848" s="12"/>
    </row>
    <row r="849" spans="1:32">
      <c r="A849" s="1">
        <v>2461</v>
      </c>
      <c r="B849" s="3" t="s">
        <v>41</v>
      </c>
      <c r="C849" s="3"/>
      <c r="D849" s="3" t="s">
        <v>42</v>
      </c>
      <c r="E849" s="3" t="s">
        <v>43</v>
      </c>
      <c r="F849" s="1" t="s">
        <v>35</v>
      </c>
      <c r="G849" s="3" t="s">
        <v>1618</v>
      </c>
      <c r="H849" s="3" t="s">
        <v>1619</v>
      </c>
      <c r="I849" s="15"/>
      <c r="J849" s="17" t="s">
        <v>47</v>
      </c>
      <c r="K849" s="1">
        <f>_xlfn.XLOOKUP(J849,'[1]Youth DB'!$G:$G,'[1]Youth DB'!$A:$A,"",0)</f>
        <v>934</v>
      </c>
      <c r="L849" s="16">
        <v>45000</v>
      </c>
      <c r="M849" s="11">
        <f>SUM(O849,Q849,S849,U849,W849,Y849,AA849,AC849,AE849)</f>
        <v>17</v>
      </c>
      <c r="N849" s="12" t="s">
        <v>40</v>
      </c>
      <c r="O849" s="12">
        <v>4</v>
      </c>
      <c r="P849" s="12">
        <v>2</v>
      </c>
      <c r="Q849" s="12">
        <v>3</v>
      </c>
      <c r="R849" s="12">
        <v>2</v>
      </c>
      <c r="S849" s="12">
        <v>5</v>
      </c>
      <c r="T849" s="12">
        <v>2</v>
      </c>
      <c r="U849" s="12">
        <v>4</v>
      </c>
      <c r="V849" s="12">
        <v>1</v>
      </c>
      <c r="W849" s="12">
        <v>1</v>
      </c>
      <c r="X849" s="12">
        <v>1</v>
      </c>
      <c r="Y849" s="12"/>
      <c r="Z849" s="12"/>
      <c r="AA849" s="12"/>
      <c r="AB849" s="12"/>
      <c r="AC849" s="12"/>
      <c r="AD849" s="12"/>
      <c r="AE849" s="12"/>
      <c r="AF849" s="12"/>
    </row>
    <row r="850" spans="1:32" ht="24">
      <c r="A850" s="1">
        <v>1846</v>
      </c>
      <c r="B850" s="3" t="s">
        <v>48</v>
      </c>
      <c r="C850" s="3"/>
      <c r="D850" s="3" t="s">
        <v>33</v>
      </c>
      <c r="E850" s="3" t="s">
        <v>34</v>
      </c>
      <c r="F850" s="1" t="s">
        <v>35</v>
      </c>
      <c r="G850" s="3" t="s">
        <v>1620</v>
      </c>
      <c r="H850" s="3" t="s">
        <v>1621</v>
      </c>
      <c r="I850" s="15" t="s">
        <v>75</v>
      </c>
      <c r="J850" s="17" t="s">
        <v>51</v>
      </c>
      <c r="K850" s="1">
        <f>_xlfn.XLOOKUP(J850,'[1]Youth DB'!$G:$G,'[1]Youth DB'!$A:$A,"",0)</f>
        <v>768</v>
      </c>
      <c r="L850" s="16">
        <v>45012</v>
      </c>
      <c r="M850" s="11">
        <f>SUM(O850,Q850,S850,U850,W850,Y850,AA850,AC850,AE850)</f>
        <v>17</v>
      </c>
      <c r="N850" s="12" t="s">
        <v>40</v>
      </c>
      <c r="O850" s="12">
        <v>2</v>
      </c>
      <c r="P850" s="12">
        <v>1</v>
      </c>
      <c r="Q850" s="12">
        <v>1</v>
      </c>
      <c r="R850" s="12">
        <v>1</v>
      </c>
      <c r="S850" s="12">
        <v>9</v>
      </c>
      <c r="T850" s="12">
        <v>3</v>
      </c>
      <c r="U850" s="12">
        <v>0</v>
      </c>
      <c r="V850" s="12">
        <v>3</v>
      </c>
      <c r="W850" s="12">
        <v>5</v>
      </c>
      <c r="X850" s="12">
        <v>3</v>
      </c>
      <c r="Y850" s="12"/>
      <c r="Z850" s="12"/>
      <c r="AA850" s="12"/>
      <c r="AB850" s="12"/>
      <c r="AC850" s="12"/>
      <c r="AD850" s="12"/>
      <c r="AE850" s="12"/>
      <c r="AF850" s="12"/>
    </row>
    <row r="851" spans="1:32">
      <c r="A851" s="1">
        <v>7825</v>
      </c>
      <c r="B851" s="3" t="s">
        <v>451</v>
      </c>
      <c r="C851" s="3"/>
      <c r="D851" s="3" t="s">
        <v>452</v>
      </c>
      <c r="E851" s="3" t="s">
        <v>43</v>
      </c>
      <c r="F851" s="1" t="s">
        <v>35</v>
      </c>
      <c r="G851" s="17" t="s">
        <v>1622</v>
      </c>
      <c r="H851" s="17" t="s">
        <v>205</v>
      </c>
      <c r="I851" s="15" t="s">
        <v>78</v>
      </c>
      <c r="J851" s="17" t="s">
        <v>1334</v>
      </c>
      <c r="K851" s="1">
        <f>_xlfn.XLOOKUP(J851,'[1]Youth DB'!$G:$G,'[1]Youth DB'!$A:$A,"",0)</f>
        <v>693</v>
      </c>
      <c r="L851" s="16">
        <v>44999</v>
      </c>
      <c r="M851" s="11">
        <f>SUM(O851,Q851,S851,U851,W851,Y851,AA851,AC851,AE851)</f>
        <v>17</v>
      </c>
      <c r="N851" s="12" t="s">
        <v>40</v>
      </c>
      <c r="O851" s="12">
        <v>3</v>
      </c>
      <c r="P851" s="12">
        <v>1</v>
      </c>
      <c r="Q851" s="12">
        <v>3</v>
      </c>
      <c r="R851" s="12">
        <v>2</v>
      </c>
      <c r="S851" s="12">
        <v>5</v>
      </c>
      <c r="T851" s="12">
        <v>4</v>
      </c>
      <c r="U851" s="12">
        <v>3</v>
      </c>
      <c r="V851" s="12">
        <v>5</v>
      </c>
      <c r="W851" s="12">
        <v>3</v>
      </c>
      <c r="X851" s="12">
        <v>1</v>
      </c>
      <c r="Y851" s="12"/>
      <c r="Z851" s="12"/>
      <c r="AA851" s="12"/>
      <c r="AB851" s="12"/>
      <c r="AC851" s="12"/>
      <c r="AD851" s="12"/>
      <c r="AE851" s="12"/>
      <c r="AF851" s="12"/>
    </row>
    <row r="852" spans="1:32">
      <c r="A852" s="1">
        <v>4649</v>
      </c>
      <c r="B852" s="3" t="s">
        <v>451</v>
      </c>
      <c r="C852" s="3"/>
      <c r="D852" s="3" t="s">
        <v>452</v>
      </c>
      <c r="E852" s="3" t="s">
        <v>57</v>
      </c>
      <c r="F852" s="1" t="s">
        <v>35</v>
      </c>
      <c r="G852" s="3" t="s">
        <v>785</v>
      </c>
      <c r="H852" s="3" t="s">
        <v>1623</v>
      </c>
      <c r="I852" s="15" t="s">
        <v>75</v>
      </c>
      <c r="J852" s="17" t="s">
        <v>1224</v>
      </c>
      <c r="K852" s="1">
        <f>_xlfn.XLOOKUP(J852,'[1]Youth DB'!$G:$G,'[1]Youth DB'!$A:$A,"",0)</f>
        <v>666</v>
      </c>
      <c r="L852" s="16">
        <v>45007</v>
      </c>
      <c r="M852" s="11">
        <f>SUM(O852,Q852,S852,U852,W852,Y852,AA852,AC852,AE852)</f>
        <v>17</v>
      </c>
      <c r="N852" s="12" t="s">
        <v>40</v>
      </c>
      <c r="O852" s="12">
        <v>4</v>
      </c>
      <c r="P852" s="12">
        <v>1</v>
      </c>
      <c r="Q852" s="12">
        <v>2</v>
      </c>
      <c r="R852" s="12">
        <v>6</v>
      </c>
      <c r="S852" s="12">
        <v>5</v>
      </c>
      <c r="T852" s="12">
        <v>8</v>
      </c>
      <c r="U852" s="12">
        <v>2</v>
      </c>
      <c r="V852" s="12">
        <v>9</v>
      </c>
      <c r="W852" s="12">
        <v>4</v>
      </c>
      <c r="X852" s="12">
        <v>10</v>
      </c>
      <c r="Y852" s="12"/>
      <c r="Z852" s="12"/>
      <c r="AA852" s="12"/>
      <c r="AB852" s="12"/>
      <c r="AC852" s="12"/>
      <c r="AD852" s="12"/>
      <c r="AE852" s="12"/>
      <c r="AF852" s="12"/>
    </row>
    <row r="853" spans="1:32">
      <c r="A853" s="1">
        <v>4019</v>
      </c>
      <c r="B853" s="3" t="s">
        <v>451</v>
      </c>
      <c r="C853" s="3"/>
      <c r="D853" s="3" t="s">
        <v>452</v>
      </c>
      <c r="E853" s="3" t="s">
        <v>57</v>
      </c>
      <c r="F853" s="1" t="s">
        <v>35</v>
      </c>
      <c r="G853" s="3" t="s">
        <v>1624</v>
      </c>
      <c r="H853" s="3" t="s">
        <v>1625</v>
      </c>
      <c r="I853" s="15" t="s">
        <v>78</v>
      </c>
      <c r="J853" s="17" t="s">
        <v>1220</v>
      </c>
      <c r="K853" s="1">
        <f>_xlfn.XLOOKUP(J853,'[1]Youth DB'!$G:$G,'[1]Youth DB'!$A:$A,"",0)</f>
        <v>681</v>
      </c>
      <c r="L853" s="16">
        <v>44999</v>
      </c>
      <c r="M853" s="11">
        <f>SUM(O853,Q853,S853,U853,W853,Y853,AA853,AC853,AE853)</f>
        <v>17</v>
      </c>
      <c r="N853" s="12" t="s">
        <v>40</v>
      </c>
      <c r="O853" s="12">
        <v>4</v>
      </c>
      <c r="P853" s="12">
        <v>1</v>
      </c>
      <c r="Q853" s="12">
        <v>4</v>
      </c>
      <c r="R853" s="12">
        <v>3</v>
      </c>
      <c r="S853" s="12">
        <v>5</v>
      </c>
      <c r="T853" s="12">
        <v>7</v>
      </c>
      <c r="U853" s="12"/>
      <c r="V853" s="12"/>
      <c r="W853" s="12">
        <v>4</v>
      </c>
      <c r="X853" s="12">
        <v>10</v>
      </c>
      <c r="Y853" s="12"/>
      <c r="Z853" s="12"/>
      <c r="AA853" s="12"/>
      <c r="AB853" s="12"/>
      <c r="AC853" s="12"/>
      <c r="AD853" s="12"/>
      <c r="AE853" s="12"/>
      <c r="AF853" s="12"/>
    </row>
    <row r="854" spans="1:32">
      <c r="A854" s="1">
        <v>7826</v>
      </c>
      <c r="B854" s="3" t="s">
        <v>451</v>
      </c>
      <c r="C854" s="3"/>
      <c r="D854" s="3" t="s">
        <v>452</v>
      </c>
      <c r="E854" s="3" t="s">
        <v>43</v>
      </c>
      <c r="F854" s="1" t="s">
        <v>35</v>
      </c>
      <c r="G854" s="17" t="s">
        <v>1626</v>
      </c>
      <c r="H854" s="17" t="s">
        <v>353</v>
      </c>
      <c r="I854" s="15" t="s">
        <v>78</v>
      </c>
      <c r="J854" s="17" t="s">
        <v>1220</v>
      </c>
      <c r="K854" s="1">
        <f>_xlfn.XLOOKUP(J854,'[1]Youth DB'!$G:$G,'[1]Youth DB'!$A:$A,"",0)</f>
        <v>681</v>
      </c>
      <c r="L854" s="16">
        <v>45000</v>
      </c>
      <c r="M854" s="11">
        <f>SUM(O854,Q854,S854,U854,W854,Y854,AA854,AC854,AE854)</f>
        <v>17</v>
      </c>
      <c r="N854" s="12" t="s">
        <v>40</v>
      </c>
      <c r="O854" s="12">
        <v>3</v>
      </c>
      <c r="P854" s="12">
        <v>1</v>
      </c>
      <c r="Q854" s="12">
        <v>3</v>
      </c>
      <c r="R854" s="12">
        <v>2</v>
      </c>
      <c r="S854" s="12">
        <v>6</v>
      </c>
      <c r="T854" s="12">
        <v>4</v>
      </c>
      <c r="U854" s="12">
        <v>2</v>
      </c>
      <c r="V854" s="12">
        <v>5</v>
      </c>
      <c r="W854" s="12">
        <v>3</v>
      </c>
      <c r="X854" s="12">
        <v>6</v>
      </c>
      <c r="Y854" s="12"/>
      <c r="Z854" s="12"/>
      <c r="AA854" s="12"/>
      <c r="AB854" s="12"/>
      <c r="AC854" s="12"/>
      <c r="AD854" s="12"/>
      <c r="AE854" s="12"/>
      <c r="AF854" s="12"/>
    </row>
    <row r="855" spans="1:32">
      <c r="A855" s="1">
        <v>7830</v>
      </c>
      <c r="B855" s="3" t="s">
        <v>451</v>
      </c>
      <c r="C855" s="3"/>
      <c r="D855" s="3" t="s">
        <v>452</v>
      </c>
      <c r="E855" s="3" t="s">
        <v>43</v>
      </c>
      <c r="F855" s="1" t="s">
        <v>35</v>
      </c>
      <c r="G855" s="17" t="s">
        <v>1627</v>
      </c>
      <c r="H855" s="17" t="s">
        <v>1173</v>
      </c>
      <c r="I855" s="15" t="s">
        <v>78</v>
      </c>
      <c r="J855" s="17" t="s">
        <v>1334</v>
      </c>
      <c r="K855" s="1">
        <f>_xlfn.XLOOKUP(J855,'[1]Youth DB'!$G:$G,'[1]Youth DB'!$A:$A,"",0)</f>
        <v>693</v>
      </c>
      <c r="L855" s="16">
        <v>45000</v>
      </c>
      <c r="M855" s="11">
        <f>SUM(O855,Q855,S855,U855,W855,Y855,AA855,AC855,AE855)</f>
        <v>17</v>
      </c>
      <c r="N855" s="12" t="s">
        <v>40</v>
      </c>
      <c r="O855" s="12">
        <v>4</v>
      </c>
      <c r="P855" s="12">
        <v>1</v>
      </c>
      <c r="Q855" s="12">
        <v>2</v>
      </c>
      <c r="R855" s="12">
        <v>1</v>
      </c>
      <c r="S855" s="12">
        <v>5</v>
      </c>
      <c r="T855" s="12">
        <v>4</v>
      </c>
      <c r="U855" s="12">
        <v>2</v>
      </c>
      <c r="V855" s="12">
        <v>4</v>
      </c>
      <c r="W855" s="12">
        <v>4</v>
      </c>
      <c r="X855" s="12">
        <v>3</v>
      </c>
      <c r="Y855" s="12"/>
      <c r="Z855" s="12"/>
      <c r="AA855" s="12"/>
      <c r="AB855" s="12"/>
      <c r="AC855" s="12"/>
      <c r="AD855" s="12"/>
      <c r="AE855" s="12"/>
      <c r="AF855" s="12"/>
    </row>
    <row r="856" spans="1:32">
      <c r="A856" s="1">
        <v>4556</v>
      </c>
      <c r="B856" s="3" t="s">
        <v>451</v>
      </c>
      <c r="C856" s="3"/>
      <c r="D856" s="3" t="s">
        <v>452</v>
      </c>
      <c r="E856" s="3" t="s">
        <v>57</v>
      </c>
      <c r="F856" s="1" t="s">
        <v>35</v>
      </c>
      <c r="G856" s="3" t="s">
        <v>193</v>
      </c>
      <c r="H856" s="3" t="s">
        <v>1356</v>
      </c>
      <c r="I856" s="15" t="s">
        <v>75</v>
      </c>
      <c r="J856" s="17" t="s">
        <v>1220</v>
      </c>
      <c r="K856" s="1">
        <f>_xlfn.XLOOKUP(J856,'[1]Youth DB'!$G:$G,'[1]Youth DB'!$A:$A,"",0)</f>
        <v>681</v>
      </c>
      <c r="L856" s="16">
        <v>44999</v>
      </c>
      <c r="M856" s="11">
        <f>SUM(O856,Q856,S856,U856,W856,Y856,AA856,AC856,AE856)</f>
        <v>17</v>
      </c>
      <c r="N856" s="12" t="s">
        <v>40</v>
      </c>
      <c r="O856" s="12">
        <v>4</v>
      </c>
      <c r="P856" s="12">
        <v>1</v>
      </c>
      <c r="Q856" s="12">
        <v>4</v>
      </c>
      <c r="R856" s="12">
        <v>3</v>
      </c>
      <c r="S856" s="12">
        <v>5</v>
      </c>
      <c r="T856" s="12">
        <v>7</v>
      </c>
      <c r="U856" s="12">
        <v>0</v>
      </c>
      <c r="V856" s="12"/>
      <c r="W856" s="12">
        <v>4</v>
      </c>
      <c r="X856" s="12">
        <v>10</v>
      </c>
      <c r="Y856" s="12"/>
      <c r="Z856" s="12"/>
      <c r="AA856" s="12"/>
      <c r="AB856" s="12"/>
      <c r="AC856" s="12"/>
      <c r="AD856" s="12"/>
      <c r="AE856" s="12"/>
      <c r="AF856" s="12"/>
    </row>
    <row r="857" spans="1:32">
      <c r="A857" s="1">
        <v>7884</v>
      </c>
      <c r="B857" s="3" t="s">
        <v>451</v>
      </c>
      <c r="C857" s="13"/>
      <c r="D857" s="3" t="s">
        <v>452</v>
      </c>
      <c r="E857" s="3" t="s">
        <v>43</v>
      </c>
      <c r="F857" s="1" t="s">
        <v>35</v>
      </c>
      <c r="G857" s="17" t="s">
        <v>1628</v>
      </c>
      <c r="H857" s="17" t="s">
        <v>238</v>
      </c>
      <c r="I857" s="15" t="s">
        <v>75</v>
      </c>
      <c r="J857" s="17" t="s">
        <v>1334</v>
      </c>
      <c r="K857" s="1">
        <f>_xlfn.XLOOKUP(J857,'[1]Youth DB'!$G:$G,'[1]Youth DB'!$A:$A,"",0)</f>
        <v>693</v>
      </c>
      <c r="L857" s="16">
        <v>44999</v>
      </c>
      <c r="M857" s="11">
        <f>SUM(O857,Q857,S857,U857,W857,Y857,AA857,AC857,AE857)</f>
        <v>17</v>
      </c>
      <c r="N857" s="12" t="s">
        <v>40</v>
      </c>
      <c r="O857" s="12">
        <v>4</v>
      </c>
      <c r="P857" s="12">
        <v>1</v>
      </c>
      <c r="Q857" s="12">
        <v>2</v>
      </c>
      <c r="R857" s="12">
        <v>1</v>
      </c>
      <c r="S857" s="12">
        <v>6</v>
      </c>
      <c r="T857" s="12">
        <v>4</v>
      </c>
      <c r="U857" s="12">
        <v>1</v>
      </c>
      <c r="V857" s="12">
        <v>4</v>
      </c>
      <c r="W857" s="12">
        <v>4</v>
      </c>
      <c r="X857" s="12">
        <v>3</v>
      </c>
      <c r="Y857" s="12"/>
      <c r="Z857" s="12"/>
      <c r="AA857" s="12"/>
      <c r="AB857" s="12"/>
      <c r="AC857" s="12"/>
      <c r="AD857" s="12"/>
      <c r="AE857" s="12"/>
      <c r="AF857" s="12"/>
    </row>
    <row r="858" spans="1:32">
      <c r="A858" s="1">
        <v>7833</v>
      </c>
      <c r="B858" s="3" t="s">
        <v>451</v>
      </c>
      <c r="C858" s="3"/>
      <c r="D858" s="3" t="s">
        <v>452</v>
      </c>
      <c r="E858" s="3" t="s">
        <v>43</v>
      </c>
      <c r="F858" s="1" t="s">
        <v>35</v>
      </c>
      <c r="G858" s="17" t="s">
        <v>1629</v>
      </c>
      <c r="H858" s="17" t="s">
        <v>574</v>
      </c>
      <c r="I858" s="15" t="s">
        <v>78</v>
      </c>
      <c r="J858" s="17" t="s">
        <v>1279</v>
      </c>
      <c r="K858" s="1">
        <f>_xlfn.XLOOKUP(J858,'[1]Youth DB'!$G:$G,'[1]Youth DB'!$A:$A,"",0)</f>
        <v>677</v>
      </c>
      <c r="L858" s="16">
        <v>44999</v>
      </c>
      <c r="M858" s="11">
        <f>SUM(O858,Q858,S858,U858,W858,Y858,AA858,AC858,AE858)</f>
        <v>17</v>
      </c>
      <c r="N858" s="12" t="s">
        <v>40</v>
      </c>
      <c r="O858" s="12">
        <v>3</v>
      </c>
      <c r="P858" s="12">
        <v>1</v>
      </c>
      <c r="Q858" s="12">
        <v>3</v>
      </c>
      <c r="R858" s="12">
        <v>2</v>
      </c>
      <c r="S858" s="12">
        <v>5</v>
      </c>
      <c r="T858" s="12">
        <v>3</v>
      </c>
      <c r="U858" s="12">
        <v>3</v>
      </c>
      <c r="V858" s="12">
        <v>5</v>
      </c>
      <c r="W858" s="12">
        <v>3</v>
      </c>
      <c r="X858" s="12">
        <v>2</v>
      </c>
      <c r="Y858" s="12"/>
      <c r="Z858" s="12"/>
      <c r="AA858" s="12"/>
      <c r="AB858" s="12"/>
      <c r="AC858" s="12"/>
      <c r="AD858" s="12"/>
      <c r="AE858" s="12"/>
      <c r="AF858" s="12"/>
    </row>
    <row r="859" spans="1:32">
      <c r="A859" s="1">
        <v>4546</v>
      </c>
      <c r="B859" s="3" t="s">
        <v>451</v>
      </c>
      <c r="C859" s="13"/>
      <c r="D859" s="3" t="s">
        <v>452</v>
      </c>
      <c r="E859" s="3" t="s">
        <v>57</v>
      </c>
      <c r="F859" s="1" t="s">
        <v>35</v>
      </c>
      <c r="G859" s="3" t="s">
        <v>1630</v>
      </c>
      <c r="H859" s="3" t="s">
        <v>1631</v>
      </c>
      <c r="I859" s="15" t="s">
        <v>78</v>
      </c>
      <c r="J859" s="17" t="s">
        <v>1220</v>
      </c>
      <c r="K859" s="1">
        <f>_xlfn.XLOOKUP(J859,'[1]Youth DB'!$G:$G,'[1]Youth DB'!$A:$A,"",0)</f>
        <v>681</v>
      </c>
      <c r="L859" s="16">
        <v>44999</v>
      </c>
      <c r="M859" s="11">
        <f>SUM(O859,Q859,S859,U859,W859,Y859,AA859,AC859,AE859)</f>
        <v>17</v>
      </c>
      <c r="N859" s="12" t="s">
        <v>40</v>
      </c>
      <c r="O859" s="12">
        <v>4</v>
      </c>
      <c r="P859" s="12">
        <v>1</v>
      </c>
      <c r="Q859" s="12">
        <v>4</v>
      </c>
      <c r="R859" s="12">
        <v>3</v>
      </c>
      <c r="S859" s="12">
        <v>6</v>
      </c>
      <c r="T859" s="12">
        <v>7</v>
      </c>
      <c r="U859" s="12">
        <v>0</v>
      </c>
      <c r="V859" s="12"/>
      <c r="W859" s="12">
        <v>3</v>
      </c>
      <c r="X859" s="12">
        <v>11</v>
      </c>
      <c r="Y859" s="12"/>
      <c r="Z859" s="12"/>
      <c r="AA859" s="12"/>
      <c r="AB859" s="12"/>
      <c r="AC859" s="12"/>
      <c r="AD859" s="12"/>
      <c r="AE859" s="12"/>
      <c r="AF859" s="12"/>
    </row>
    <row r="860" spans="1:32">
      <c r="A860" s="1">
        <v>4559</v>
      </c>
      <c r="B860" s="3" t="s">
        <v>451</v>
      </c>
      <c r="C860" s="3"/>
      <c r="D860" s="3" t="s">
        <v>452</v>
      </c>
      <c r="E860" s="3" t="s">
        <v>57</v>
      </c>
      <c r="F860" s="1" t="s">
        <v>35</v>
      </c>
      <c r="G860" s="3" t="s">
        <v>1632</v>
      </c>
      <c r="H860" s="3" t="s">
        <v>1633</v>
      </c>
      <c r="I860" s="15" t="s">
        <v>78</v>
      </c>
      <c r="J860" s="17" t="s">
        <v>1279</v>
      </c>
      <c r="K860" s="1">
        <f>_xlfn.XLOOKUP(J860,'[1]Youth DB'!$G:$G,'[1]Youth DB'!$A:$A,"",0)</f>
        <v>677</v>
      </c>
      <c r="L860" s="16">
        <v>45007</v>
      </c>
      <c r="M860" s="11">
        <f>SUM(O860,Q860,S860,U860,W860,Y860,AA860,AC860,AE860)</f>
        <v>17</v>
      </c>
      <c r="N860" s="12" t="s">
        <v>40</v>
      </c>
      <c r="O860" s="12">
        <v>5</v>
      </c>
      <c r="P860" s="12">
        <v>2</v>
      </c>
      <c r="Q860" s="12">
        <v>2</v>
      </c>
      <c r="R860" s="12">
        <v>3</v>
      </c>
      <c r="S860" s="12">
        <v>5</v>
      </c>
      <c r="T860" s="12">
        <v>5</v>
      </c>
      <c r="U860" s="12">
        <v>2</v>
      </c>
      <c r="V860" s="12">
        <v>6</v>
      </c>
      <c r="W860" s="12">
        <v>3</v>
      </c>
      <c r="X860" s="12">
        <v>8</v>
      </c>
      <c r="Y860" s="12"/>
      <c r="Z860" s="12"/>
      <c r="AA860" s="12"/>
      <c r="AB860" s="12"/>
      <c r="AC860" s="12"/>
      <c r="AD860" s="12"/>
      <c r="AE860" s="12"/>
      <c r="AF860" s="12"/>
    </row>
    <row r="861" spans="1:32">
      <c r="A861" s="1">
        <v>7901</v>
      </c>
      <c r="B861" s="3" t="s">
        <v>451</v>
      </c>
      <c r="C861" s="3"/>
      <c r="D861" s="3" t="s">
        <v>452</v>
      </c>
      <c r="E861" s="3" t="s">
        <v>43</v>
      </c>
      <c r="F861" s="1" t="s">
        <v>35</v>
      </c>
      <c r="G861" s="17" t="s">
        <v>1634</v>
      </c>
      <c r="H861" s="17" t="s">
        <v>1635</v>
      </c>
      <c r="I861" s="15" t="s">
        <v>75</v>
      </c>
      <c r="J861" s="17" t="s">
        <v>685</v>
      </c>
      <c r="K861" s="1">
        <f>_xlfn.XLOOKUP(J861,'[1]Youth DB'!$G:$G,'[1]Youth DB'!$A:$A,"",0)</f>
        <v>668</v>
      </c>
      <c r="L861" s="16">
        <v>44999</v>
      </c>
      <c r="M861" s="11">
        <f>SUM(O861,Q861,S861,U861,W861,Y861,AA861,AC861,AE861)</f>
        <v>17</v>
      </c>
      <c r="N861" s="12" t="s">
        <v>40</v>
      </c>
      <c r="O861" s="12">
        <v>3</v>
      </c>
      <c r="P861" s="12">
        <v>2</v>
      </c>
      <c r="Q861" s="12">
        <v>2</v>
      </c>
      <c r="R861" s="12">
        <v>2</v>
      </c>
      <c r="S861" s="12">
        <v>8</v>
      </c>
      <c r="T861" s="12">
        <v>3</v>
      </c>
      <c r="U861" s="12">
        <v>1</v>
      </c>
      <c r="V861" s="12">
        <v>4</v>
      </c>
      <c r="W861" s="12">
        <v>3</v>
      </c>
      <c r="X861" s="12">
        <v>1</v>
      </c>
      <c r="Y861" s="12"/>
      <c r="Z861" s="12"/>
      <c r="AA861" s="12"/>
      <c r="AB861" s="12"/>
      <c r="AC861" s="12"/>
      <c r="AD861" s="12"/>
      <c r="AE861" s="12"/>
      <c r="AF861" s="12"/>
    </row>
    <row r="862" spans="1:32">
      <c r="A862" s="1">
        <v>4707</v>
      </c>
      <c r="B862" s="3" t="s">
        <v>451</v>
      </c>
      <c r="C862" s="3"/>
      <c r="D862" s="3" t="s">
        <v>452</v>
      </c>
      <c r="E862" s="3" t="s">
        <v>57</v>
      </c>
      <c r="F862" s="1" t="s">
        <v>35</v>
      </c>
      <c r="G862" s="3" t="s">
        <v>361</v>
      </c>
      <c r="H862" s="3" t="s">
        <v>1636</v>
      </c>
      <c r="I862" s="15" t="s">
        <v>78</v>
      </c>
      <c r="J862" s="17" t="s">
        <v>1220</v>
      </c>
      <c r="K862" s="1">
        <f>_xlfn.XLOOKUP(J862,'[1]Youth DB'!$G:$G,'[1]Youth DB'!$A:$A,"",0)</f>
        <v>681</v>
      </c>
      <c r="L862" s="16">
        <v>44999</v>
      </c>
      <c r="M862" s="11">
        <f>SUM(O862,Q862,S862,U862,W862,Y862,AA862,AC862,AE862)</f>
        <v>17</v>
      </c>
      <c r="N862" s="12" t="s">
        <v>40</v>
      </c>
      <c r="O862" s="12">
        <v>4</v>
      </c>
      <c r="P862" s="12">
        <v>1</v>
      </c>
      <c r="Q862" s="12">
        <v>4</v>
      </c>
      <c r="R862" s="12">
        <v>3</v>
      </c>
      <c r="S862" s="12">
        <v>6</v>
      </c>
      <c r="T862" s="12">
        <v>7</v>
      </c>
      <c r="U862" s="12">
        <v>0</v>
      </c>
      <c r="V862" s="12"/>
      <c r="W862" s="12">
        <v>3</v>
      </c>
      <c r="X862" s="12">
        <v>11</v>
      </c>
      <c r="Y862" s="12"/>
      <c r="Z862" s="12"/>
      <c r="AA862" s="12"/>
      <c r="AB862" s="12"/>
      <c r="AC862" s="12"/>
      <c r="AD862" s="12"/>
      <c r="AE862" s="12"/>
      <c r="AF862" s="12"/>
    </row>
    <row r="863" spans="1:32">
      <c r="A863" s="1">
        <v>4020</v>
      </c>
      <c r="B863" s="3" t="s">
        <v>451</v>
      </c>
      <c r="C863" s="3"/>
      <c r="D863" s="3" t="s">
        <v>452</v>
      </c>
      <c r="E863" s="3" t="s">
        <v>57</v>
      </c>
      <c r="F863" s="1" t="s">
        <v>35</v>
      </c>
      <c r="G863" s="3" t="s">
        <v>1637</v>
      </c>
      <c r="H863" s="3" t="s">
        <v>1451</v>
      </c>
      <c r="I863" s="15" t="s">
        <v>78</v>
      </c>
      <c r="J863" s="17" t="s">
        <v>685</v>
      </c>
      <c r="K863" s="1">
        <f>_xlfn.XLOOKUP(J863,'[1]Youth DB'!$G:$G,'[1]Youth DB'!$A:$A,"",0)</f>
        <v>668</v>
      </c>
      <c r="L863" s="16">
        <v>45007</v>
      </c>
      <c r="M863" s="11">
        <f>SUM(O863,Q863,S863,U863,W863,Y863,AA863,AC863,AE863)</f>
        <v>17</v>
      </c>
      <c r="N863" s="12" t="s">
        <v>40</v>
      </c>
      <c r="O863" s="12">
        <v>3</v>
      </c>
      <c r="P863" s="12">
        <v>1</v>
      </c>
      <c r="Q863" s="12">
        <v>3</v>
      </c>
      <c r="R863" s="12">
        <v>4</v>
      </c>
      <c r="S863" s="12">
        <v>6</v>
      </c>
      <c r="T863" s="12">
        <v>4</v>
      </c>
      <c r="U863" s="12">
        <v>2</v>
      </c>
      <c r="V863" s="12">
        <v>4</v>
      </c>
      <c r="W863" s="12">
        <v>3</v>
      </c>
      <c r="X863" s="12">
        <v>5</v>
      </c>
      <c r="Y863" s="12"/>
      <c r="Z863" s="12"/>
      <c r="AA863" s="12"/>
      <c r="AB863" s="12"/>
      <c r="AC863" s="12"/>
      <c r="AD863" s="12"/>
      <c r="AE863" s="12"/>
      <c r="AF863" s="12"/>
    </row>
    <row r="864" spans="1:32">
      <c r="A864" s="1">
        <v>4552</v>
      </c>
      <c r="B864" s="3" t="s">
        <v>451</v>
      </c>
      <c r="C864" s="3"/>
      <c r="D864" s="3" t="s">
        <v>452</v>
      </c>
      <c r="E864" s="3" t="s">
        <v>57</v>
      </c>
      <c r="F864" s="1" t="s">
        <v>35</v>
      </c>
      <c r="G864" s="3" t="s">
        <v>1638</v>
      </c>
      <c r="H864" s="3" t="s">
        <v>881</v>
      </c>
      <c r="I864" s="15" t="s">
        <v>78</v>
      </c>
      <c r="J864" s="17" t="s">
        <v>1224</v>
      </c>
      <c r="K864" s="1">
        <f>_xlfn.XLOOKUP(J864,'[1]Youth DB'!$G:$G,'[1]Youth DB'!$A:$A,"",0)</f>
        <v>666</v>
      </c>
      <c r="L864" s="16">
        <v>45007</v>
      </c>
      <c r="M864" s="11">
        <f>SUM(O864,Q864,S864,U864,W864,Y864,AA864,AC864,AE864)</f>
        <v>17</v>
      </c>
      <c r="N864" s="12" t="s">
        <v>40</v>
      </c>
      <c r="O864" s="12">
        <v>4</v>
      </c>
      <c r="P864" s="12">
        <v>1</v>
      </c>
      <c r="Q864" s="12">
        <v>2</v>
      </c>
      <c r="R864" s="12">
        <v>6</v>
      </c>
      <c r="S864" s="12">
        <v>5</v>
      </c>
      <c r="T864" s="12">
        <v>8</v>
      </c>
      <c r="U864" s="12">
        <v>2</v>
      </c>
      <c r="V864" s="12">
        <v>9</v>
      </c>
      <c r="W864" s="12">
        <v>4</v>
      </c>
      <c r="X864" s="12">
        <v>11</v>
      </c>
      <c r="Y864" s="12"/>
      <c r="Z864" s="12"/>
      <c r="AA864" s="12"/>
      <c r="AB864" s="12"/>
      <c r="AC864" s="12"/>
      <c r="AD864" s="12"/>
      <c r="AE864" s="12"/>
      <c r="AF864" s="12"/>
    </row>
    <row r="865" spans="1:32">
      <c r="A865" s="1">
        <v>4590</v>
      </c>
      <c r="B865" s="3" t="s">
        <v>451</v>
      </c>
      <c r="C865" s="13"/>
      <c r="D865" s="13" t="s">
        <v>452</v>
      </c>
      <c r="E865" s="3" t="s">
        <v>43</v>
      </c>
      <c r="F865" s="1" t="s">
        <v>35</v>
      </c>
      <c r="G865" s="3" t="s">
        <v>1639</v>
      </c>
      <c r="H865" s="3" t="s">
        <v>217</v>
      </c>
      <c r="I865" s="15" t="s">
        <v>75</v>
      </c>
      <c r="J865" s="17" t="s">
        <v>1334</v>
      </c>
      <c r="K865" s="1">
        <f>_xlfn.XLOOKUP(J865,'[1]Youth DB'!$G:$G,'[1]Youth DB'!$A:$A,"",0)</f>
        <v>693</v>
      </c>
      <c r="L865" s="16">
        <v>44999</v>
      </c>
      <c r="M865" s="11">
        <f>SUM(O865,Q865,S865,U865,W865,Y865,AA865,AC865,AE865)</f>
        <v>17</v>
      </c>
      <c r="N865" s="12" t="s">
        <v>40</v>
      </c>
      <c r="O865" s="12">
        <v>3</v>
      </c>
      <c r="P865" s="12">
        <v>1</v>
      </c>
      <c r="Q865" s="12">
        <v>4</v>
      </c>
      <c r="R865" s="12">
        <v>2</v>
      </c>
      <c r="S865" s="12">
        <v>6</v>
      </c>
      <c r="T865" s="12">
        <v>4</v>
      </c>
      <c r="U865" s="12">
        <v>1</v>
      </c>
      <c r="V865" s="12">
        <v>4</v>
      </c>
      <c r="W865" s="12">
        <v>3</v>
      </c>
      <c r="X865" s="12">
        <v>3</v>
      </c>
      <c r="Y865" s="12"/>
      <c r="Z865" s="12"/>
      <c r="AA865" s="12"/>
      <c r="AB865" s="12"/>
      <c r="AC865" s="12"/>
      <c r="AD865" s="12"/>
      <c r="AE865" s="12"/>
      <c r="AF865" s="12"/>
    </row>
    <row r="866" spans="1:32" ht="24">
      <c r="A866" s="1">
        <v>9098</v>
      </c>
      <c r="B866" s="3" t="s">
        <v>1016</v>
      </c>
      <c r="C866" s="13" t="s">
        <v>1545</v>
      </c>
      <c r="D866" s="13" t="s">
        <v>432</v>
      </c>
      <c r="E866" s="3" t="s">
        <v>43</v>
      </c>
      <c r="F866" s="1" t="s">
        <v>35</v>
      </c>
      <c r="G866" s="17" t="s">
        <v>1640</v>
      </c>
      <c r="H866" s="17" t="s">
        <v>1641</v>
      </c>
      <c r="I866" s="15" t="s">
        <v>78</v>
      </c>
      <c r="J866" s="17" t="s">
        <v>1548</v>
      </c>
      <c r="K866" s="1">
        <f>_xlfn.XLOOKUP(J866,'[1]Youth DB'!$G:$G,'[1]Youth DB'!$A:$A,"",0)</f>
        <v>891</v>
      </c>
      <c r="L866" s="17" t="s">
        <v>482</v>
      </c>
      <c r="M866" s="11">
        <f>SUM(O866,Q866,S866,U866,W866,Y866,AA866,AC866,AE866)</f>
        <v>17</v>
      </c>
      <c r="N866" s="12"/>
      <c r="O866" s="12"/>
      <c r="P866" s="12"/>
      <c r="Q866" s="12">
        <v>3</v>
      </c>
      <c r="R866" s="12">
        <v>3</v>
      </c>
      <c r="S866" s="12">
        <v>6</v>
      </c>
      <c r="T866" s="12">
        <v>4</v>
      </c>
      <c r="U866" s="12">
        <v>4</v>
      </c>
      <c r="V866" s="12">
        <v>4</v>
      </c>
      <c r="W866" s="12">
        <v>4</v>
      </c>
      <c r="X866" s="12">
        <v>4</v>
      </c>
      <c r="Y866" s="12"/>
      <c r="Z866" s="12"/>
      <c r="AA866" s="12"/>
      <c r="AB866" s="12"/>
      <c r="AC866" s="12"/>
      <c r="AD866" s="12"/>
      <c r="AE866" s="12"/>
      <c r="AF866" s="12"/>
    </row>
    <row r="867" spans="1:32" ht="24">
      <c r="A867" s="1">
        <v>7762</v>
      </c>
      <c r="B867" s="3" t="s">
        <v>1016</v>
      </c>
      <c r="C867" s="13" t="s">
        <v>1545</v>
      </c>
      <c r="D867" s="13" t="s">
        <v>432</v>
      </c>
      <c r="E867" s="3" t="s">
        <v>43</v>
      </c>
      <c r="F867" s="1" t="s">
        <v>35</v>
      </c>
      <c r="G867" s="17" t="s">
        <v>1642</v>
      </c>
      <c r="H867" s="17" t="s">
        <v>533</v>
      </c>
      <c r="I867" s="15" t="s">
        <v>75</v>
      </c>
      <c r="J867" s="17" t="s">
        <v>1548</v>
      </c>
      <c r="K867" s="1">
        <f>_xlfn.XLOOKUP(J867,'[1]Youth DB'!$G:$G,'[1]Youth DB'!$A:$A,"",0)</f>
        <v>891</v>
      </c>
      <c r="L867" s="17" t="s">
        <v>1549</v>
      </c>
      <c r="M867" s="11">
        <f>SUM(O867,Q867,S867,U867,W867,Y867,AA867,AC867,AE867)</f>
        <v>17</v>
      </c>
      <c r="N867" s="12"/>
      <c r="O867" s="12"/>
      <c r="P867" s="12"/>
      <c r="Q867" s="12">
        <v>3</v>
      </c>
      <c r="R867" s="12">
        <v>2</v>
      </c>
      <c r="S867" s="12">
        <v>8</v>
      </c>
      <c r="T867" s="12">
        <v>4</v>
      </c>
      <c r="U867" s="12">
        <v>3</v>
      </c>
      <c r="V867" s="12">
        <v>6</v>
      </c>
      <c r="W867" s="12">
        <v>3</v>
      </c>
      <c r="X867" s="12">
        <v>5</v>
      </c>
      <c r="Y867" s="12"/>
      <c r="Z867" s="12"/>
      <c r="AA867" s="12"/>
      <c r="AB867" s="12"/>
      <c r="AC867" s="12"/>
      <c r="AD867" s="12"/>
      <c r="AE867" s="12"/>
      <c r="AF867" s="12"/>
    </row>
    <row r="868" spans="1:32" ht="24">
      <c r="A868" s="1">
        <v>7766</v>
      </c>
      <c r="B868" s="3" t="s">
        <v>1016</v>
      </c>
      <c r="C868" s="3" t="s">
        <v>1545</v>
      </c>
      <c r="D868" s="3" t="s">
        <v>432</v>
      </c>
      <c r="E868" s="3" t="s">
        <v>43</v>
      </c>
      <c r="F868" s="1" t="s">
        <v>35</v>
      </c>
      <c r="G868" s="17" t="s">
        <v>1643</v>
      </c>
      <c r="H868" s="17" t="s">
        <v>1644</v>
      </c>
      <c r="I868" s="15" t="s">
        <v>78</v>
      </c>
      <c r="J868" s="17" t="s">
        <v>1548</v>
      </c>
      <c r="K868" s="1">
        <f>_xlfn.XLOOKUP(J868,'[1]Youth DB'!$G:$G,'[1]Youth DB'!$A:$A,"",0)</f>
        <v>891</v>
      </c>
      <c r="L868" s="17" t="s">
        <v>1549</v>
      </c>
      <c r="M868" s="11">
        <f>SUM(O868,Q868,S868,U868,W868,Y868,AA868,AC868,AE868)</f>
        <v>17</v>
      </c>
      <c r="N868" s="12"/>
      <c r="O868" s="12"/>
      <c r="P868" s="12"/>
      <c r="Q868" s="12">
        <v>2</v>
      </c>
      <c r="R868" s="12">
        <v>2</v>
      </c>
      <c r="S868" s="12">
        <v>8</v>
      </c>
      <c r="T868" s="12">
        <v>4</v>
      </c>
      <c r="U868" s="12">
        <v>3</v>
      </c>
      <c r="V868" s="12">
        <v>4</v>
      </c>
      <c r="W868" s="12">
        <v>4</v>
      </c>
      <c r="X868" s="12">
        <v>3</v>
      </c>
      <c r="Y868" s="12"/>
      <c r="Z868" s="12"/>
      <c r="AA868" s="12"/>
      <c r="AB868" s="12"/>
      <c r="AC868" s="12"/>
      <c r="AD868" s="12"/>
      <c r="AE868" s="12"/>
      <c r="AF868" s="12"/>
    </row>
    <row r="869" spans="1:32">
      <c r="A869" s="1">
        <v>8401</v>
      </c>
      <c r="B869" s="3" t="s">
        <v>1016</v>
      </c>
      <c r="C869" s="3"/>
      <c r="D869" s="3" t="s">
        <v>432</v>
      </c>
      <c r="E869" s="3" t="s">
        <v>57</v>
      </c>
      <c r="F869" s="1" t="s">
        <v>35</v>
      </c>
      <c r="G869" s="3" t="s">
        <v>1645</v>
      </c>
      <c r="H869" s="3" t="s">
        <v>238</v>
      </c>
      <c r="I869" s="15" t="s">
        <v>75</v>
      </c>
      <c r="J869" s="17" t="s">
        <v>1551</v>
      </c>
      <c r="K869" s="1">
        <f>_xlfn.XLOOKUP(J869,'[1]Youth DB'!$G:$G,'[1]Youth DB'!$A:$A,"",0)</f>
        <v>767</v>
      </c>
      <c r="L869" s="17" t="s">
        <v>641</v>
      </c>
      <c r="M869" s="11">
        <f>SUM(O869,Q869,S869,U869,W869,Y869,AA869,AC869,AE869)</f>
        <v>17</v>
      </c>
      <c r="N869" s="12"/>
      <c r="O869" s="12">
        <v>2</v>
      </c>
      <c r="P869" s="12">
        <v>1</v>
      </c>
      <c r="Q869" s="12">
        <v>2</v>
      </c>
      <c r="R869" s="12">
        <v>3</v>
      </c>
      <c r="S869" s="12">
        <v>8</v>
      </c>
      <c r="T869" s="12">
        <v>4</v>
      </c>
      <c r="U869" s="12">
        <v>4</v>
      </c>
      <c r="V869" s="12">
        <v>4</v>
      </c>
      <c r="W869" s="12">
        <v>1</v>
      </c>
      <c r="X869" s="12">
        <v>9</v>
      </c>
      <c r="Y869" s="12"/>
      <c r="Z869" s="12"/>
      <c r="AA869" s="12"/>
      <c r="AB869" s="12"/>
      <c r="AC869" s="12"/>
      <c r="AD869" s="12"/>
      <c r="AE869" s="12"/>
      <c r="AF869" s="12"/>
    </row>
    <row r="870" spans="1:32">
      <c r="A870" s="1">
        <v>4825</v>
      </c>
      <c r="B870" s="3" t="s">
        <v>1016</v>
      </c>
      <c r="C870" s="3"/>
      <c r="D870" s="3" t="s">
        <v>432</v>
      </c>
      <c r="E870" s="3" t="s">
        <v>57</v>
      </c>
      <c r="F870" s="1" t="s">
        <v>35</v>
      </c>
      <c r="G870" s="3" t="s">
        <v>1646</v>
      </c>
      <c r="H870" s="3" t="s">
        <v>50</v>
      </c>
      <c r="I870" s="15" t="s">
        <v>78</v>
      </c>
      <c r="J870" s="17" t="s">
        <v>1358</v>
      </c>
      <c r="K870" s="1">
        <f>_xlfn.XLOOKUP(J870,'[1]Youth DB'!$G:$G,'[1]Youth DB'!$A:$A,"",0)</f>
        <v>665</v>
      </c>
      <c r="L870" s="17" t="s">
        <v>641</v>
      </c>
      <c r="M870" s="11">
        <f>SUM(O870,Q870,S870,U870,W870,Y870,AA870,AC870,AE870)</f>
        <v>17</v>
      </c>
      <c r="N870" s="12"/>
      <c r="O870" s="12">
        <v>4</v>
      </c>
      <c r="P870" s="12">
        <v>4</v>
      </c>
      <c r="Q870" s="12">
        <v>3</v>
      </c>
      <c r="R870" s="12">
        <v>6</v>
      </c>
      <c r="S870" s="12">
        <v>6</v>
      </c>
      <c r="T870" s="12">
        <v>9</v>
      </c>
      <c r="U870" s="12">
        <v>2</v>
      </c>
      <c r="V870" s="12">
        <v>9</v>
      </c>
      <c r="W870" s="12">
        <v>2</v>
      </c>
      <c r="X870" s="12">
        <v>10</v>
      </c>
      <c r="Y870" s="12"/>
      <c r="Z870" s="12"/>
      <c r="AA870" s="12"/>
      <c r="AB870" s="12"/>
      <c r="AC870" s="12"/>
      <c r="AD870" s="12"/>
      <c r="AE870" s="12"/>
      <c r="AF870" s="12"/>
    </row>
    <row r="871" spans="1:32">
      <c r="A871" s="60">
        <v>8718</v>
      </c>
      <c r="B871" s="61" t="s">
        <v>225</v>
      </c>
      <c r="C871" s="61"/>
      <c r="D871" s="61" t="s">
        <v>171</v>
      </c>
      <c r="E871" s="61" t="s">
        <v>148</v>
      </c>
      <c r="F871" s="62" t="s">
        <v>35</v>
      </c>
      <c r="G871" s="61" t="s">
        <v>1647</v>
      </c>
      <c r="H871" s="61" t="s">
        <v>1648</v>
      </c>
      <c r="I871" s="15"/>
      <c r="J871" t="s">
        <v>1563</v>
      </c>
      <c r="K871" s="1">
        <f>_xlfn.XLOOKUP(J871,'[1]Youth DB'!$G:$G,'[1]Youth DB'!$A:$A,"",0)</f>
        <v>552</v>
      </c>
      <c r="L871" s="19">
        <v>45036</v>
      </c>
      <c r="M871" s="11">
        <f>SUM(O871,Q871,S871,U871,W871,Y871,AA871,AC871,AE871)</f>
        <v>47</v>
      </c>
      <c r="N871" s="12"/>
      <c r="O871" s="12"/>
      <c r="P871" s="12"/>
      <c r="Q871" s="12">
        <v>4</v>
      </c>
      <c r="R871" s="12">
        <v>1</v>
      </c>
      <c r="S871" s="12">
        <v>11</v>
      </c>
      <c r="T871" s="12">
        <v>1</v>
      </c>
      <c r="U871" s="12">
        <v>9</v>
      </c>
      <c r="V871" s="12">
        <v>2</v>
      </c>
      <c r="W871" s="12">
        <v>7</v>
      </c>
      <c r="X871" s="12">
        <v>2</v>
      </c>
      <c r="Y871" s="12">
        <v>16</v>
      </c>
      <c r="Z871" s="12">
        <v>2</v>
      </c>
      <c r="AA871" s="12"/>
      <c r="AB871" s="12"/>
      <c r="AC871" s="12"/>
      <c r="AD871" s="12"/>
      <c r="AE871" s="12"/>
      <c r="AF871" s="12"/>
    </row>
    <row r="872" spans="1:32" ht="24">
      <c r="A872" s="1">
        <v>7747</v>
      </c>
      <c r="B872" s="3" t="s">
        <v>1016</v>
      </c>
      <c r="C872" s="3" t="s">
        <v>1033</v>
      </c>
      <c r="D872" s="3" t="s">
        <v>432</v>
      </c>
      <c r="E872" s="3" t="s">
        <v>43</v>
      </c>
      <c r="F872" s="1" t="s">
        <v>35</v>
      </c>
      <c r="G872" s="17" t="s">
        <v>1649</v>
      </c>
      <c r="H872" s="17" t="s">
        <v>1650</v>
      </c>
      <c r="I872" s="15" t="s">
        <v>78</v>
      </c>
      <c r="J872" s="17" t="s">
        <v>1035</v>
      </c>
      <c r="K872" s="1">
        <f>_xlfn.XLOOKUP(J872,'[1]Youth DB'!$G:$G,'[1]Youth DB'!$A:$A,"",0)</f>
        <v>867</v>
      </c>
      <c r="L872" s="16">
        <v>45204</v>
      </c>
      <c r="M872" s="11">
        <f>SUM(O872,Q872,S872,U872,W872,Y872,AA872,AC872,AE872)</f>
        <v>17</v>
      </c>
      <c r="N872" s="12"/>
      <c r="O872" s="12"/>
      <c r="P872" s="12"/>
      <c r="Q872" s="12">
        <v>10</v>
      </c>
      <c r="R872" s="12">
        <v>1</v>
      </c>
      <c r="S872" s="12">
        <v>2</v>
      </c>
      <c r="T872" s="12">
        <v>2</v>
      </c>
      <c r="U872" s="12">
        <v>4</v>
      </c>
      <c r="V872" s="12">
        <v>2</v>
      </c>
      <c r="W872" s="12">
        <v>1</v>
      </c>
      <c r="X872" s="12">
        <v>2</v>
      </c>
      <c r="Y872" s="12"/>
      <c r="Z872" s="12"/>
      <c r="AA872" s="12"/>
      <c r="AB872" s="12"/>
      <c r="AC872" s="12"/>
      <c r="AD872" s="12"/>
      <c r="AE872" s="12"/>
      <c r="AF872" s="12"/>
    </row>
    <row r="873" spans="1:32" ht="24">
      <c r="A873" s="1">
        <v>7765</v>
      </c>
      <c r="B873" s="3" t="s">
        <v>1016</v>
      </c>
      <c r="C873" s="3" t="s">
        <v>1033</v>
      </c>
      <c r="D873" s="3" t="s">
        <v>432</v>
      </c>
      <c r="E873" s="3" t="s">
        <v>43</v>
      </c>
      <c r="F873" s="1" t="s">
        <v>35</v>
      </c>
      <c r="G873" s="17" t="s">
        <v>1651</v>
      </c>
      <c r="H873" s="17" t="s">
        <v>1652</v>
      </c>
      <c r="I873" s="15" t="s">
        <v>78</v>
      </c>
      <c r="J873" s="17" t="s">
        <v>1035</v>
      </c>
      <c r="K873" s="1">
        <f>_xlfn.XLOOKUP(J873,'[1]Youth DB'!$G:$G,'[1]Youth DB'!$A:$A,"",0)</f>
        <v>867</v>
      </c>
      <c r="L873" s="17" t="s">
        <v>738</v>
      </c>
      <c r="M873" s="11">
        <f>SUM(O873,Q873,S873,U873,W873,Y873,AA873,AC873,AE873)</f>
        <v>17</v>
      </c>
      <c r="N873" s="12"/>
      <c r="O873" s="12"/>
      <c r="P873" s="12"/>
      <c r="Q873" s="12">
        <v>5</v>
      </c>
      <c r="R873" s="12">
        <v>3</v>
      </c>
      <c r="S873" s="12">
        <v>8</v>
      </c>
      <c r="T873" s="12">
        <v>4</v>
      </c>
      <c r="U873" s="12">
        <v>1</v>
      </c>
      <c r="V873" s="12">
        <v>4</v>
      </c>
      <c r="W873" s="12">
        <v>3</v>
      </c>
      <c r="X873" s="12">
        <v>1</v>
      </c>
      <c r="Y873" s="12"/>
      <c r="Z873" s="12"/>
      <c r="AA873" s="12"/>
      <c r="AB873" s="12"/>
      <c r="AC873" s="12"/>
      <c r="AD873" s="12"/>
      <c r="AE873" s="12"/>
      <c r="AF873" s="12"/>
    </row>
    <row r="874" spans="1:32" ht="24">
      <c r="A874" s="1">
        <v>7768</v>
      </c>
      <c r="B874" s="3" t="s">
        <v>1016</v>
      </c>
      <c r="C874" s="3" t="s">
        <v>1033</v>
      </c>
      <c r="D874" s="3" t="s">
        <v>432</v>
      </c>
      <c r="E874" s="3" t="s">
        <v>43</v>
      </c>
      <c r="F874" s="1" t="s">
        <v>35</v>
      </c>
      <c r="G874" s="17" t="s">
        <v>1653</v>
      </c>
      <c r="H874" s="17" t="s">
        <v>400</v>
      </c>
      <c r="I874" s="15" t="s">
        <v>78</v>
      </c>
      <c r="J874" s="17" t="s">
        <v>1035</v>
      </c>
      <c r="K874" s="1">
        <f>_xlfn.XLOOKUP(J874,'[1]Youth DB'!$G:$G,'[1]Youth DB'!$A:$A,"",0)</f>
        <v>867</v>
      </c>
      <c r="L874" s="17" t="s">
        <v>738</v>
      </c>
      <c r="M874" s="11">
        <f>SUM(O874,Q874,S874,U874,W874,Y874,AA874,AC874,AE874)</f>
        <v>17</v>
      </c>
      <c r="N874" s="12"/>
      <c r="O874" s="12"/>
      <c r="P874" s="12"/>
      <c r="Q874" s="12">
        <v>5</v>
      </c>
      <c r="R874" s="12">
        <v>1</v>
      </c>
      <c r="S874" s="12">
        <v>7</v>
      </c>
      <c r="T874" s="12">
        <v>3</v>
      </c>
      <c r="U874" s="12">
        <v>0</v>
      </c>
      <c r="V874" s="12">
        <v>3</v>
      </c>
      <c r="W874" s="12">
        <v>5</v>
      </c>
      <c r="X874" s="12">
        <v>2</v>
      </c>
      <c r="Y874" s="12"/>
      <c r="Z874" s="12"/>
      <c r="AA874" s="12"/>
      <c r="AB874" s="12"/>
      <c r="AC874" s="12"/>
      <c r="AD874" s="12"/>
      <c r="AE874" s="12"/>
      <c r="AF874" s="12"/>
    </row>
    <row r="875" spans="1:32" ht="24">
      <c r="A875" s="1">
        <v>7770</v>
      </c>
      <c r="B875" s="3" t="s">
        <v>1016</v>
      </c>
      <c r="C875" s="13" t="s">
        <v>1033</v>
      </c>
      <c r="D875" s="3" t="s">
        <v>432</v>
      </c>
      <c r="E875" s="3" t="s">
        <v>43</v>
      </c>
      <c r="F875" s="1" t="s">
        <v>35</v>
      </c>
      <c r="G875" s="17" t="s">
        <v>1654</v>
      </c>
      <c r="H875" s="17" t="s">
        <v>1655</v>
      </c>
      <c r="I875" s="15" t="s">
        <v>78</v>
      </c>
      <c r="J875" s="17" t="s">
        <v>1035</v>
      </c>
      <c r="K875" s="1">
        <f>_xlfn.XLOOKUP(J875,'[1]Youth DB'!$G:$G,'[1]Youth DB'!$A:$A,"",0)</f>
        <v>867</v>
      </c>
      <c r="L875" s="17" t="s">
        <v>1498</v>
      </c>
      <c r="M875" s="11">
        <f>SUM(O875,Q875,S875,U875,W875,Y875,AA875,AC875,AE875)</f>
        <v>17</v>
      </c>
      <c r="N875" s="12"/>
      <c r="O875" s="12"/>
      <c r="P875" s="12"/>
      <c r="Q875" s="12">
        <v>3</v>
      </c>
      <c r="R875" s="12">
        <v>1</v>
      </c>
      <c r="S875" s="12">
        <v>8</v>
      </c>
      <c r="T875" s="12">
        <v>3</v>
      </c>
      <c r="U875" s="12">
        <v>3</v>
      </c>
      <c r="V875" s="12">
        <v>3</v>
      </c>
      <c r="W875" s="12">
        <v>3</v>
      </c>
      <c r="X875" s="12">
        <v>2</v>
      </c>
      <c r="Y875" s="12"/>
      <c r="Z875" s="12"/>
      <c r="AA875" s="12"/>
      <c r="AB875" s="12"/>
      <c r="AC875" s="12"/>
      <c r="AD875" s="12"/>
      <c r="AE875" s="12"/>
      <c r="AF875" s="12"/>
    </row>
    <row r="876" spans="1:32">
      <c r="A876" s="1">
        <v>8485</v>
      </c>
      <c r="B876" s="17" t="s">
        <v>225</v>
      </c>
      <c r="C876" s="17"/>
      <c r="D876" s="17" t="s">
        <v>171</v>
      </c>
      <c r="E876" s="17" t="s">
        <v>148</v>
      </c>
      <c r="F876" s="1" t="s">
        <v>35</v>
      </c>
      <c r="G876" s="17" t="s">
        <v>1656</v>
      </c>
      <c r="H876" s="17" t="s">
        <v>1635</v>
      </c>
      <c r="I876" s="15"/>
      <c r="J876" t="s">
        <v>1563</v>
      </c>
      <c r="K876" s="1">
        <f>_xlfn.XLOOKUP(J876,'[1]Youth DB'!$G:$G,'[1]Youth DB'!$A:$A,"",0)</f>
        <v>552</v>
      </c>
      <c r="L876" s="19">
        <v>45035</v>
      </c>
      <c r="M876" s="11">
        <f>SUM(O876,Q876,S876,U876,W876,Y876,AA876,AC876,AE876)</f>
        <v>50</v>
      </c>
      <c r="N876" s="12" t="s">
        <v>40</v>
      </c>
      <c r="O876" s="12">
        <v>0</v>
      </c>
      <c r="P876" s="12"/>
      <c r="Q876" s="12">
        <v>4</v>
      </c>
      <c r="R876" s="12">
        <v>1</v>
      </c>
      <c r="S876" s="12">
        <v>12</v>
      </c>
      <c r="T876" s="12">
        <v>1</v>
      </c>
      <c r="U876" s="12">
        <v>6</v>
      </c>
      <c r="V876" s="12">
        <v>2</v>
      </c>
      <c r="W876" s="12">
        <v>14</v>
      </c>
      <c r="X876" s="12">
        <v>2</v>
      </c>
      <c r="Y876" s="12">
        <v>14</v>
      </c>
      <c r="Z876" s="12">
        <v>2</v>
      </c>
      <c r="AA876" s="12"/>
      <c r="AB876" s="12"/>
      <c r="AC876" s="12"/>
      <c r="AD876" s="12"/>
      <c r="AE876" s="12"/>
      <c r="AF876" s="12"/>
    </row>
    <row r="877" spans="1:32" ht="24">
      <c r="A877" s="1">
        <v>9073</v>
      </c>
      <c r="B877" s="3" t="s">
        <v>32</v>
      </c>
      <c r="C877" s="3" t="s">
        <v>1438</v>
      </c>
      <c r="D877" s="3" t="s">
        <v>33</v>
      </c>
      <c r="E877" s="3" t="s">
        <v>43</v>
      </c>
      <c r="F877" s="1" t="s">
        <v>35</v>
      </c>
      <c r="G877" s="17" t="s">
        <v>1628</v>
      </c>
      <c r="H877" s="17" t="s">
        <v>292</v>
      </c>
      <c r="I877" s="15" t="s">
        <v>75</v>
      </c>
      <c r="J877" t="s">
        <v>1657</v>
      </c>
      <c r="K877" s="1">
        <f>_xlfn.XLOOKUP(J877,'[1]Youth DB'!$G:$G,'[1]Youth DB'!$A:$A,"",0)</f>
        <v>437</v>
      </c>
      <c r="L877" s="29"/>
      <c r="M877" s="11">
        <f>SUM(O877,Q877,S877,U877,W877,Y877,AA877,AC877,AE877)</f>
        <v>0</v>
      </c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spans="1:32">
      <c r="A878" s="1">
        <v>8501</v>
      </c>
      <c r="B878" s="17" t="s">
        <v>597</v>
      </c>
      <c r="C878" s="17"/>
      <c r="D878" s="17" t="s">
        <v>171</v>
      </c>
      <c r="E878" s="17" t="s">
        <v>148</v>
      </c>
      <c r="F878" s="1" t="s">
        <v>35</v>
      </c>
      <c r="G878" s="17" t="s">
        <v>1658</v>
      </c>
      <c r="H878" s="17" t="s">
        <v>1659</v>
      </c>
      <c r="I878" s="15"/>
      <c r="J878" t="s">
        <v>1657</v>
      </c>
      <c r="K878" s="1">
        <f>_xlfn.XLOOKUP(J878,'[1]Youth DB'!$G:$G,'[1]Youth DB'!$A:$A,"",0)</f>
        <v>437</v>
      </c>
      <c r="L878" s="16"/>
      <c r="M878" s="11">
        <f>SUM(O878,Q878,S878,U878,W878,Y878,AA878,AC878,AE878)</f>
        <v>11</v>
      </c>
      <c r="N878" s="12"/>
      <c r="O878" s="12"/>
      <c r="P878" s="12"/>
      <c r="Q878" s="12"/>
      <c r="R878" s="12"/>
      <c r="S878" s="12"/>
      <c r="T878" s="12"/>
      <c r="U878" s="12">
        <v>11</v>
      </c>
      <c r="V878" s="12">
        <v>1</v>
      </c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spans="1:32">
      <c r="A879" s="1">
        <v>5221</v>
      </c>
      <c r="B879" s="3" t="s">
        <v>807</v>
      </c>
      <c r="C879" s="3"/>
      <c r="D879" s="3" t="s">
        <v>33</v>
      </c>
      <c r="E879" s="3" t="s">
        <v>57</v>
      </c>
      <c r="F879" s="1" t="s">
        <v>35</v>
      </c>
      <c r="G879" s="3" t="s">
        <v>1225</v>
      </c>
      <c r="H879" s="3" t="s">
        <v>1660</v>
      </c>
      <c r="I879" s="15"/>
      <c r="J879" s="17" t="s">
        <v>1129</v>
      </c>
      <c r="K879" s="1">
        <f>_xlfn.XLOOKUP(J879,'[1]Youth DB'!$G:$G,'[1]Youth DB'!$A:$A,"",0)</f>
        <v>694</v>
      </c>
      <c r="L879" s="17" t="s">
        <v>155</v>
      </c>
      <c r="M879" s="11">
        <f>SUM(O879,Q879,S879,U879,W879,Y879,AA879,AC879,AE879)</f>
        <v>17</v>
      </c>
      <c r="N879" s="12" t="s">
        <v>40</v>
      </c>
      <c r="O879" s="12">
        <v>5</v>
      </c>
      <c r="P879" s="12">
        <v>2</v>
      </c>
      <c r="Q879" s="12">
        <v>3</v>
      </c>
      <c r="R879" s="12">
        <v>2</v>
      </c>
      <c r="S879" s="12">
        <v>7</v>
      </c>
      <c r="T879" s="12">
        <v>3</v>
      </c>
      <c r="U879" s="12">
        <v>1</v>
      </c>
      <c r="V879" s="12">
        <v>4</v>
      </c>
      <c r="W879" s="12">
        <v>1</v>
      </c>
      <c r="X879" s="12">
        <v>4</v>
      </c>
      <c r="Y879" s="12"/>
      <c r="Z879" s="12"/>
      <c r="AA879" s="12"/>
      <c r="AB879" s="12"/>
      <c r="AC879" s="12"/>
      <c r="AD879" s="12"/>
      <c r="AE879" s="12"/>
      <c r="AF879" s="12"/>
    </row>
    <row r="880" spans="1:32">
      <c r="A880" s="1">
        <v>9375</v>
      </c>
      <c r="B880" s="3" t="s">
        <v>807</v>
      </c>
      <c r="C880" s="13"/>
      <c r="D880" s="13" t="s">
        <v>33</v>
      </c>
      <c r="E880" s="3" t="s">
        <v>43</v>
      </c>
      <c r="F880" s="1" t="s">
        <v>35</v>
      </c>
      <c r="G880" s="3" t="s">
        <v>1661</v>
      </c>
      <c r="H880" s="3" t="s">
        <v>1662</v>
      </c>
      <c r="I880" s="15"/>
      <c r="J880" s="3" t="s">
        <v>1367</v>
      </c>
      <c r="K880" s="1">
        <f>_xlfn.XLOOKUP(J880,'[1]Youth DB'!$G:$G,'[1]Youth DB'!$A:$A,"",0)</f>
        <v>734</v>
      </c>
      <c r="L880" s="17" t="s">
        <v>39</v>
      </c>
      <c r="M880" s="11">
        <f>SUM(O880,Q880,S880,U880,W880,Y880,AA880,AC880,AE880)</f>
        <v>17</v>
      </c>
      <c r="N880" s="12" t="s">
        <v>40</v>
      </c>
      <c r="O880" s="12">
        <v>1</v>
      </c>
      <c r="P880" s="12">
        <v>1</v>
      </c>
      <c r="Q880" s="12">
        <v>6</v>
      </c>
      <c r="R880" s="12">
        <v>2</v>
      </c>
      <c r="S880" s="12">
        <v>7</v>
      </c>
      <c r="T880" s="12">
        <v>3</v>
      </c>
      <c r="U880" s="12">
        <v>3</v>
      </c>
      <c r="V880" s="12">
        <v>3</v>
      </c>
      <c r="W880" s="12">
        <v>0</v>
      </c>
      <c r="X880" s="12">
        <v>3</v>
      </c>
      <c r="Y880" s="12"/>
      <c r="Z880" s="12"/>
      <c r="AA880" s="12"/>
      <c r="AB880" s="12"/>
      <c r="AC880" s="12"/>
      <c r="AD880" s="12"/>
      <c r="AE880" s="12"/>
      <c r="AF880" s="12"/>
    </row>
    <row r="881" spans="1:32">
      <c r="A881" s="1">
        <v>7532</v>
      </c>
      <c r="B881" s="3" t="s">
        <v>807</v>
      </c>
      <c r="C881" s="3"/>
      <c r="D881" s="3" t="s">
        <v>33</v>
      </c>
      <c r="E881" s="3" t="s">
        <v>43</v>
      </c>
      <c r="F881" s="1" t="s">
        <v>35</v>
      </c>
      <c r="G881" s="17" t="s">
        <v>1237</v>
      </c>
      <c r="H881" s="17" t="s">
        <v>1513</v>
      </c>
      <c r="I881" s="15"/>
      <c r="J881" s="3" t="s">
        <v>1129</v>
      </c>
      <c r="K881" s="1">
        <f>_xlfn.XLOOKUP(J881,'[1]Youth DB'!$G:$G,'[1]Youth DB'!$A:$A,"",0)</f>
        <v>694</v>
      </c>
      <c r="L881" s="17" t="s">
        <v>39</v>
      </c>
      <c r="M881" s="11">
        <f>SUM(O881,Q881,S881,U881,W881,Y881,AA881,AC881,AE881)</f>
        <v>17</v>
      </c>
      <c r="N881" s="12" t="s">
        <v>40</v>
      </c>
      <c r="O881" s="12">
        <v>6</v>
      </c>
      <c r="P881" s="12">
        <v>1</v>
      </c>
      <c r="Q881" s="12">
        <v>3</v>
      </c>
      <c r="R881" s="12">
        <v>2</v>
      </c>
      <c r="S881" s="12">
        <v>6</v>
      </c>
      <c r="T881" s="12">
        <v>3</v>
      </c>
      <c r="U881" s="12">
        <v>0</v>
      </c>
      <c r="V881" s="12">
        <v>3</v>
      </c>
      <c r="W881" s="12">
        <v>2</v>
      </c>
      <c r="X881" s="12">
        <v>3</v>
      </c>
      <c r="Y881" s="12"/>
      <c r="Z881" s="12"/>
      <c r="AA881" s="12"/>
      <c r="AB881" s="12"/>
      <c r="AC881" s="12"/>
      <c r="AD881" s="12"/>
      <c r="AE881" s="12"/>
      <c r="AF881" s="12"/>
    </row>
    <row r="882" spans="1:32">
      <c r="A882" s="1">
        <v>9451</v>
      </c>
      <c r="B882" s="3" t="s">
        <v>807</v>
      </c>
      <c r="C882" s="3"/>
      <c r="D882" s="3" t="s">
        <v>33</v>
      </c>
      <c r="E882" s="3" t="s">
        <v>43</v>
      </c>
      <c r="F882" s="1" t="s">
        <v>35</v>
      </c>
      <c r="G882" s="17" t="s">
        <v>1663</v>
      </c>
      <c r="H882" s="17" t="s">
        <v>1190</v>
      </c>
      <c r="I882" s="15"/>
      <c r="J882" s="17" t="s">
        <v>1367</v>
      </c>
      <c r="K882" s="1">
        <f>_xlfn.XLOOKUP(J882,'[1]Youth DB'!$G:$G,'[1]Youth DB'!$A:$A,"",0)</f>
        <v>734</v>
      </c>
      <c r="L882" s="17" t="s">
        <v>39</v>
      </c>
      <c r="M882" s="11">
        <f>SUM(O882,Q882,S882,U882,W882,Y882,AA882,AC882,AE882)</f>
        <v>17</v>
      </c>
      <c r="N882" s="12" t="s">
        <v>40</v>
      </c>
      <c r="O882" s="12">
        <v>1</v>
      </c>
      <c r="P882" s="12">
        <v>1</v>
      </c>
      <c r="Q882" s="12">
        <v>5</v>
      </c>
      <c r="R882" s="12">
        <v>2</v>
      </c>
      <c r="S882" s="12">
        <v>8</v>
      </c>
      <c r="T882" s="12">
        <v>3</v>
      </c>
      <c r="U882" s="12">
        <v>3</v>
      </c>
      <c r="V882" s="12">
        <v>5</v>
      </c>
      <c r="W882" s="12">
        <v>0</v>
      </c>
      <c r="X882" s="12">
        <v>3</v>
      </c>
      <c r="Y882" s="12"/>
      <c r="Z882" s="12"/>
      <c r="AA882" s="12"/>
      <c r="AB882" s="12"/>
      <c r="AC882" s="12"/>
      <c r="AD882" s="12"/>
      <c r="AE882" s="12"/>
      <c r="AF882" s="12"/>
    </row>
    <row r="883" spans="1:32">
      <c r="A883" s="1">
        <v>8492</v>
      </c>
      <c r="B883" s="17" t="s">
        <v>1800</v>
      </c>
      <c r="C883" s="17" t="s">
        <v>1862</v>
      </c>
      <c r="D883" s="17" t="s">
        <v>171</v>
      </c>
      <c r="E883" s="17" t="s">
        <v>148</v>
      </c>
      <c r="F883" s="1" t="s">
        <v>44</v>
      </c>
      <c r="G883" s="17" t="s">
        <v>1661</v>
      </c>
      <c r="H883" s="17" t="s">
        <v>2279</v>
      </c>
      <c r="I883" s="15"/>
      <c r="J883" s="17"/>
      <c r="K883" s="1"/>
      <c r="L883" s="16"/>
      <c r="M883" s="11">
        <f>SUM(O883,Q883,S883,U883,W883,Y883,AA883,AC883,AE883)</f>
        <v>0</v>
      </c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spans="1:32">
      <c r="A884" s="60">
        <v>8763</v>
      </c>
      <c r="B884" s="61" t="s">
        <v>225</v>
      </c>
      <c r="C884" s="62"/>
      <c r="D884" s="62" t="s">
        <v>171</v>
      </c>
      <c r="E884" s="61" t="s">
        <v>148</v>
      </c>
      <c r="F884" s="62" t="s">
        <v>35</v>
      </c>
      <c r="G884" s="61" t="s">
        <v>1667</v>
      </c>
      <c r="H884" s="61" t="s">
        <v>1646</v>
      </c>
      <c r="I884" s="15"/>
      <c r="J884" s="17" t="s">
        <v>1666</v>
      </c>
      <c r="K884" s="1">
        <f>_xlfn.XLOOKUP(J884,'[1]Youth DB'!$G:$G,'[1]Youth DB'!$A:$A,"",0)</f>
        <v>687</v>
      </c>
      <c r="L884" s="19">
        <v>45063</v>
      </c>
      <c r="M884" s="11">
        <f>SUM(O884,Q884,S884,U884,W884,Y884,AA884,AC884,AE884)</f>
        <v>52</v>
      </c>
      <c r="N884" s="12"/>
      <c r="O884" s="12"/>
      <c r="P884" s="12"/>
      <c r="Q884" s="12">
        <v>0</v>
      </c>
      <c r="R884" s="12"/>
      <c r="S884" s="12">
        <v>10</v>
      </c>
      <c r="T884" s="12">
        <v>1</v>
      </c>
      <c r="U884" s="12">
        <v>12</v>
      </c>
      <c r="V884" s="12">
        <v>1</v>
      </c>
      <c r="W884" s="12">
        <v>13</v>
      </c>
      <c r="X884" s="12">
        <v>1</v>
      </c>
      <c r="Y884" s="12">
        <v>17</v>
      </c>
      <c r="Z884" s="12">
        <v>2</v>
      </c>
      <c r="AA884" s="12"/>
      <c r="AB884" s="12"/>
      <c r="AC884" s="12"/>
      <c r="AD884" s="12"/>
      <c r="AE884" s="12"/>
      <c r="AF884" s="12"/>
    </row>
    <row r="885" spans="1:32">
      <c r="A885" s="1">
        <v>8493</v>
      </c>
      <c r="B885" s="17" t="s">
        <v>1800</v>
      </c>
      <c r="C885" s="17"/>
      <c r="D885" s="17" t="s">
        <v>171</v>
      </c>
      <c r="E885" s="17" t="s">
        <v>148</v>
      </c>
      <c r="F885" s="1" t="s">
        <v>44</v>
      </c>
      <c r="G885" s="17" t="s">
        <v>2282</v>
      </c>
      <c r="H885" s="17" t="s">
        <v>2283</v>
      </c>
      <c r="I885" s="15"/>
      <c r="J885" s="89"/>
      <c r="K885" s="1"/>
      <c r="L885" s="16"/>
      <c r="M885" s="11">
        <f>SUM(O885,Q885,S885,U885,W885,Y885,AA885,AC885,AE885)</f>
        <v>0</v>
      </c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spans="1:32">
      <c r="A886" s="1">
        <v>8494</v>
      </c>
      <c r="B886" s="17" t="s">
        <v>1800</v>
      </c>
      <c r="C886" s="17" t="s">
        <v>1862</v>
      </c>
      <c r="D886" s="17" t="s">
        <v>171</v>
      </c>
      <c r="E886" s="17" t="s">
        <v>148</v>
      </c>
      <c r="F886" s="1" t="s">
        <v>44</v>
      </c>
      <c r="G886" s="17" t="s">
        <v>2189</v>
      </c>
      <c r="H886" s="17" t="s">
        <v>2284</v>
      </c>
      <c r="I886" s="15"/>
      <c r="J886" s="89"/>
      <c r="K886" s="1"/>
      <c r="L886" s="16"/>
      <c r="M886" s="11">
        <f>SUM(O886,Q886,S886,U886,W886,Y886,AA886,AC886,AE886)</f>
        <v>0</v>
      </c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spans="1:32">
      <c r="A887" s="1">
        <v>9820</v>
      </c>
      <c r="B887" s="26" t="s">
        <v>1297</v>
      </c>
      <c r="C887" s="17"/>
      <c r="D887" s="17" t="s">
        <v>171</v>
      </c>
      <c r="E887" s="26" t="s">
        <v>148</v>
      </c>
      <c r="F887" s="1" t="s">
        <v>44</v>
      </c>
      <c r="G887" s="64" t="s">
        <v>2354</v>
      </c>
      <c r="H887" s="64" t="s">
        <v>2355</v>
      </c>
      <c r="I887" s="15"/>
      <c r="K887" s="1"/>
      <c r="L887" s="16"/>
      <c r="M887" s="11">
        <f>SUM(O887,Q887,S887,U887,W887,Y887,AA887,AC887,AE887)</f>
        <v>0</v>
      </c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spans="1:32">
      <c r="A888" s="60">
        <v>8791</v>
      </c>
      <c r="B888" s="61" t="s">
        <v>225</v>
      </c>
      <c r="C888" s="61"/>
      <c r="D888" s="61" t="s">
        <v>171</v>
      </c>
      <c r="E888" s="61" t="s">
        <v>148</v>
      </c>
      <c r="F888" s="62" t="s">
        <v>35</v>
      </c>
      <c r="G888" s="61" t="s">
        <v>1672</v>
      </c>
      <c r="H888" s="61" t="s">
        <v>1673</v>
      </c>
      <c r="I888" s="15"/>
      <c r="J888" s="17" t="s">
        <v>1666</v>
      </c>
      <c r="K888" s="1">
        <f>_xlfn.XLOOKUP(J888,'[1]Youth DB'!$G:$G,'[1]Youth DB'!$A:$A,"",0)</f>
        <v>687</v>
      </c>
      <c r="L888" s="19">
        <v>45041</v>
      </c>
      <c r="M888" s="11">
        <f>SUM(O888,Q888,S888,U888,W888,Y888,AA888,AC888,AE888)</f>
        <v>57</v>
      </c>
      <c r="N888" s="12"/>
      <c r="O888" s="12"/>
      <c r="P888" s="12"/>
      <c r="Q888" s="12">
        <v>1</v>
      </c>
      <c r="R888" s="12">
        <v>1</v>
      </c>
      <c r="S888" s="12">
        <v>11</v>
      </c>
      <c r="T888" s="12">
        <v>1</v>
      </c>
      <c r="U888" s="12">
        <v>13</v>
      </c>
      <c r="V888" s="12">
        <v>2</v>
      </c>
      <c r="W888" s="12">
        <v>15</v>
      </c>
      <c r="X888" s="12">
        <v>2</v>
      </c>
      <c r="Y888" s="12">
        <v>17</v>
      </c>
      <c r="Z888" s="12">
        <v>4</v>
      </c>
      <c r="AA888" s="12"/>
      <c r="AB888" s="12"/>
      <c r="AC888" s="12"/>
      <c r="AD888" s="12"/>
      <c r="AE888" s="12"/>
      <c r="AF888" s="12"/>
    </row>
    <row r="889" spans="1:32">
      <c r="A889" s="1">
        <v>8535</v>
      </c>
      <c r="B889" s="17" t="s">
        <v>1297</v>
      </c>
      <c r="C889" s="17"/>
      <c r="D889" s="17" t="s">
        <v>171</v>
      </c>
      <c r="E889" s="17" t="s">
        <v>148</v>
      </c>
      <c r="F889" s="1" t="s">
        <v>44</v>
      </c>
      <c r="G889" s="65" t="s">
        <v>2364</v>
      </c>
      <c r="H889" s="65" t="s">
        <v>731</v>
      </c>
      <c r="I889" s="15"/>
      <c r="K889" s="1"/>
      <c r="L889" s="16"/>
      <c r="M889" s="11">
        <f>SUM(O889,Q889,S889,U889,W889,Y889,AA889,AC889,AE889)</f>
        <v>0</v>
      </c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spans="1:32">
      <c r="A890" s="1">
        <v>9771</v>
      </c>
      <c r="B890" s="17" t="s">
        <v>225</v>
      </c>
      <c r="C890" s="17"/>
      <c r="D890" s="17" t="s">
        <v>171</v>
      </c>
      <c r="E890" s="17" t="s">
        <v>148</v>
      </c>
      <c r="F890" s="1" t="s">
        <v>35</v>
      </c>
      <c r="G890" s="17" t="s">
        <v>1674</v>
      </c>
      <c r="H890" s="18" t="s">
        <v>154</v>
      </c>
      <c r="I890" s="15"/>
      <c r="J890" s="17" t="s">
        <v>1666</v>
      </c>
      <c r="K890" s="1">
        <f>_xlfn.XLOOKUP(J890,'[1]Youth DB'!$G:$G,'[1]Youth DB'!$A:$A,"",0)</f>
        <v>687</v>
      </c>
      <c r="L890" s="19">
        <v>45061</v>
      </c>
      <c r="M890" s="11">
        <f>SUM(O890,Q890,S890,U890,W890,Y890,AA890,AC890,AE890)</f>
        <v>38</v>
      </c>
      <c r="N890" s="12"/>
      <c r="O890" s="12"/>
      <c r="P890" s="12"/>
      <c r="Q890" s="12">
        <v>0</v>
      </c>
      <c r="R890" s="12"/>
      <c r="S890" s="12">
        <v>10</v>
      </c>
      <c r="T890" s="12">
        <v>1</v>
      </c>
      <c r="U890" s="12">
        <v>13</v>
      </c>
      <c r="V890" s="12">
        <v>2</v>
      </c>
      <c r="W890" s="12">
        <v>15</v>
      </c>
      <c r="X890" s="12">
        <v>2</v>
      </c>
      <c r="Y890" s="12"/>
      <c r="Z890" s="12"/>
      <c r="AA890" s="12"/>
      <c r="AB890" s="12"/>
      <c r="AC890" s="12"/>
      <c r="AD890" s="12"/>
      <c r="AE890" s="12"/>
      <c r="AF890" s="12"/>
    </row>
    <row r="891" spans="1:32">
      <c r="A891" s="1">
        <v>8500</v>
      </c>
      <c r="B891" s="17" t="s">
        <v>597</v>
      </c>
      <c r="C891" s="17"/>
      <c r="D891" s="17" t="s">
        <v>171</v>
      </c>
      <c r="E891" s="17" t="s">
        <v>148</v>
      </c>
      <c r="F891" s="1" t="s">
        <v>35</v>
      </c>
      <c r="G891" s="17" t="s">
        <v>1675</v>
      </c>
      <c r="H891" s="17" t="s">
        <v>781</v>
      </c>
      <c r="I891" s="15"/>
      <c r="J891" t="s">
        <v>1657</v>
      </c>
      <c r="K891" s="1">
        <f>_xlfn.XLOOKUP(J891,'[1]Youth DB'!$G:$G,'[1]Youth DB'!$A:$A,"",0)</f>
        <v>437</v>
      </c>
      <c r="L891" s="19">
        <v>45029</v>
      </c>
      <c r="M891" s="11">
        <f>SUM(O891,Q891,S891,U891,W891,Y891,AA891,AC891,AE891)</f>
        <v>38</v>
      </c>
      <c r="N891" s="12" t="s">
        <v>40</v>
      </c>
      <c r="O891" s="12"/>
      <c r="P891" s="12"/>
      <c r="Q891" s="12">
        <v>8</v>
      </c>
      <c r="R891" s="12">
        <v>1</v>
      </c>
      <c r="S891" s="12">
        <v>15</v>
      </c>
      <c r="T891" s="12">
        <v>1</v>
      </c>
      <c r="U891" s="12">
        <v>8</v>
      </c>
      <c r="V891" s="12">
        <v>2</v>
      </c>
      <c r="W891" s="12">
        <v>7</v>
      </c>
      <c r="X891" s="12">
        <v>1</v>
      </c>
      <c r="Y891" s="12"/>
      <c r="Z891" s="12"/>
      <c r="AA891" s="12"/>
      <c r="AB891" s="12"/>
      <c r="AC891" s="12"/>
      <c r="AD891" s="12"/>
      <c r="AE891" s="12"/>
      <c r="AF891" s="12"/>
    </row>
    <row r="892" spans="1:32">
      <c r="A892" s="1">
        <v>9748</v>
      </c>
      <c r="B892" s="17" t="s">
        <v>597</v>
      </c>
      <c r="C892" s="17"/>
      <c r="D892" s="17" t="s">
        <v>171</v>
      </c>
      <c r="E892" s="17" t="s">
        <v>148</v>
      </c>
      <c r="F892" s="1" t="s">
        <v>35</v>
      </c>
      <c r="G892" s="17" t="s">
        <v>1676</v>
      </c>
      <c r="H892" s="17" t="s">
        <v>1677</v>
      </c>
      <c r="I892" s="15"/>
      <c r="J892" t="s">
        <v>1657</v>
      </c>
      <c r="K892" s="1">
        <f>_xlfn.XLOOKUP(J892,'[1]Youth DB'!$G:$G,'[1]Youth DB'!$A:$A,"",0)</f>
        <v>437</v>
      </c>
      <c r="L892" s="19">
        <v>45048</v>
      </c>
      <c r="M892" s="11">
        <f>SUM(O892,Q892,S892,U892,W892,Y892,AA892,AC892,AE892)</f>
        <v>20</v>
      </c>
      <c r="N892" s="12" t="s">
        <v>40</v>
      </c>
      <c r="O892" s="12"/>
      <c r="P892" s="12"/>
      <c r="Q892" s="12">
        <v>0</v>
      </c>
      <c r="R892" s="12"/>
      <c r="S892" s="12">
        <v>13</v>
      </c>
      <c r="T892" s="12">
        <v>1</v>
      </c>
      <c r="U892" s="12">
        <v>7</v>
      </c>
      <c r="V892" s="12">
        <v>2</v>
      </c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spans="1:32">
      <c r="A893" s="1">
        <v>5889</v>
      </c>
      <c r="B893" s="17" t="s">
        <v>225</v>
      </c>
      <c r="C893" s="17"/>
      <c r="D893" s="17" t="s">
        <v>171</v>
      </c>
      <c r="E893" s="17" t="s">
        <v>148</v>
      </c>
      <c r="F893" s="1" t="s">
        <v>35</v>
      </c>
      <c r="G893" s="17" t="s">
        <v>1678</v>
      </c>
      <c r="H893" s="17" t="s">
        <v>1679</v>
      </c>
      <c r="I893" s="15"/>
      <c r="J893" s="17" t="s">
        <v>1666</v>
      </c>
      <c r="K893" s="1">
        <f>_xlfn.XLOOKUP(J893,'[1]Youth DB'!$G:$G,'[1]Youth DB'!$A:$A,"",0)</f>
        <v>687</v>
      </c>
      <c r="L893" s="19">
        <v>45041</v>
      </c>
      <c r="M893" s="11">
        <f>SUM(O893,Q893,S893,U893,W893,Y893,AA893,AC893,AE893)</f>
        <v>32</v>
      </c>
      <c r="N893" s="12"/>
      <c r="O893" s="12"/>
      <c r="P893" s="12"/>
      <c r="Q893" s="12">
        <v>1</v>
      </c>
      <c r="R893" s="12">
        <v>1</v>
      </c>
      <c r="S893" s="12">
        <v>6</v>
      </c>
      <c r="T893" s="12">
        <v>1</v>
      </c>
      <c r="U893" s="12">
        <v>12</v>
      </c>
      <c r="V893" s="12">
        <v>2</v>
      </c>
      <c r="W893" s="12">
        <v>13</v>
      </c>
      <c r="X893" s="12">
        <v>2</v>
      </c>
      <c r="Y893" s="12"/>
      <c r="Z893" s="12"/>
      <c r="AA893" s="12"/>
      <c r="AB893" s="12"/>
      <c r="AC893" s="12"/>
      <c r="AD893" s="12"/>
      <c r="AE893" s="12"/>
      <c r="AF893" s="12"/>
    </row>
    <row r="894" spans="1:32">
      <c r="A894" s="1">
        <v>8503</v>
      </c>
      <c r="B894" s="17" t="s">
        <v>597</v>
      </c>
      <c r="C894" s="17"/>
      <c r="D894" s="17" t="s">
        <v>171</v>
      </c>
      <c r="E894" s="17" t="s">
        <v>148</v>
      </c>
      <c r="F894" s="1" t="s">
        <v>35</v>
      </c>
      <c r="G894" s="17" t="s">
        <v>1680</v>
      </c>
      <c r="H894" s="17" t="s">
        <v>292</v>
      </c>
      <c r="I894" s="15"/>
      <c r="J894" t="s">
        <v>1657</v>
      </c>
      <c r="K894" s="1">
        <f>_xlfn.XLOOKUP(J894,'[1]Youth DB'!$G:$G,'[1]Youth DB'!$A:$A,"",0)</f>
        <v>437</v>
      </c>
      <c r="L894" s="19">
        <v>45049</v>
      </c>
      <c r="M894" s="11">
        <f>SUM(O894,Q894,S894,U894,W894,Y894,AA894,AC894,AE894)</f>
        <v>31</v>
      </c>
      <c r="N894" s="12" t="s">
        <v>40</v>
      </c>
      <c r="O894" s="12"/>
      <c r="P894" s="12"/>
      <c r="Q894" s="12">
        <v>0</v>
      </c>
      <c r="R894" s="12"/>
      <c r="S894" s="12">
        <v>16</v>
      </c>
      <c r="T894" s="12">
        <v>1</v>
      </c>
      <c r="U894" s="12">
        <v>10</v>
      </c>
      <c r="V894" s="12">
        <v>2</v>
      </c>
      <c r="W894" s="12">
        <v>5</v>
      </c>
      <c r="X894" s="12">
        <v>1</v>
      </c>
      <c r="Y894" s="12"/>
      <c r="Z894" s="12"/>
      <c r="AA894" s="12"/>
      <c r="AB894" s="12"/>
      <c r="AC894" s="12"/>
      <c r="AD894" s="12"/>
      <c r="AE894" s="12"/>
      <c r="AF894" s="12"/>
    </row>
    <row r="895" spans="1:32">
      <c r="A895" s="1">
        <v>8505</v>
      </c>
      <c r="B895" s="17" t="s">
        <v>597</v>
      </c>
      <c r="C895" s="1"/>
      <c r="D895" s="1" t="s">
        <v>171</v>
      </c>
      <c r="E895" s="17" t="s">
        <v>148</v>
      </c>
      <c r="F895" s="1" t="s">
        <v>35</v>
      </c>
      <c r="G895" s="17" t="s">
        <v>1681</v>
      </c>
      <c r="H895" s="17" t="s">
        <v>1682</v>
      </c>
      <c r="I895" s="15"/>
      <c r="J895" t="s">
        <v>1657</v>
      </c>
      <c r="K895" s="1">
        <f>_xlfn.XLOOKUP(J895,'[1]Youth DB'!$G:$G,'[1]Youth DB'!$A:$A,"",0)</f>
        <v>437</v>
      </c>
      <c r="L895" s="19">
        <v>45029</v>
      </c>
      <c r="M895" s="11">
        <f>SUM(O895,Q895,S895,U895,W895,Y895,AA895,AC895,AE895)</f>
        <v>30</v>
      </c>
      <c r="N895" s="12" t="s">
        <v>40</v>
      </c>
      <c r="O895" s="12"/>
      <c r="P895" s="12"/>
      <c r="Q895" s="12">
        <v>8</v>
      </c>
      <c r="R895" s="12">
        <v>1</v>
      </c>
      <c r="S895" s="12">
        <v>13</v>
      </c>
      <c r="T895" s="12">
        <v>1</v>
      </c>
      <c r="U895" s="12">
        <v>6</v>
      </c>
      <c r="V895" s="12">
        <v>2</v>
      </c>
      <c r="W895" s="12">
        <v>3</v>
      </c>
      <c r="X895" s="12">
        <v>2</v>
      </c>
      <c r="Y895" s="12"/>
      <c r="Z895" s="12"/>
      <c r="AA895" s="12"/>
      <c r="AB895" s="12"/>
      <c r="AC895" s="12"/>
      <c r="AD895" s="12"/>
      <c r="AE895" s="12"/>
      <c r="AF895" s="12"/>
    </row>
    <row r="896" spans="1:32">
      <c r="A896" s="60">
        <v>8752</v>
      </c>
      <c r="B896" s="61" t="s">
        <v>225</v>
      </c>
      <c r="C896" s="61"/>
      <c r="D896" s="61" t="s">
        <v>171</v>
      </c>
      <c r="E896" s="61" t="s">
        <v>148</v>
      </c>
      <c r="F896" s="62" t="s">
        <v>35</v>
      </c>
      <c r="G896" s="61" t="s">
        <v>844</v>
      </c>
      <c r="H896" s="61" t="s">
        <v>1683</v>
      </c>
      <c r="I896" s="15"/>
      <c r="J896" s="17" t="s">
        <v>1666</v>
      </c>
      <c r="K896" s="1">
        <f>_xlfn.XLOOKUP(J896,'[1]Youth DB'!$G:$G,'[1]Youth DB'!$A:$A,"",0)</f>
        <v>687</v>
      </c>
      <c r="L896" s="19">
        <v>45041</v>
      </c>
      <c r="M896" s="11">
        <f>SUM(O896,Q896,S896,U896,W896,Y896,AA896,AC896,AE896)</f>
        <v>33</v>
      </c>
      <c r="N896" s="12"/>
      <c r="O896" s="12"/>
      <c r="P896" s="12"/>
      <c r="Q896" s="12">
        <v>1</v>
      </c>
      <c r="R896" s="12">
        <v>1</v>
      </c>
      <c r="S896" s="12">
        <v>8</v>
      </c>
      <c r="T896" s="12">
        <v>1</v>
      </c>
      <c r="U896" s="12">
        <v>12</v>
      </c>
      <c r="V896" s="12">
        <v>1</v>
      </c>
      <c r="W896" s="12">
        <v>12</v>
      </c>
      <c r="X896" s="12">
        <v>1</v>
      </c>
      <c r="Y896" s="12"/>
      <c r="Z896" s="12"/>
      <c r="AA896" s="12"/>
      <c r="AB896" s="12"/>
      <c r="AC896" s="12"/>
      <c r="AD896" s="12"/>
      <c r="AE896" s="12"/>
      <c r="AF896" s="12"/>
    </row>
    <row r="897" spans="1:32">
      <c r="A897" s="54">
        <v>9736</v>
      </c>
      <c r="B897" s="53" t="s">
        <v>2388</v>
      </c>
      <c r="C897" s="53" t="s">
        <v>1438</v>
      </c>
      <c r="D897" s="53" t="s">
        <v>171</v>
      </c>
      <c r="E897" s="53" t="s">
        <v>148</v>
      </c>
      <c r="F897" s="54" t="s">
        <v>44</v>
      </c>
      <c r="G897" s="53" t="s">
        <v>2410</v>
      </c>
      <c r="H897" s="53" t="s">
        <v>2411</v>
      </c>
      <c r="I897" s="55"/>
      <c r="J897" s="53"/>
      <c r="K897" s="1"/>
      <c r="L897" s="56"/>
      <c r="M897" s="11">
        <f>SUM(O897,Q897,S897,U897,W897,Y897,AA897,AC897,AE897)</f>
        <v>0</v>
      </c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</row>
    <row r="898" spans="1:32">
      <c r="A898" s="1">
        <v>8506</v>
      </c>
      <c r="B898" s="17" t="s">
        <v>597</v>
      </c>
      <c r="C898" s="17"/>
      <c r="D898" s="17" t="s">
        <v>171</v>
      </c>
      <c r="E898" s="17" t="s">
        <v>148</v>
      </c>
      <c r="F898" s="1" t="s">
        <v>35</v>
      </c>
      <c r="G898" s="17" t="s">
        <v>763</v>
      </c>
      <c r="H898" s="17" t="s">
        <v>1686</v>
      </c>
      <c r="I898" s="15"/>
      <c r="J898" t="s">
        <v>1657</v>
      </c>
      <c r="K898" s="1">
        <f>_xlfn.XLOOKUP(J898,'[1]Youth DB'!$G:$G,'[1]Youth DB'!$A:$A,"",0)</f>
        <v>437</v>
      </c>
      <c r="L898" s="19">
        <v>45029</v>
      </c>
      <c r="M898" s="11">
        <f>SUM(O898,Q898,S898,U898,W898,Y898,AA898,AC898,AE898)</f>
        <v>34</v>
      </c>
      <c r="N898" s="12" t="s">
        <v>40</v>
      </c>
      <c r="O898" s="12"/>
      <c r="P898" s="12"/>
      <c r="Q898" s="12">
        <v>10</v>
      </c>
      <c r="R898" s="12">
        <v>1</v>
      </c>
      <c r="S898" s="12">
        <v>14</v>
      </c>
      <c r="T898" s="12">
        <v>2</v>
      </c>
      <c r="U898" s="12">
        <v>2</v>
      </c>
      <c r="V898" s="12">
        <v>1</v>
      </c>
      <c r="W898" s="12">
        <v>8</v>
      </c>
      <c r="X898" s="12">
        <v>1</v>
      </c>
      <c r="Y898" s="12"/>
      <c r="Z898" s="12"/>
      <c r="AA898" s="12"/>
      <c r="AB898" s="12"/>
      <c r="AC898" s="12"/>
      <c r="AD898" s="12"/>
      <c r="AE898" s="12"/>
      <c r="AF898" s="12"/>
    </row>
    <row r="899" spans="1:32">
      <c r="A899" s="1">
        <v>6202</v>
      </c>
      <c r="B899" s="17" t="s">
        <v>597</v>
      </c>
      <c r="C899" s="17"/>
      <c r="D899" s="17" t="s">
        <v>171</v>
      </c>
      <c r="E899" s="17" t="s">
        <v>148</v>
      </c>
      <c r="F899" s="1" t="s">
        <v>35</v>
      </c>
      <c r="G899" s="17" t="s">
        <v>763</v>
      </c>
      <c r="H899" s="17" t="s">
        <v>1687</v>
      </c>
      <c r="I899" s="15"/>
      <c r="J899" t="s">
        <v>1657</v>
      </c>
      <c r="K899" s="1">
        <f>_xlfn.XLOOKUP(J899,'[1]Youth DB'!$G:$G,'[1]Youth DB'!$A:$A,"",0)</f>
        <v>437</v>
      </c>
      <c r="L899" s="19">
        <v>45029</v>
      </c>
      <c r="M899" s="11">
        <f>SUM(O899,Q899,S899,U899,W899,Y899,AA899,AC899,AE899)</f>
        <v>40</v>
      </c>
      <c r="N899" s="12" t="s">
        <v>40</v>
      </c>
      <c r="O899" s="12"/>
      <c r="P899" s="12"/>
      <c r="Q899" s="12">
        <v>10</v>
      </c>
      <c r="R899" s="12">
        <v>1</v>
      </c>
      <c r="S899" s="12">
        <v>13</v>
      </c>
      <c r="T899" s="12">
        <v>2</v>
      </c>
      <c r="U899" s="12">
        <v>7</v>
      </c>
      <c r="V899" s="12">
        <v>2</v>
      </c>
      <c r="W899" s="12">
        <v>10</v>
      </c>
      <c r="X899" s="12">
        <v>2</v>
      </c>
      <c r="Y899" s="12"/>
      <c r="Z899" s="12"/>
      <c r="AA899" s="12"/>
      <c r="AB899" s="12"/>
      <c r="AC899" s="12"/>
      <c r="AD899" s="12"/>
      <c r="AE899" s="12"/>
      <c r="AF899" s="12"/>
    </row>
    <row r="900" spans="1:32">
      <c r="A900" s="1">
        <v>9773</v>
      </c>
      <c r="B900" s="17" t="s">
        <v>225</v>
      </c>
      <c r="C900" s="17"/>
      <c r="D900" s="17" t="s">
        <v>171</v>
      </c>
      <c r="E900" s="17" t="s">
        <v>148</v>
      </c>
      <c r="F900" s="1" t="s">
        <v>35</v>
      </c>
      <c r="G900" s="17" t="s">
        <v>1688</v>
      </c>
      <c r="H900" s="17" t="s">
        <v>1689</v>
      </c>
      <c r="I900" s="15"/>
      <c r="J900" s="17" t="s">
        <v>1666</v>
      </c>
      <c r="K900" s="1">
        <f>_xlfn.XLOOKUP(J900,'[1]Youth DB'!$G:$G,'[1]Youth DB'!$A:$A,"",0)</f>
        <v>687</v>
      </c>
      <c r="L900" s="19">
        <v>45041</v>
      </c>
      <c r="M900" s="11">
        <f>SUM(O900,Q900,S900,U900,W900,Y900,AA900,AC900,AE900)</f>
        <v>15</v>
      </c>
      <c r="N900" s="12"/>
      <c r="O900" s="12"/>
      <c r="P900" s="12"/>
      <c r="Q900" s="12">
        <v>1</v>
      </c>
      <c r="R900" s="12">
        <v>1</v>
      </c>
      <c r="S900" s="12">
        <v>9</v>
      </c>
      <c r="T900" s="12">
        <v>1</v>
      </c>
      <c r="U900" s="12">
        <v>5</v>
      </c>
      <c r="V900" s="12">
        <v>1</v>
      </c>
      <c r="W900" s="12">
        <v>0</v>
      </c>
      <c r="X900" s="12"/>
      <c r="Y900" s="12"/>
      <c r="Z900" s="12"/>
      <c r="AA900" s="12"/>
      <c r="AB900" s="12"/>
      <c r="AC900" s="12"/>
      <c r="AD900" s="12"/>
      <c r="AE900" s="12"/>
      <c r="AF900" s="12"/>
    </row>
    <row r="901" spans="1:32">
      <c r="A901" s="1" t="s">
        <v>1690</v>
      </c>
      <c r="B901" s="3" t="s">
        <v>597</v>
      </c>
      <c r="C901" s="3" t="s">
        <v>426</v>
      </c>
      <c r="D901" s="3" t="s">
        <v>171</v>
      </c>
      <c r="E901" s="3" t="s">
        <v>148</v>
      </c>
      <c r="F901" s="1" t="s">
        <v>35</v>
      </c>
      <c r="G901" s="3" t="s">
        <v>1691</v>
      </c>
      <c r="H901" s="3" t="s">
        <v>430</v>
      </c>
      <c r="I901" s="15"/>
      <c r="J901" t="s">
        <v>1657</v>
      </c>
      <c r="K901" s="1">
        <f>_xlfn.XLOOKUP(J901,'[1]Youth DB'!$G:$G,'[1]Youth DB'!$A:$A,"",0)</f>
        <v>437</v>
      </c>
      <c r="L901" s="16"/>
      <c r="M901" s="11">
        <f>SUM(O901,Q901,S901,U901,W901,Y901,AA901,AC901,AE901)</f>
        <v>10</v>
      </c>
      <c r="N901" s="12"/>
      <c r="O901" s="12"/>
      <c r="P901" s="12"/>
      <c r="Q901" s="12"/>
      <c r="R901" s="12"/>
      <c r="S901" s="12"/>
      <c r="T901" s="12"/>
      <c r="U901" s="12">
        <v>7</v>
      </c>
      <c r="V901" s="12">
        <v>2</v>
      </c>
      <c r="W901" s="12">
        <v>3</v>
      </c>
      <c r="X901" s="12">
        <v>2</v>
      </c>
      <c r="Y901" s="12"/>
      <c r="Z901" s="12"/>
      <c r="AA901" s="12"/>
      <c r="AB901" s="12"/>
      <c r="AC901" s="12"/>
      <c r="AD901" s="12"/>
      <c r="AE901" s="12"/>
      <c r="AF901" s="12"/>
    </row>
    <row r="902" spans="1:32">
      <c r="A902" s="1">
        <v>9774</v>
      </c>
      <c r="B902" s="17" t="s">
        <v>225</v>
      </c>
      <c r="C902" s="17"/>
      <c r="D902" s="17" t="s">
        <v>171</v>
      </c>
      <c r="E902" s="17" t="s">
        <v>148</v>
      </c>
      <c r="F902" s="1" t="s">
        <v>35</v>
      </c>
      <c r="G902" s="17" t="s">
        <v>1692</v>
      </c>
      <c r="H902" s="17" t="s">
        <v>1101</v>
      </c>
      <c r="I902" s="15"/>
      <c r="J902" s="17" t="s">
        <v>1666</v>
      </c>
      <c r="K902" s="1">
        <f>_xlfn.XLOOKUP(J902,'[1]Youth DB'!$G:$G,'[1]Youth DB'!$A:$A,"",0)</f>
        <v>687</v>
      </c>
      <c r="L902" s="19">
        <v>45061</v>
      </c>
      <c r="M902" s="11">
        <f>SUM(O902,Q902,S902,U902,W902,Y902,AA902,AC902,AE902)</f>
        <v>35</v>
      </c>
      <c r="N902" s="12"/>
      <c r="O902" s="12"/>
      <c r="P902" s="12"/>
      <c r="Q902" s="12">
        <v>0</v>
      </c>
      <c r="R902" s="12"/>
      <c r="S902" s="12">
        <v>10</v>
      </c>
      <c r="T902" s="12">
        <v>1</v>
      </c>
      <c r="U902" s="12">
        <v>12</v>
      </c>
      <c r="V902" s="12">
        <v>2</v>
      </c>
      <c r="W902" s="12">
        <v>13</v>
      </c>
      <c r="X902" s="12">
        <v>2</v>
      </c>
      <c r="Y902" s="12"/>
      <c r="Z902" s="12"/>
      <c r="AA902" s="12"/>
      <c r="AB902" s="12"/>
      <c r="AC902" s="12"/>
      <c r="AD902" s="12"/>
      <c r="AE902" s="12"/>
      <c r="AF902" s="12"/>
    </row>
    <row r="903" spans="1:32">
      <c r="A903" s="1">
        <v>4710</v>
      </c>
      <c r="B903" s="3" t="s">
        <v>451</v>
      </c>
      <c r="C903" s="3"/>
      <c r="D903" s="3" t="s">
        <v>452</v>
      </c>
      <c r="E903" s="3" t="s">
        <v>57</v>
      </c>
      <c r="F903" s="1" t="s">
        <v>35</v>
      </c>
      <c r="G903" s="3" t="s">
        <v>1693</v>
      </c>
      <c r="H903" s="3" t="s">
        <v>1694</v>
      </c>
      <c r="I903" s="15" t="s">
        <v>78</v>
      </c>
      <c r="J903" s="17" t="s">
        <v>1695</v>
      </c>
      <c r="K903" s="1" t="str">
        <f>_xlfn.XLOOKUP(J903,'[1]Youth DB'!$G:$G,'[1]Youth DB'!$A:$A,"",0)</f>
        <v/>
      </c>
      <c r="L903" s="16">
        <v>45009</v>
      </c>
      <c r="M903" s="11">
        <f>SUM(O903,Q903,S903,U903,W903,Y903,AA903,AC903,AE903)</f>
        <v>9</v>
      </c>
      <c r="N903" s="12" t="s">
        <v>40</v>
      </c>
      <c r="O903" s="12">
        <v>1</v>
      </c>
      <c r="P903" s="12">
        <v>1</v>
      </c>
      <c r="Q903" s="12">
        <v>2</v>
      </c>
      <c r="R903" s="12">
        <v>3</v>
      </c>
      <c r="S903" s="12">
        <v>4</v>
      </c>
      <c r="T903" s="12">
        <v>7</v>
      </c>
      <c r="U903" s="12">
        <v>1</v>
      </c>
      <c r="V903" s="12">
        <v>8</v>
      </c>
      <c r="W903" s="12">
        <v>1</v>
      </c>
      <c r="X903" s="12">
        <v>8</v>
      </c>
      <c r="Y903" s="12"/>
      <c r="Z903" s="12"/>
      <c r="AA903" s="12"/>
      <c r="AB903" s="12"/>
      <c r="AC903" s="12"/>
      <c r="AD903" s="12"/>
      <c r="AE903" s="12"/>
      <c r="AF903" s="12"/>
    </row>
    <row r="904" spans="1:32">
      <c r="A904" s="1">
        <v>5882</v>
      </c>
      <c r="B904" s="17" t="s">
        <v>225</v>
      </c>
      <c r="C904" s="17"/>
      <c r="D904" s="17" t="s">
        <v>171</v>
      </c>
      <c r="E904" s="17" t="s">
        <v>148</v>
      </c>
      <c r="F904" s="1" t="s">
        <v>35</v>
      </c>
      <c r="G904" s="17" t="s">
        <v>763</v>
      </c>
      <c r="H904" s="17" t="s">
        <v>1696</v>
      </c>
      <c r="I904" s="15"/>
      <c r="J904" s="17" t="s">
        <v>1666</v>
      </c>
      <c r="K904" s="1">
        <f>_xlfn.XLOOKUP(J904,'[1]Youth DB'!$G:$G,'[1]Youth DB'!$A:$A,"",0)</f>
        <v>687</v>
      </c>
      <c r="L904" s="19">
        <v>45041</v>
      </c>
      <c r="M904" s="11">
        <f>SUM(O904,Q904,S904,U904,W904,Y904,AA904,AC904,AE904)</f>
        <v>32</v>
      </c>
      <c r="N904" s="12"/>
      <c r="O904" s="12"/>
      <c r="P904" s="12"/>
      <c r="Q904" s="12">
        <v>1</v>
      </c>
      <c r="R904" s="12">
        <v>1</v>
      </c>
      <c r="S904" s="12">
        <v>12</v>
      </c>
      <c r="T904" s="12">
        <v>1</v>
      </c>
      <c r="U904" s="12">
        <v>7</v>
      </c>
      <c r="V904" s="12">
        <v>2</v>
      </c>
      <c r="W904" s="12">
        <v>12</v>
      </c>
      <c r="X904" s="12">
        <v>2</v>
      </c>
      <c r="Y904" s="12"/>
      <c r="Z904" s="12"/>
      <c r="AA904" s="12"/>
      <c r="AB904" s="12"/>
      <c r="AC904" s="12"/>
      <c r="AD904" s="12"/>
      <c r="AE904" s="12"/>
      <c r="AF904" s="12"/>
    </row>
    <row r="905" spans="1:32">
      <c r="A905" s="1">
        <v>9776</v>
      </c>
      <c r="B905" s="17" t="s">
        <v>225</v>
      </c>
      <c r="C905" s="1"/>
      <c r="D905" s="1" t="s">
        <v>171</v>
      </c>
      <c r="E905" s="17" t="s">
        <v>148</v>
      </c>
      <c r="F905" s="1" t="s">
        <v>35</v>
      </c>
      <c r="G905" s="17" t="s">
        <v>1697</v>
      </c>
      <c r="H905" s="17" t="s">
        <v>202</v>
      </c>
      <c r="I905" s="15"/>
      <c r="J905" s="17" t="s">
        <v>1666</v>
      </c>
      <c r="K905" s="1">
        <f>_xlfn.XLOOKUP(J905,'[1]Youth DB'!$G:$G,'[1]Youth DB'!$A:$A,"",0)</f>
        <v>687</v>
      </c>
      <c r="L905" s="19">
        <v>45041</v>
      </c>
      <c r="M905" s="11">
        <f>SUM(O905,Q905,S905,U905,W905,Y905,AA905,AC905,AE905)</f>
        <v>26</v>
      </c>
      <c r="N905" s="12" t="s">
        <v>40</v>
      </c>
      <c r="O905" s="12">
        <v>0</v>
      </c>
      <c r="P905" s="12"/>
      <c r="Q905" s="12">
        <v>1</v>
      </c>
      <c r="R905" s="12">
        <v>1</v>
      </c>
      <c r="S905" s="12">
        <v>7</v>
      </c>
      <c r="T905" s="12">
        <v>1</v>
      </c>
      <c r="U905" s="12">
        <v>9</v>
      </c>
      <c r="V905" s="12">
        <v>2</v>
      </c>
      <c r="W905" s="12">
        <v>9</v>
      </c>
      <c r="X905" s="12">
        <v>2</v>
      </c>
      <c r="Y905" s="12"/>
      <c r="Z905" s="12"/>
      <c r="AA905" s="12"/>
      <c r="AB905" s="12"/>
      <c r="AC905" s="12"/>
      <c r="AD905" s="12"/>
      <c r="AE905" s="12"/>
      <c r="AF905" s="12"/>
    </row>
    <row r="906" spans="1:32">
      <c r="A906" s="1">
        <v>8237</v>
      </c>
      <c r="B906" s="3" t="s">
        <v>451</v>
      </c>
      <c r="C906" s="13"/>
      <c r="D906" s="3" t="s">
        <v>452</v>
      </c>
      <c r="E906" s="3" t="s">
        <v>57</v>
      </c>
      <c r="F906" s="1" t="s">
        <v>35</v>
      </c>
      <c r="G906" s="17" t="s">
        <v>1698</v>
      </c>
      <c r="H906" s="17" t="s">
        <v>1699</v>
      </c>
      <c r="I906" s="15" t="s">
        <v>78</v>
      </c>
      <c r="J906" s="17" t="s">
        <v>1695</v>
      </c>
      <c r="K906" s="1" t="str">
        <f>_xlfn.XLOOKUP(J906,'[1]Youth DB'!$G:$G,'[1]Youth DB'!$A:$A,"",0)</f>
        <v/>
      </c>
      <c r="L906" s="16">
        <v>45035</v>
      </c>
      <c r="M906" s="11">
        <f>SUM(O906,Q906,S906,U906,W906,Y906,AA906,AC906,AE906)</f>
        <v>11</v>
      </c>
      <c r="N906" s="12" t="s">
        <v>40</v>
      </c>
      <c r="O906" s="12">
        <v>0</v>
      </c>
      <c r="P906" s="12">
        <v>0</v>
      </c>
      <c r="Q906" s="12">
        <v>2</v>
      </c>
      <c r="R906" s="12">
        <v>2</v>
      </c>
      <c r="S906" s="12">
        <v>4</v>
      </c>
      <c r="T906" s="12">
        <v>6</v>
      </c>
      <c r="U906" s="12">
        <v>3</v>
      </c>
      <c r="V906" s="12">
        <v>8</v>
      </c>
      <c r="W906" s="12">
        <v>2</v>
      </c>
      <c r="X906" s="12">
        <v>6</v>
      </c>
      <c r="Y906" s="12"/>
      <c r="Z906" s="12"/>
      <c r="AA906" s="12"/>
      <c r="AB906" s="12"/>
      <c r="AC906" s="12"/>
      <c r="AD906" s="12"/>
      <c r="AE906" s="12"/>
      <c r="AF906" s="12"/>
    </row>
    <row r="907" spans="1:32">
      <c r="A907" s="1">
        <v>7559</v>
      </c>
      <c r="B907" s="3" t="s">
        <v>807</v>
      </c>
      <c r="C907" s="3"/>
      <c r="D907" s="3" t="s">
        <v>33</v>
      </c>
      <c r="E907" s="3" t="s">
        <v>43</v>
      </c>
      <c r="F907" s="1" t="s">
        <v>35</v>
      </c>
      <c r="G907" s="3" t="s">
        <v>1700</v>
      </c>
      <c r="H907" s="3" t="s">
        <v>1227</v>
      </c>
      <c r="I907" s="15"/>
      <c r="J907" s="17" t="s">
        <v>810</v>
      </c>
      <c r="K907" s="1">
        <f>_xlfn.XLOOKUP(J907,'[1]Youth DB'!$G:$G,'[1]Youth DB'!$A:$A,"",0)</f>
        <v>690</v>
      </c>
      <c r="L907" s="17" t="s">
        <v>1286</v>
      </c>
      <c r="M907" s="11">
        <f>SUM(O907,Q907,S907,U907,W907,Y907,AA907,AC907,AE907)</f>
        <v>17</v>
      </c>
      <c r="N907" s="12" t="s">
        <v>40</v>
      </c>
      <c r="O907" s="12">
        <v>4</v>
      </c>
      <c r="P907" s="12">
        <v>1</v>
      </c>
      <c r="Q907" s="12">
        <v>6</v>
      </c>
      <c r="R907" s="12">
        <v>2</v>
      </c>
      <c r="S907" s="12">
        <v>6</v>
      </c>
      <c r="T907" s="12">
        <v>4</v>
      </c>
      <c r="U907" s="12">
        <v>1</v>
      </c>
      <c r="V907" s="12">
        <v>4</v>
      </c>
      <c r="W907" s="12">
        <v>0</v>
      </c>
      <c r="X907" s="12">
        <v>4</v>
      </c>
      <c r="Y907" s="12"/>
      <c r="Z907" s="12"/>
      <c r="AA907" s="12"/>
      <c r="AB907" s="12"/>
      <c r="AC907" s="12"/>
      <c r="AD907" s="12"/>
      <c r="AE907" s="12"/>
      <c r="AF907" s="12"/>
    </row>
    <row r="908" spans="1:32">
      <c r="A908" s="1">
        <v>7504</v>
      </c>
      <c r="B908" s="3" t="s">
        <v>431</v>
      </c>
      <c r="C908" s="3"/>
      <c r="D908" s="3" t="s">
        <v>432</v>
      </c>
      <c r="E908" s="3" t="s">
        <v>43</v>
      </c>
      <c r="F908" s="1" t="s">
        <v>35</v>
      </c>
      <c r="G908" s="3" t="s">
        <v>1701</v>
      </c>
      <c r="H908" s="3" t="s">
        <v>548</v>
      </c>
      <c r="I908" s="15" t="s">
        <v>78</v>
      </c>
      <c r="J908" s="17" t="s">
        <v>434</v>
      </c>
      <c r="K908" s="1">
        <f>_xlfn.XLOOKUP(J908,'[1]Youth DB'!$G:$G,'[1]Youth DB'!$A:$A,"",0)</f>
        <v>502</v>
      </c>
      <c r="L908" s="17" t="s">
        <v>641</v>
      </c>
      <c r="M908" s="11">
        <f>SUM(O908,Q908,S908,U908,W908,Y908,AA908,AC908,AE908)</f>
        <v>17</v>
      </c>
      <c r="N908" s="12"/>
      <c r="O908" s="12">
        <v>6</v>
      </c>
      <c r="P908" s="12">
        <v>1</v>
      </c>
      <c r="Q908" s="12">
        <v>5</v>
      </c>
      <c r="R908" s="12">
        <v>1</v>
      </c>
      <c r="S908" s="12">
        <v>5</v>
      </c>
      <c r="T908" s="12">
        <v>1</v>
      </c>
      <c r="U908" s="12">
        <v>1</v>
      </c>
      <c r="V908" s="12">
        <v>1</v>
      </c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spans="1:32">
      <c r="A909" s="1">
        <v>7505</v>
      </c>
      <c r="B909" s="3" t="s">
        <v>431</v>
      </c>
      <c r="C909" s="3"/>
      <c r="D909" s="3" t="s">
        <v>432</v>
      </c>
      <c r="E909" s="3" t="s">
        <v>43</v>
      </c>
      <c r="F909" s="1" t="s">
        <v>35</v>
      </c>
      <c r="G909" s="3" t="s">
        <v>1702</v>
      </c>
      <c r="H909" s="3" t="s">
        <v>1703</v>
      </c>
      <c r="I909" s="15" t="s">
        <v>75</v>
      </c>
      <c r="J909" s="17" t="s">
        <v>434</v>
      </c>
      <c r="K909" s="1">
        <f>_xlfn.XLOOKUP(J909,'[1]Youth DB'!$G:$G,'[1]Youth DB'!$A:$A,"",0)</f>
        <v>502</v>
      </c>
      <c r="L909" s="17" t="s">
        <v>641</v>
      </c>
      <c r="M909" s="11">
        <f>SUM(O909,Q909,S909,U909,W909,Y909,AA909,AC909,AE909)</f>
        <v>21</v>
      </c>
      <c r="N909" s="12"/>
      <c r="O909" s="12">
        <v>5</v>
      </c>
      <c r="P909" s="12">
        <v>1</v>
      </c>
      <c r="Q909" s="12">
        <v>5</v>
      </c>
      <c r="R909" s="12">
        <v>1</v>
      </c>
      <c r="S909" s="12">
        <v>6</v>
      </c>
      <c r="T909" s="12">
        <v>1</v>
      </c>
      <c r="U909" s="12">
        <v>1</v>
      </c>
      <c r="V909" s="12">
        <v>1</v>
      </c>
      <c r="W909" s="12">
        <v>4</v>
      </c>
      <c r="X909" s="12">
        <v>2</v>
      </c>
      <c r="Y909" s="12"/>
      <c r="Z909" s="12"/>
      <c r="AA909" s="12"/>
      <c r="AB909" s="12"/>
      <c r="AC909" s="12"/>
      <c r="AD909" s="12"/>
      <c r="AE909" s="12"/>
      <c r="AF909" s="12"/>
    </row>
    <row r="910" spans="1:32">
      <c r="A910" s="1">
        <v>5413</v>
      </c>
      <c r="B910" s="3" t="s">
        <v>431</v>
      </c>
      <c r="C910" s="3"/>
      <c r="D910" s="3" t="s">
        <v>432</v>
      </c>
      <c r="E910" s="3" t="s">
        <v>57</v>
      </c>
      <c r="F910" s="1" t="s">
        <v>35</v>
      </c>
      <c r="G910" s="3" t="s">
        <v>1704</v>
      </c>
      <c r="H910" s="3" t="s">
        <v>623</v>
      </c>
      <c r="I910" s="15" t="s">
        <v>78</v>
      </c>
      <c r="J910" s="17" t="s">
        <v>434</v>
      </c>
      <c r="K910" s="1">
        <f>_xlfn.XLOOKUP(J910,'[1]Youth DB'!$G:$G,'[1]Youth DB'!$A:$A,"",0)</f>
        <v>502</v>
      </c>
      <c r="L910" s="17" t="s">
        <v>155</v>
      </c>
      <c r="M910" s="11">
        <f>SUM(O910,Q910,S910,U910,W910,Y910,AA910,AC910,AE910)</f>
        <v>18</v>
      </c>
      <c r="N910" s="12"/>
      <c r="O910" s="12">
        <v>4</v>
      </c>
      <c r="P910" s="12">
        <v>1</v>
      </c>
      <c r="Q910" s="12">
        <v>5</v>
      </c>
      <c r="R910" s="12">
        <v>2</v>
      </c>
      <c r="S910" s="12">
        <v>8</v>
      </c>
      <c r="T910" s="12">
        <v>2</v>
      </c>
      <c r="U910" s="12"/>
      <c r="V910" s="12">
        <v>2</v>
      </c>
      <c r="W910" s="12">
        <v>1</v>
      </c>
      <c r="X910" s="12">
        <v>2</v>
      </c>
      <c r="Y910" s="12"/>
      <c r="Z910" s="12"/>
      <c r="AA910" s="12"/>
      <c r="AB910" s="12"/>
      <c r="AC910" s="12"/>
      <c r="AD910" s="12"/>
      <c r="AE910" s="12"/>
      <c r="AF910" s="12"/>
    </row>
    <row r="911" spans="1:32">
      <c r="A911" s="1">
        <v>4656</v>
      </c>
      <c r="B911" s="3" t="s">
        <v>451</v>
      </c>
      <c r="C911" s="3"/>
      <c r="D911" s="3" t="s">
        <v>452</v>
      </c>
      <c r="E911" s="3" t="s">
        <v>57</v>
      </c>
      <c r="F911" s="1" t="s">
        <v>35</v>
      </c>
      <c r="G911" s="3" t="s">
        <v>1705</v>
      </c>
      <c r="H911" s="3" t="s">
        <v>283</v>
      </c>
      <c r="I911" s="15" t="s">
        <v>78</v>
      </c>
      <c r="J911" s="17" t="s">
        <v>1695</v>
      </c>
      <c r="K911" s="1" t="str">
        <f>_xlfn.XLOOKUP(J911,'[1]Youth DB'!$G:$G,'[1]Youth DB'!$A:$A,"",0)</f>
        <v/>
      </c>
      <c r="L911" s="16">
        <v>45009</v>
      </c>
      <c r="M911" s="11">
        <f>SUM(O911,Q911,S911,U911,W911,Y911,AA911,AC911,AE911)</f>
        <v>13</v>
      </c>
      <c r="N911" s="12" t="s">
        <v>40</v>
      </c>
      <c r="O911" s="12">
        <v>2</v>
      </c>
      <c r="P911" s="12">
        <v>1</v>
      </c>
      <c r="Q911" s="12">
        <v>2</v>
      </c>
      <c r="R911" s="12">
        <v>2</v>
      </c>
      <c r="S911" s="12">
        <v>4</v>
      </c>
      <c r="T911" s="12">
        <v>6</v>
      </c>
      <c r="U911" s="12">
        <v>3</v>
      </c>
      <c r="V911" s="12">
        <v>6</v>
      </c>
      <c r="W911" s="12">
        <v>2</v>
      </c>
      <c r="X911" s="12">
        <v>8</v>
      </c>
      <c r="Y911" s="12"/>
      <c r="Z911" s="12"/>
      <c r="AA911" s="12"/>
      <c r="AB911" s="12"/>
      <c r="AC911" s="12"/>
      <c r="AD911" s="12"/>
      <c r="AE911" s="12"/>
      <c r="AF911" s="12"/>
    </row>
    <row r="912" spans="1:32">
      <c r="A912" s="1">
        <v>8232</v>
      </c>
      <c r="B912" s="3" t="s">
        <v>451</v>
      </c>
      <c r="C912" s="3"/>
      <c r="D912" s="3" t="s">
        <v>452</v>
      </c>
      <c r="E912" s="3" t="s">
        <v>57</v>
      </c>
      <c r="F912" s="1" t="s">
        <v>35</v>
      </c>
      <c r="G912" s="3" t="s">
        <v>1706</v>
      </c>
      <c r="H912" s="3" t="s">
        <v>1707</v>
      </c>
      <c r="I912" s="15" t="s">
        <v>78</v>
      </c>
      <c r="J912" s="17" t="s">
        <v>1695</v>
      </c>
      <c r="K912" s="1" t="str">
        <f>_xlfn.XLOOKUP(J912,'[1]Youth DB'!$G:$G,'[1]Youth DB'!$A:$A,"",0)</f>
        <v/>
      </c>
      <c r="L912" s="16">
        <v>45009</v>
      </c>
      <c r="M912" s="11">
        <f>SUM(O912,Q912,S912,U912,W912,Y912,AA912,AC912,AE912)</f>
        <v>14</v>
      </c>
      <c r="N912" s="12" t="s">
        <v>40</v>
      </c>
      <c r="O912" s="12">
        <v>2</v>
      </c>
      <c r="P912" s="12">
        <v>1</v>
      </c>
      <c r="Q912" s="12">
        <v>3</v>
      </c>
      <c r="R912" s="12">
        <v>3</v>
      </c>
      <c r="S912" s="12">
        <v>5</v>
      </c>
      <c r="T912" s="12">
        <v>7</v>
      </c>
      <c r="U912" s="12">
        <v>1</v>
      </c>
      <c r="V912" s="12">
        <v>8</v>
      </c>
      <c r="W912" s="12">
        <v>3</v>
      </c>
      <c r="X912" s="12">
        <v>8</v>
      </c>
      <c r="Y912" s="12"/>
      <c r="Z912" s="12"/>
      <c r="AA912" s="12"/>
      <c r="AB912" s="12"/>
      <c r="AC912" s="12"/>
      <c r="AD912" s="12"/>
      <c r="AE912" s="12"/>
      <c r="AF912" s="12"/>
    </row>
    <row r="913" spans="1:32">
      <c r="A913" s="1">
        <v>7790</v>
      </c>
      <c r="B913" s="3" t="s">
        <v>451</v>
      </c>
      <c r="C913" s="13"/>
      <c r="D913" s="3" t="s">
        <v>452</v>
      </c>
      <c r="E913" s="3" t="s">
        <v>57</v>
      </c>
      <c r="F913" s="1" t="s">
        <v>35</v>
      </c>
      <c r="G913" s="3" t="s">
        <v>1708</v>
      </c>
      <c r="H913" s="3" t="s">
        <v>1709</v>
      </c>
      <c r="I913" s="15" t="s">
        <v>75</v>
      </c>
      <c r="J913" s="17" t="s">
        <v>1695</v>
      </c>
      <c r="K913" s="1" t="str">
        <f>_xlfn.XLOOKUP(J913,'[1]Youth DB'!$G:$G,'[1]Youth DB'!$A:$A,"",0)</f>
        <v/>
      </c>
      <c r="L913" s="16">
        <v>45009</v>
      </c>
      <c r="M913" s="11">
        <f>SUM(O913,Q913,S913,U913,W913,Y913,AA913,AC913,AE913)</f>
        <v>15</v>
      </c>
      <c r="N913" s="12" t="s">
        <v>40</v>
      </c>
      <c r="O913" s="12">
        <v>3</v>
      </c>
      <c r="P913" s="12">
        <v>1</v>
      </c>
      <c r="Q913" s="12">
        <v>2</v>
      </c>
      <c r="R913" s="12">
        <v>2</v>
      </c>
      <c r="S913" s="12">
        <v>5</v>
      </c>
      <c r="T913" s="12">
        <v>6</v>
      </c>
      <c r="U913" s="12">
        <v>2</v>
      </c>
      <c r="V913" s="12">
        <v>6</v>
      </c>
      <c r="W913" s="12">
        <v>3</v>
      </c>
      <c r="X913" s="12">
        <v>8</v>
      </c>
      <c r="Y913" s="12"/>
      <c r="Z913" s="12"/>
      <c r="AA913" s="12"/>
      <c r="AB913" s="12"/>
      <c r="AC913" s="12"/>
      <c r="AD913" s="12"/>
      <c r="AE913" s="12"/>
      <c r="AF913" s="12"/>
    </row>
    <row r="914" spans="1:32">
      <c r="A914" s="1">
        <v>1857</v>
      </c>
      <c r="B914" s="17" t="s">
        <v>442</v>
      </c>
      <c r="C914" s="1"/>
      <c r="D914" s="17" t="s">
        <v>436</v>
      </c>
      <c r="E914" s="17" t="s">
        <v>34</v>
      </c>
      <c r="F914" s="1" t="s">
        <v>35</v>
      </c>
      <c r="G914" s="17" t="s">
        <v>391</v>
      </c>
      <c r="H914" s="17" t="s">
        <v>1710</v>
      </c>
      <c r="I914" s="15"/>
      <c r="J914" s="17" t="s">
        <v>1134</v>
      </c>
      <c r="K914" s="1">
        <f>_xlfn.XLOOKUP(J914,'[1]Youth DB'!$G:$G,'[1]Youth DB'!$A:$A,"",0)</f>
        <v>885</v>
      </c>
      <c r="L914" s="17" t="s">
        <v>960</v>
      </c>
      <c r="M914" s="11">
        <f>SUM(O914,Q914,S914,U914,W914,Y914,AA914,AC914,AE914)</f>
        <v>17</v>
      </c>
      <c r="N914" s="12"/>
      <c r="O914" s="12">
        <v>1</v>
      </c>
      <c r="P914" s="12">
        <v>3</v>
      </c>
      <c r="Q914" s="12">
        <v>4</v>
      </c>
      <c r="R914" s="12">
        <v>3</v>
      </c>
      <c r="S914" s="12">
        <v>10</v>
      </c>
      <c r="T914" s="12">
        <v>17</v>
      </c>
      <c r="U914" s="12">
        <v>2</v>
      </c>
      <c r="V914" s="12">
        <v>19</v>
      </c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spans="1:32">
      <c r="A915" s="1">
        <v>1413</v>
      </c>
      <c r="B915" s="17" t="s">
        <v>442</v>
      </c>
      <c r="C915" s="17"/>
      <c r="D915" s="17" t="s">
        <v>436</v>
      </c>
      <c r="E915" s="17" t="s">
        <v>918</v>
      </c>
      <c r="F915" s="1" t="s">
        <v>35</v>
      </c>
      <c r="G915" s="17" t="s">
        <v>1711</v>
      </c>
      <c r="H915" s="17" t="s">
        <v>757</v>
      </c>
      <c r="I915" s="15"/>
      <c r="J915" s="17" t="s">
        <v>1468</v>
      </c>
      <c r="K915" s="1">
        <f>_xlfn.XLOOKUP(J915,'[1]Youth DB'!$G:$G,'[1]Youth DB'!$A:$A,"",0)</f>
        <v>548</v>
      </c>
      <c r="L915" s="17" t="s">
        <v>1329</v>
      </c>
      <c r="M915" s="11">
        <f>SUM(O915,Q915,S915,U915,W915,Y915,AA915,AC915,AE915)</f>
        <v>17</v>
      </c>
      <c r="N915" s="12"/>
      <c r="O915" s="12">
        <v>4</v>
      </c>
      <c r="P915" s="12">
        <v>3</v>
      </c>
      <c r="Q915" s="12">
        <v>4</v>
      </c>
      <c r="R915" s="12">
        <v>3</v>
      </c>
      <c r="S915" s="12">
        <v>8</v>
      </c>
      <c r="T915" s="12">
        <v>10</v>
      </c>
      <c r="U915" s="12">
        <v>1</v>
      </c>
      <c r="V915" s="12">
        <v>11</v>
      </c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spans="1:32">
      <c r="A916" s="1">
        <v>1317</v>
      </c>
      <c r="B916" s="17" t="s">
        <v>442</v>
      </c>
      <c r="C916" s="17"/>
      <c r="D916" s="17" t="s">
        <v>436</v>
      </c>
      <c r="E916" s="17" t="s">
        <v>918</v>
      </c>
      <c r="F916" s="1" t="s">
        <v>35</v>
      </c>
      <c r="G916" s="17" t="s">
        <v>1712</v>
      </c>
      <c r="H916" s="17" t="s">
        <v>1713</v>
      </c>
      <c r="I916" s="15"/>
      <c r="J916" s="17" t="s">
        <v>1714</v>
      </c>
      <c r="K916" s="1">
        <f>_xlfn.XLOOKUP(J916,'[1]Youth DB'!$G:$G,'[1]Youth DB'!$A:$A,"",0)</f>
        <v>515</v>
      </c>
      <c r="L916" s="17" t="s">
        <v>960</v>
      </c>
      <c r="M916" s="11">
        <f>SUM(O916,Q916,S916,U916,W916,Y916,AA916,AC916,AE916)</f>
        <v>17</v>
      </c>
      <c r="N916" s="12"/>
      <c r="O916" s="12">
        <v>3</v>
      </c>
      <c r="P916" s="12"/>
      <c r="Q916" s="12">
        <v>4</v>
      </c>
      <c r="R916" s="12">
        <v>9</v>
      </c>
      <c r="S916" s="12">
        <v>6</v>
      </c>
      <c r="T916" s="12">
        <v>19</v>
      </c>
      <c r="U916" s="12">
        <v>4</v>
      </c>
      <c r="V916" s="12">
        <v>23</v>
      </c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spans="1:32">
      <c r="A917" s="1">
        <v>5640</v>
      </c>
      <c r="B917" s="17" t="s">
        <v>442</v>
      </c>
      <c r="C917" s="1"/>
      <c r="D917" s="17" t="s">
        <v>436</v>
      </c>
      <c r="E917" s="17" t="s">
        <v>57</v>
      </c>
      <c r="F917" s="1" t="s">
        <v>35</v>
      </c>
      <c r="G917" s="17" t="s">
        <v>1715</v>
      </c>
      <c r="H917" s="17" t="s">
        <v>814</v>
      </c>
      <c r="I917" s="15"/>
      <c r="J917" s="17" t="s">
        <v>1134</v>
      </c>
      <c r="K917" s="1">
        <f>_xlfn.XLOOKUP(J917,'[1]Youth DB'!$G:$G,'[1]Youth DB'!$A:$A,"",0)</f>
        <v>885</v>
      </c>
      <c r="L917" s="17" t="s">
        <v>1716</v>
      </c>
      <c r="M917" s="11">
        <f>SUM(O917,Q917,S917,U917,W917,Y917,AA917,AC917,AE917)</f>
        <v>17</v>
      </c>
      <c r="N917" s="12"/>
      <c r="O917" s="12">
        <v>0</v>
      </c>
      <c r="P917" s="12"/>
      <c r="Q917" s="12">
        <v>4</v>
      </c>
      <c r="R917" s="12">
        <v>3</v>
      </c>
      <c r="S917" s="12">
        <v>10</v>
      </c>
      <c r="T917" s="12">
        <v>6</v>
      </c>
      <c r="U917" s="12">
        <v>3</v>
      </c>
      <c r="V917" s="12">
        <v>8</v>
      </c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spans="1:32">
      <c r="A918" s="1">
        <v>5626</v>
      </c>
      <c r="B918" s="17" t="s">
        <v>442</v>
      </c>
      <c r="C918" s="17"/>
      <c r="D918" s="17" t="s">
        <v>436</v>
      </c>
      <c r="E918" s="17" t="s">
        <v>57</v>
      </c>
      <c r="F918" s="1" t="s">
        <v>35</v>
      </c>
      <c r="G918" s="17" t="s">
        <v>1717</v>
      </c>
      <c r="H918" s="17" t="s">
        <v>1494</v>
      </c>
      <c r="I918" s="15"/>
      <c r="J918" s="17" t="s">
        <v>1468</v>
      </c>
      <c r="K918" s="1">
        <f>_xlfn.XLOOKUP(J918,'[1]Youth DB'!$G:$G,'[1]Youth DB'!$A:$A,"",0)</f>
        <v>548</v>
      </c>
      <c r="L918" s="17" t="s">
        <v>812</v>
      </c>
      <c r="M918" s="11">
        <f>SUM(O918,Q918,S918,U918,W918,Y918,AA918,AC918,AE918)</f>
        <v>17</v>
      </c>
      <c r="N918" s="12"/>
      <c r="O918" s="12">
        <v>4</v>
      </c>
      <c r="P918" s="12">
        <v>3</v>
      </c>
      <c r="Q918" s="12">
        <v>3</v>
      </c>
      <c r="R918" s="12">
        <v>3</v>
      </c>
      <c r="S918" s="12">
        <v>7</v>
      </c>
      <c r="T918" s="12">
        <v>10</v>
      </c>
      <c r="U918" s="12">
        <v>3</v>
      </c>
      <c r="V918" s="12">
        <v>12</v>
      </c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spans="1:32">
      <c r="A919" s="1">
        <v>5638</v>
      </c>
      <c r="B919" s="17" t="s">
        <v>442</v>
      </c>
      <c r="C919" s="17"/>
      <c r="D919" s="17" t="s">
        <v>436</v>
      </c>
      <c r="E919" s="17" t="s">
        <v>57</v>
      </c>
      <c r="F919" s="1" t="s">
        <v>35</v>
      </c>
      <c r="G919" s="17" t="s">
        <v>1718</v>
      </c>
      <c r="H919" s="17" t="s">
        <v>1719</v>
      </c>
      <c r="I919" s="15"/>
      <c r="J919" s="17" t="s">
        <v>1720</v>
      </c>
      <c r="K919" s="1">
        <f>_xlfn.XLOOKUP(J919,'[1]Youth DB'!$G:$G,'[1]Youth DB'!$A:$A,"",0)</f>
        <v>501</v>
      </c>
      <c r="L919" s="17" t="s">
        <v>703</v>
      </c>
      <c r="M919" s="11">
        <f>SUM(O919,Q919,S919,U919,W919,Y919,AA919,AC919,AE919)</f>
        <v>17</v>
      </c>
      <c r="N919" s="12"/>
      <c r="O919" s="12">
        <v>0</v>
      </c>
      <c r="P919" s="12"/>
      <c r="Q919" s="12">
        <v>5</v>
      </c>
      <c r="R919" s="12">
        <v>2</v>
      </c>
      <c r="S919" s="12">
        <v>6</v>
      </c>
      <c r="T919" s="12">
        <v>3</v>
      </c>
      <c r="U919" s="12">
        <v>6</v>
      </c>
      <c r="V919" s="12">
        <v>3</v>
      </c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spans="1:32">
      <c r="A920" s="1">
        <v>4670</v>
      </c>
      <c r="B920" s="3" t="s">
        <v>451</v>
      </c>
      <c r="C920" s="3"/>
      <c r="D920" s="3" t="s">
        <v>452</v>
      </c>
      <c r="E920" s="3" t="s">
        <v>57</v>
      </c>
      <c r="F920" s="1" t="s">
        <v>35</v>
      </c>
      <c r="G920" s="3" t="s">
        <v>1576</v>
      </c>
      <c r="H920" s="3" t="s">
        <v>842</v>
      </c>
      <c r="I920" s="15" t="s">
        <v>75</v>
      </c>
      <c r="J920" s="17" t="s">
        <v>1695</v>
      </c>
      <c r="K920" s="1" t="str">
        <f>_xlfn.XLOOKUP(J920,'[1]Youth DB'!$G:$G,'[1]Youth DB'!$A:$A,"",0)</f>
        <v/>
      </c>
      <c r="L920" s="16">
        <v>45012</v>
      </c>
      <c r="M920" s="11">
        <f>SUM(O920,Q920,S920,U920,W920,Y920,AA920,AC920,AE920)</f>
        <v>15</v>
      </c>
      <c r="N920" s="12" t="s">
        <v>40</v>
      </c>
      <c r="O920" s="12">
        <v>1</v>
      </c>
      <c r="P920" s="12">
        <v>1</v>
      </c>
      <c r="Q920" s="12">
        <v>3</v>
      </c>
      <c r="R920" s="12">
        <v>2</v>
      </c>
      <c r="S920" s="12">
        <v>7</v>
      </c>
      <c r="T920" s="12">
        <v>6</v>
      </c>
      <c r="U920" s="12">
        <v>2</v>
      </c>
      <c r="V920" s="12">
        <v>8</v>
      </c>
      <c r="W920" s="12">
        <v>2</v>
      </c>
      <c r="X920" s="12">
        <v>6</v>
      </c>
      <c r="Y920" s="12"/>
      <c r="Z920" s="12"/>
      <c r="AA920" s="12"/>
      <c r="AB920" s="12"/>
      <c r="AC920" s="12"/>
      <c r="AD920" s="12"/>
      <c r="AE920" s="12"/>
      <c r="AF920" s="12"/>
    </row>
    <row r="921" spans="1:32">
      <c r="A921" s="1">
        <v>9598</v>
      </c>
      <c r="B921" s="17" t="s">
        <v>442</v>
      </c>
      <c r="C921" s="17"/>
      <c r="D921" s="17" t="s">
        <v>436</v>
      </c>
      <c r="E921" s="17" t="s">
        <v>43</v>
      </c>
      <c r="F921" s="1" t="s">
        <v>35</v>
      </c>
      <c r="G921" s="17" t="s">
        <v>1721</v>
      </c>
      <c r="H921" s="17" t="s">
        <v>165</v>
      </c>
      <c r="I921" s="15"/>
      <c r="J921" s="17" t="s">
        <v>1043</v>
      </c>
      <c r="K921" s="1">
        <f>_xlfn.XLOOKUP(J921,'[1]Youth DB'!$G:$G,'[1]Youth DB'!$A:$A,"",0)</f>
        <v>741</v>
      </c>
      <c r="L921" s="17" t="s">
        <v>960</v>
      </c>
      <c r="M921" s="11">
        <f>SUM(O921,Q921,S921,U921,W921,Y921,AA921,AC921,AE921)</f>
        <v>17</v>
      </c>
      <c r="N921" s="12"/>
      <c r="O921" s="12">
        <v>2</v>
      </c>
      <c r="P921" s="12">
        <v>1</v>
      </c>
      <c r="Q921" s="12">
        <v>5</v>
      </c>
      <c r="R921" s="12">
        <v>2</v>
      </c>
      <c r="S921" s="12">
        <v>9</v>
      </c>
      <c r="T921" s="12">
        <v>3</v>
      </c>
      <c r="U921" s="12">
        <v>1</v>
      </c>
      <c r="V921" s="12">
        <v>4</v>
      </c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spans="1:32">
      <c r="A922" s="1">
        <v>7842</v>
      </c>
      <c r="B922" s="3" t="s">
        <v>451</v>
      </c>
      <c r="C922" s="3"/>
      <c r="D922" s="3" t="s">
        <v>452</v>
      </c>
      <c r="E922" s="3" t="s">
        <v>43</v>
      </c>
      <c r="F922" s="1" t="s">
        <v>35</v>
      </c>
      <c r="G922" s="17" t="s">
        <v>1722</v>
      </c>
      <c r="H922" s="17" t="s">
        <v>1723</v>
      </c>
      <c r="I922" s="15" t="s">
        <v>78</v>
      </c>
      <c r="J922" s="17" t="s">
        <v>1695</v>
      </c>
      <c r="K922" s="1" t="str">
        <f>_xlfn.XLOOKUP(J922,'[1]Youth DB'!$G:$G,'[1]Youth DB'!$A:$A,"",0)</f>
        <v/>
      </c>
      <c r="L922" s="16">
        <v>45001</v>
      </c>
      <c r="M922" s="11">
        <f>SUM(O922,Q922,S922,U922,W922,Y922,AA922,AC922,AE922)</f>
        <v>18</v>
      </c>
      <c r="N922" s="12" t="s">
        <v>40</v>
      </c>
      <c r="O922" s="12">
        <v>2</v>
      </c>
      <c r="P922" s="12">
        <v>1</v>
      </c>
      <c r="Q922" s="12">
        <v>6</v>
      </c>
      <c r="R922" s="12">
        <v>1</v>
      </c>
      <c r="S922" s="12">
        <v>5</v>
      </c>
      <c r="T922" s="12">
        <v>1</v>
      </c>
      <c r="U922" s="12">
        <v>1</v>
      </c>
      <c r="V922" s="12">
        <v>2</v>
      </c>
      <c r="W922" s="12">
        <v>4</v>
      </c>
      <c r="X922" s="12">
        <v>4</v>
      </c>
      <c r="Y922" s="12"/>
      <c r="Z922" s="12"/>
      <c r="AA922" s="12"/>
      <c r="AB922" s="12"/>
      <c r="AC922" s="12"/>
      <c r="AD922" s="12"/>
      <c r="AE922" s="12"/>
      <c r="AF922" s="12"/>
    </row>
    <row r="923" spans="1:32">
      <c r="A923" s="1">
        <v>7847</v>
      </c>
      <c r="B923" s="3" t="s">
        <v>451</v>
      </c>
      <c r="C923" s="3"/>
      <c r="D923" s="3" t="s">
        <v>452</v>
      </c>
      <c r="E923" s="3" t="s">
        <v>43</v>
      </c>
      <c r="F923" s="1" t="s">
        <v>35</v>
      </c>
      <c r="G923" s="17" t="s">
        <v>1724</v>
      </c>
      <c r="H923" s="17" t="s">
        <v>1725</v>
      </c>
      <c r="I923" s="15" t="s">
        <v>75</v>
      </c>
      <c r="J923" s="17" t="s">
        <v>1695</v>
      </c>
      <c r="K923" s="1" t="str">
        <f>_xlfn.XLOOKUP(J923,'[1]Youth DB'!$G:$G,'[1]Youth DB'!$A:$A,"",0)</f>
        <v/>
      </c>
      <c r="L923" s="16">
        <v>45002</v>
      </c>
      <c r="M923" s="11">
        <f>SUM(O923,Q923,S923,U923,W923,Y923,AA923,AC923,AE923)</f>
        <v>18</v>
      </c>
      <c r="N923" s="12" t="s">
        <v>40</v>
      </c>
      <c r="O923" s="12">
        <v>4</v>
      </c>
      <c r="P923" s="12">
        <v>1</v>
      </c>
      <c r="Q923" s="12">
        <v>3</v>
      </c>
      <c r="R923" s="12">
        <v>1</v>
      </c>
      <c r="S923" s="12">
        <v>6</v>
      </c>
      <c r="T923" s="12">
        <v>1</v>
      </c>
      <c r="U923" s="12">
        <v>1</v>
      </c>
      <c r="V923" s="12">
        <v>2</v>
      </c>
      <c r="W923" s="12">
        <v>4</v>
      </c>
      <c r="X923" s="12">
        <v>1</v>
      </c>
      <c r="Y923" s="12"/>
      <c r="Z923" s="12"/>
      <c r="AA923" s="12"/>
      <c r="AB923" s="12"/>
      <c r="AC923" s="12"/>
      <c r="AD923" s="12"/>
      <c r="AE923" s="12"/>
      <c r="AF923" s="12"/>
    </row>
    <row r="924" spans="1:32">
      <c r="A924" s="1">
        <v>7175</v>
      </c>
      <c r="B924" s="17" t="s">
        <v>921</v>
      </c>
      <c r="C924" s="17" t="s">
        <v>1293</v>
      </c>
      <c r="D924" s="17" t="s">
        <v>497</v>
      </c>
      <c r="E924" s="17" t="s">
        <v>43</v>
      </c>
      <c r="F924" s="1" t="s">
        <v>35</v>
      </c>
      <c r="G924" s="17" t="s">
        <v>130</v>
      </c>
      <c r="H924" s="17" t="s">
        <v>700</v>
      </c>
      <c r="I924" s="15" t="s">
        <v>75</v>
      </c>
      <c r="J924" s="17" t="s">
        <v>1295</v>
      </c>
      <c r="K924" s="1">
        <f>_xlfn.XLOOKUP(J924,'[1]Youth DB'!$G:$G,'[1]Youth DB'!$A:$A,"",0)</f>
        <v>963</v>
      </c>
      <c r="L924" s="17" t="s">
        <v>1329</v>
      </c>
      <c r="M924" s="11">
        <f>SUM(O924,Q924,S924,U924,W924,Y924,AA924,AC924,AE924)</f>
        <v>19</v>
      </c>
      <c r="N924" s="12" t="s">
        <v>40</v>
      </c>
      <c r="O924" s="12">
        <v>2</v>
      </c>
      <c r="P924" s="12">
        <v>1</v>
      </c>
      <c r="Q924" s="12">
        <v>3</v>
      </c>
      <c r="R924" s="12">
        <v>1</v>
      </c>
      <c r="S924" s="12">
        <v>8</v>
      </c>
      <c r="T924" s="12">
        <v>2</v>
      </c>
      <c r="U924" s="12">
        <v>4</v>
      </c>
      <c r="V924" s="12">
        <v>2</v>
      </c>
      <c r="W924" s="12">
        <v>2</v>
      </c>
      <c r="X924" s="12">
        <v>1</v>
      </c>
      <c r="Y924" s="12"/>
      <c r="Z924" s="12"/>
      <c r="AA924" s="12"/>
      <c r="AB924" s="12"/>
      <c r="AC924" s="12"/>
      <c r="AD924" s="12"/>
      <c r="AE924" s="12"/>
      <c r="AF924" s="12"/>
    </row>
    <row r="925" spans="1:32">
      <c r="A925" s="1">
        <v>7106</v>
      </c>
      <c r="B925" s="17" t="s">
        <v>921</v>
      </c>
      <c r="C925" s="1"/>
      <c r="D925" s="17" t="s">
        <v>497</v>
      </c>
      <c r="E925" s="17" t="s">
        <v>43</v>
      </c>
      <c r="F925" s="1" t="s">
        <v>35</v>
      </c>
      <c r="G925" s="17" t="s">
        <v>1726</v>
      </c>
      <c r="H925" s="17" t="s">
        <v>814</v>
      </c>
      <c r="I925" s="15" t="s">
        <v>75</v>
      </c>
      <c r="J925" s="17" t="s">
        <v>1197</v>
      </c>
      <c r="K925" s="1">
        <f>_xlfn.XLOOKUP(J925,'[1]Youth DB'!$G:$G,'[1]Youth DB'!$A:$A,"",0)</f>
        <v>737</v>
      </c>
      <c r="L925" s="17" t="s">
        <v>827</v>
      </c>
      <c r="M925" s="11">
        <f>SUM(O925,Q925,S925,U925,W925,Y925,AA925,AC925,AE925)</f>
        <v>19</v>
      </c>
      <c r="N925" s="12" t="s">
        <v>40</v>
      </c>
      <c r="O925" s="12">
        <v>7</v>
      </c>
      <c r="P925" s="12">
        <v>1</v>
      </c>
      <c r="Q925" s="12">
        <v>5</v>
      </c>
      <c r="R925" s="12">
        <v>1</v>
      </c>
      <c r="S925" s="12">
        <v>2</v>
      </c>
      <c r="T925" s="12">
        <v>1</v>
      </c>
      <c r="U925" s="12">
        <v>3</v>
      </c>
      <c r="V925" s="12">
        <v>1</v>
      </c>
      <c r="W925" s="12">
        <v>2</v>
      </c>
      <c r="X925" s="12">
        <v>1</v>
      </c>
      <c r="Y925" s="12"/>
      <c r="Z925" s="12"/>
      <c r="AA925" s="12"/>
      <c r="AB925" s="12"/>
      <c r="AC925" s="12"/>
      <c r="AD925" s="12"/>
      <c r="AE925" s="12"/>
      <c r="AF925" s="12"/>
    </row>
    <row r="926" spans="1:32">
      <c r="A926" s="1">
        <v>1997</v>
      </c>
      <c r="B926" s="17" t="s">
        <v>921</v>
      </c>
      <c r="C926" s="17" t="s">
        <v>1250</v>
      </c>
      <c r="D926" s="17" t="s">
        <v>497</v>
      </c>
      <c r="E926" s="17" t="s">
        <v>34</v>
      </c>
      <c r="F926" s="1" t="s">
        <v>35</v>
      </c>
      <c r="G926" s="17" t="s">
        <v>1727</v>
      </c>
      <c r="H926" s="17" t="s">
        <v>221</v>
      </c>
      <c r="I926" s="15" t="s">
        <v>78</v>
      </c>
      <c r="J926" s="17" t="s">
        <v>925</v>
      </c>
      <c r="K926" s="1">
        <f>_xlfn.XLOOKUP(J926,'[1]Youth DB'!$G:$G,'[1]Youth DB'!$A:$A,"",0)</f>
        <v>880</v>
      </c>
      <c r="L926" s="17" t="s">
        <v>691</v>
      </c>
      <c r="M926" s="11">
        <f>SUM(O926,Q926,S926,U926,W926,Y926,AA926,AC926,AE926)</f>
        <v>17</v>
      </c>
      <c r="N926" s="12" t="s">
        <v>40</v>
      </c>
      <c r="O926" s="12">
        <v>0</v>
      </c>
      <c r="P926" s="12"/>
      <c r="Q926" s="12">
        <v>5</v>
      </c>
      <c r="R926" s="12">
        <v>3</v>
      </c>
      <c r="S926" s="12">
        <v>6</v>
      </c>
      <c r="T926" s="12">
        <v>8</v>
      </c>
      <c r="U926" s="12">
        <v>1</v>
      </c>
      <c r="V926" s="12">
        <v>8</v>
      </c>
      <c r="W926" s="12">
        <v>1</v>
      </c>
      <c r="X926" s="12">
        <v>15</v>
      </c>
      <c r="Y926" s="12">
        <v>4</v>
      </c>
      <c r="Z926" s="12">
        <v>15</v>
      </c>
      <c r="AA926" s="12"/>
      <c r="AB926" s="12"/>
      <c r="AC926" s="12"/>
      <c r="AD926" s="12"/>
      <c r="AE926" s="12"/>
      <c r="AF926" s="12"/>
    </row>
    <row r="927" spans="1:32">
      <c r="A927" s="1">
        <v>7841</v>
      </c>
      <c r="B927" s="3" t="s">
        <v>451</v>
      </c>
      <c r="C927" s="3"/>
      <c r="D927" s="3" t="s">
        <v>452</v>
      </c>
      <c r="E927" s="3" t="s">
        <v>43</v>
      </c>
      <c r="F927" s="1" t="s">
        <v>35</v>
      </c>
      <c r="G927" s="17" t="s">
        <v>785</v>
      </c>
      <c r="H927" s="17" t="s">
        <v>167</v>
      </c>
      <c r="I927" s="15" t="s">
        <v>78</v>
      </c>
      <c r="J927" s="17" t="s">
        <v>1695</v>
      </c>
      <c r="K927" s="1" t="str">
        <f>_xlfn.XLOOKUP(J927,'[1]Youth DB'!$G:$G,'[1]Youth DB'!$A:$A,"",0)</f>
        <v/>
      </c>
      <c r="L927" s="16">
        <v>45001</v>
      </c>
      <c r="M927" s="11">
        <f>SUM(O927,Q927,S927,U927,W927,Y927,AA927,AC927,AE927)</f>
        <v>19</v>
      </c>
      <c r="N927" s="12" t="s">
        <v>40</v>
      </c>
      <c r="O927" s="12">
        <v>3</v>
      </c>
      <c r="P927" s="12">
        <v>1</v>
      </c>
      <c r="Q927" s="12">
        <v>5</v>
      </c>
      <c r="R927" s="12">
        <v>1</v>
      </c>
      <c r="S927" s="12">
        <v>7</v>
      </c>
      <c r="T927" s="12">
        <v>5</v>
      </c>
      <c r="U927" s="12">
        <v>0</v>
      </c>
      <c r="V927" s="12"/>
      <c r="W927" s="12">
        <v>4</v>
      </c>
      <c r="X927" s="12">
        <v>8</v>
      </c>
      <c r="Y927" s="12"/>
      <c r="Z927" s="12"/>
      <c r="AA927" s="12"/>
      <c r="AB927" s="12"/>
      <c r="AC927" s="12"/>
      <c r="AD927" s="12"/>
      <c r="AE927" s="12"/>
      <c r="AF927" s="12"/>
    </row>
    <row r="928" spans="1:32">
      <c r="A928" s="1">
        <v>7844</v>
      </c>
      <c r="B928" s="3" t="s">
        <v>451</v>
      </c>
      <c r="C928" s="3"/>
      <c r="D928" s="3" t="s">
        <v>452</v>
      </c>
      <c r="E928" s="3" t="s">
        <v>43</v>
      </c>
      <c r="F928" s="1" t="s">
        <v>35</v>
      </c>
      <c r="G928" s="17" t="s">
        <v>560</v>
      </c>
      <c r="H928" s="17" t="s">
        <v>1728</v>
      </c>
      <c r="I928" s="15" t="s">
        <v>75</v>
      </c>
      <c r="J928" s="17" t="s">
        <v>1695</v>
      </c>
      <c r="K928" s="1" t="str">
        <f>_xlfn.XLOOKUP(J928,'[1]Youth DB'!$G:$G,'[1]Youth DB'!$A:$A,"",0)</f>
        <v/>
      </c>
      <c r="L928" s="16">
        <v>45001</v>
      </c>
      <c r="M928" s="11">
        <f>SUM(O928,Q928,S928,U928,W928,Y928,AA928,AC928,AE928)</f>
        <v>19</v>
      </c>
      <c r="N928" s="12" t="s">
        <v>40</v>
      </c>
      <c r="O928" s="12">
        <v>4</v>
      </c>
      <c r="P928" s="12">
        <v>1</v>
      </c>
      <c r="Q928" s="12">
        <v>4</v>
      </c>
      <c r="R928" s="12">
        <v>1</v>
      </c>
      <c r="S928" s="12">
        <v>6</v>
      </c>
      <c r="T928" s="12">
        <v>2</v>
      </c>
      <c r="U928" s="12">
        <v>1</v>
      </c>
      <c r="V928" s="12">
        <v>1</v>
      </c>
      <c r="W928" s="12">
        <v>4</v>
      </c>
      <c r="X928" s="12">
        <v>1</v>
      </c>
      <c r="Y928" s="12"/>
      <c r="Z928" s="12"/>
      <c r="AA928" s="12"/>
      <c r="AB928" s="12"/>
      <c r="AC928" s="12"/>
      <c r="AD928" s="12"/>
      <c r="AE928" s="12"/>
      <c r="AF928" s="12"/>
    </row>
    <row r="929" spans="1:32">
      <c r="A929" s="1">
        <v>1536</v>
      </c>
      <c r="B929" s="17" t="s">
        <v>921</v>
      </c>
      <c r="C929" s="17" t="s">
        <v>1729</v>
      </c>
      <c r="D929" s="17" t="s">
        <v>497</v>
      </c>
      <c r="E929" s="17" t="s">
        <v>918</v>
      </c>
      <c r="F929" s="1" t="s">
        <v>35</v>
      </c>
      <c r="G929" s="17" t="s">
        <v>1730</v>
      </c>
      <c r="H929" s="17" t="s">
        <v>1731</v>
      </c>
      <c r="I929" s="15" t="s">
        <v>78</v>
      </c>
      <c r="J929" s="17" t="s">
        <v>1732</v>
      </c>
      <c r="K929" s="1">
        <f>_xlfn.XLOOKUP(J929,'[1]Youth DB'!$G:$G,'[1]Youth DB'!$A:$A,"",0)</f>
        <v>960</v>
      </c>
      <c r="L929" s="17" t="s">
        <v>960</v>
      </c>
      <c r="M929" s="11">
        <f>SUM(O929,Q929,S929,U929,W929,Y929,AA929,AC929,AE929)</f>
        <v>17</v>
      </c>
      <c r="N929" s="12" t="s">
        <v>40</v>
      </c>
      <c r="O929" s="12">
        <v>3</v>
      </c>
      <c r="P929" s="12">
        <v>9</v>
      </c>
      <c r="Q929" s="12">
        <v>3</v>
      </c>
      <c r="R929" s="12">
        <v>9</v>
      </c>
      <c r="S929" s="12">
        <v>6</v>
      </c>
      <c r="T929" s="12">
        <v>16</v>
      </c>
      <c r="U929" s="12">
        <v>1</v>
      </c>
      <c r="V929" s="12">
        <v>16</v>
      </c>
      <c r="W929" s="12"/>
      <c r="X929" s="12"/>
      <c r="Y929" s="12">
        <v>4</v>
      </c>
      <c r="Z929" s="12">
        <v>16</v>
      </c>
      <c r="AA929" s="12"/>
      <c r="AB929" s="12"/>
      <c r="AC929" s="12"/>
      <c r="AD929" s="12"/>
      <c r="AE929" s="12"/>
      <c r="AF929" s="12"/>
    </row>
    <row r="930" spans="1:32">
      <c r="A930" s="1">
        <v>2001</v>
      </c>
      <c r="B930" s="17" t="s">
        <v>921</v>
      </c>
      <c r="C930" s="17"/>
      <c r="D930" s="17" t="s">
        <v>497</v>
      </c>
      <c r="E930" s="17" t="s">
        <v>34</v>
      </c>
      <c r="F930" s="1" t="s">
        <v>35</v>
      </c>
      <c r="G930" s="17" t="s">
        <v>1193</v>
      </c>
      <c r="H930" s="17" t="s">
        <v>526</v>
      </c>
      <c r="I930" s="15" t="s">
        <v>78</v>
      </c>
      <c r="J930" s="17" t="s">
        <v>1400</v>
      </c>
      <c r="K930" s="1">
        <f>_xlfn.XLOOKUP(J930,'[1]Youth DB'!$G:$G,'[1]Youth DB'!$A:$A,"",0)</f>
        <v>699</v>
      </c>
      <c r="L930" s="17" t="s">
        <v>830</v>
      </c>
      <c r="M930" s="11">
        <f>SUM(O930,Q930,S930,U930,W930,Y930,AA930,AC930,AE930)</f>
        <v>17</v>
      </c>
      <c r="N930" s="12" t="s">
        <v>40</v>
      </c>
      <c r="O930" s="12">
        <v>5</v>
      </c>
      <c r="P930" s="12">
        <v>7</v>
      </c>
      <c r="Q930" s="12">
        <v>4</v>
      </c>
      <c r="R930" s="12">
        <v>7</v>
      </c>
      <c r="S930" s="12">
        <v>7</v>
      </c>
      <c r="T930" s="12">
        <v>8</v>
      </c>
      <c r="U930" s="12">
        <v>1</v>
      </c>
      <c r="V930" s="12">
        <v>8</v>
      </c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spans="1:32">
      <c r="A931" s="1">
        <v>8455</v>
      </c>
      <c r="B931" s="17" t="s">
        <v>2388</v>
      </c>
      <c r="C931" s="17" t="s">
        <v>1438</v>
      </c>
      <c r="D931" s="17" t="s">
        <v>171</v>
      </c>
      <c r="E931" s="17" t="s">
        <v>148</v>
      </c>
      <c r="F931" s="54" t="s">
        <v>44</v>
      </c>
      <c r="G931" s="17" t="s">
        <v>2416</v>
      </c>
      <c r="H931" s="17" t="s">
        <v>2417</v>
      </c>
      <c r="I931" s="15"/>
      <c r="J931" s="17"/>
      <c r="K931" s="1"/>
      <c r="L931" s="16"/>
      <c r="M931" s="11">
        <f>SUM(O931,Q931,S931,U931,W931,Y931,AA931,AC931,AE931)</f>
        <v>0</v>
      </c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spans="1:32">
      <c r="A932" s="1">
        <v>1982</v>
      </c>
      <c r="B932" s="17" t="s">
        <v>921</v>
      </c>
      <c r="C932" s="17" t="s">
        <v>1293</v>
      </c>
      <c r="D932" s="17" t="s">
        <v>497</v>
      </c>
      <c r="E932" s="17" t="s">
        <v>34</v>
      </c>
      <c r="F932" s="1" t="s">
        <v>35</v>
      </c>
      <c r="G932" s="17" t="s">
        <v>1734</v>
      </c>
      <c r="H932" s="17" t="s">
        <v>1735</v>
      </c>
      <c r="I932" s="15" t="s">
        <v>75</v>
      </c>
      <c r="J932" s="17" t="s">
        <v>1295</v>
      </c>
      <c r="K932" s="1">
        <f>_xlfn.XLOOKUP(J932,'[1]Youth DB'!$G:$G,'[1]Youth DB'!$A:$A,"",0)</f>
        <v>963</v>
      </c>
      <c r="L932" s="17" t="s">
        <v>827</v>
      </c>
      <c r="M932" s="11">
        <f>SUM(O932,Q932,S932,U932,W932,Y932,AA932,AC932,AE932)</f>
        <v>19</v>
      </c>
      <c r="N932" s="12" t="s">
        <v>40</v>
      </c>
      <c r="O932" s="12">
        <v>5</v>
      </c>
      <c r="P932" s="12">
        <v>2</v>
      </c>
      <c r="Q932" s="12">
        <v>1</v>
      </c>
      <c r="R932" s="12">
        <v>2</v>
      </c>
      <c r="S932" s="12">
        <v>9</v>
      </c>
      <c r="T932" s="12">
        <v>8</v>
      </c>
      <c r="U932" s="12">
        <v>2</v>
      </c>
      <c r="V932" s="12">
        <v>8</v>
      </c>
      <c r="W932" s="12">
        <v>2</v>
      </c>
      <c r="X932" s="12">
        <v>9</v>
      </c>
      <c r="Y932" s="12"/>
      <c r="Z932" s="12"/>
      <c r="AA932" s="12"/>
      <c r="AB932" s="12"/>
      <c r="AC932" s="12"/>
      <c r="AD932" s="12"/>
      <c r="AE932" s="12"/>
      <c r="AF932" s="12"/>
    </row>
    <row r="933" spans="1:32">
      <c r="A933" s="1">
        <v>6150</v>
      </c>
      <c r="B933" s="17" t="s">
        <v>921</v>
      </c>
      <c r="C933" s="17"/>
      <c r="D933" s="17" t="s">
        <v>497</v>
      </c>
      <c r="E933" s="17" t="s">
        <v>57</v>
      </c>
      <c r="F933" s="1" t="s">
        <v>35</v>
      </c>
      <c r="G933" s="17" t="s">
        <v>1736</v>
      </c>
      <c r="H933" s="17" t="s">
        <v>1737</v>
      </c>
      <c r="I933" s="15" t="s">
        <v>78</v>
      </c>
      <c r="J933" s="17" t="s">
        <v>1197</v>
      </c>
      <c r="K933" s="1">
        <f>_xlfn.XLOOKUP(J933,'[1]Youth DB'!$G:$G,'[1]Youth DB'!$A:$A,"",0)</f>
        <v>737</v>
      </c>
      <c r="L933" s="17" t="s">
        <v>1140</v>
      </c>
      <c r="M933" s="11">
        <f>SUM(O933,Q933,S933,U933,W933,Y933,AA933,AC933,AE933)</f>
        <v>20</v>
      </c>
      <c r="N933" s="12" t="s">
        <v>40</v>
      </c>
      <c r="O933" s="12">
        <v>2</v>
      </c>
      <c r="P933" s="12">
        <v>5</v>
      </c>
      <c r="Q933" s="12">
        <v>5</v>
      </c>
      <c r="R933" s="12">
        <v>6</v>
      </c>
      <c r="S933" s="12">
        <v>7</v>
      </c>
      <c r="T933" s="12">
        <v>7</v>
      </c>
      <c r="U933" s="12">
        <v>3</v>
      </c>
      <c r="V933" s="12">
        <v>9</v>
      </c>
      <c r="W933" s="12">
        <v>3</v>
      </c>
      <c r="X933" s="12">
        <v>6</v>
      </c>
      <c r="Y933" s="12"/>
      <c r="Z933" s="12"/>
      <c r="AA933" s="12"/>
      <c r="AB933" s="12"/>
      <c r="AC933" s="12"/>
      <c r="AD933" s="12"/>
      <c r="AE933" s="12"/>
      <c r="AF933" s="12"/>
    </row>
    <row r="934" spans="1:32">
      <c r="A934" s="1">
        <v>9041</v>
      </c>
      <c r="B934" s="17" t="s">
        <v>462</v>
      </c>
      <c r="C934" s="17"/>
      <c r="D934" s="17" t="s">
        <v>33</v>
      </c>
      <c r="E934" s="17" t="s">
        <v>57</v>
      </c>
      <c r="F934" s="1" t="s">
        <v>35</v>
      </c>
      <c r="G934" s="17" t="s">
        <v>1738</v>
      </c>
      <c r="H934" s="17" t="s">
        <v>537</v>
      </c>
      <c r="I934" s="15" t="s">
        <v>75</v>
      </c>
      <c r="J934" s="17" t="s">
        <v>653</v>
      </c>
      <c r="K934" s="1">
        <f>_xlfn.XLOOKUP(J934,'[1]Youth DB'!$G:$G,'[1]Youth DB'!$A:$A,"",0)</f>
        <v>753</v>
      </c>
      <c r="L934" s="3" t="s">
        <v>1286</v>
      </c>
      <c r="M934" s="11">
        <f>SUM(O934,Q934,S934,U934,W934,Y934,AA934,AC934,AE934)</f>
        <v>17</v>
      </c>
      <c r="N934" s="12" t="s">
        <v>40</v>
      </c>
      <c r="O934" s="12">
        <v>4</v>
      </c>
      <c r="P934" s="12">
        <v>1</v>
      </c>
      <c r="Q934" s="12">
        <v>5</v>
      </c>
      <c r="R934" s="12">
        <v>1</v>
      </c>
      <c r="S934" s="12">
        <v>7</v>
      </c>
      <c r="T934" s="12">
        <v>1</v>
      </c>
      <c r="U934" s="12"/>
      <c r="V934" s="12"/>
      <c r="W934" s="12">
        <v>1</v>
      </c>
      <c r="X934" s="12">
        <v>3</v>
      </c>
      <c r="Y934" s="12"/>
      <c r="Z934" s="12"/>
      <c r="AA934" s="12"/>
      <c r="AB934" s="12"/>
      <c r="AC934" s="12"/>
      <c r="AD934" s="12"/>
      <c r="AE934" s="12"/>
      <c r="AF934" s="12"/>
    </row>
    <row r="935" spans="1:32">
      <c r="A935" s="1">
        <v>7845</v>
      </c>
      <c r="B935" s="3" t="s">
        <v>451</v>
      </c>
      <c r="C935" s="3"/>
      <c r="D935" s="3" t="s">
        <v>452</v>
      </c>
      <c r="E935" s="3" t="s">
        <v>43</v>
      </c>
      <c r="F935" s="1" t="s">
        <v>35</v>
      </c>
      <c r="G935" s="17" t="s">
        <v>1739</v>
      </c>
      <c r="H935" s="17" t="s">
        <v>700</v>
      </c>
      <c r="I935" s="15" t="s">
        <v>78</v>
      </c>
      <c r="J935" s="17" t="s">
        <v>1695</v>
      </c>
      <c r="K935" s="1" t="str">
        <f>_xlfn.XLOOKUP(J935,'[1]Youth DB'!$G:$G,'[1]Youth DB'!$A:$A,"",0)</f>
        <v/>
      </c>
      <c r="L935" s="16">
        <v>45001</v>
      </c>
      <c r="M935" s="11">
        <f>SUM(O935,Q935,S935,U935,W935,Y935,AA935,AC935,AE935)</f>
        <v>20</v>
      </c>
      <c r="N935" s="12" t="s">
        <v>40</v>
      </c>
      <c r="O935" s="12">
        <v>4</v>
      </c>
      <c r="P935" s="12">
        <v>2</v>
      </c>
      <c r="Q935" s="12">
        <v>4</v>
      </c>
      <c r="R935" s="12">
        <v>3</v>
      </c>
      <c r="S935" s="12">
        <v>8</v>
      </c>
      <c r="T935" s="12">
        <v>8</v>
      </c>
      <c r="U935" s="12"/>
      <c r="V935" s="12"/>
      <c r="W935" s="12">
        <v>4</v>
      </c>
      <c r="X935" s="12">
        <v>8</v>
      </c>
      <c r="Y935" s="12"/>
      <c r="Z935" s="12"/>
      <c r="AA935" s="12"/>
      <c r="AB935" s="12"/>
      <c r="AC935" s="12"/>
      <c r="AD935" s="12"/>
      <c r="AE935" s="12"/>
      <c r="AF935" s="12"/>
    </row>
    <row r="936" spans="1:32">
      <c r="A936" s="1">
        <v>7846</v>
      </c>
      <c r="B936" s="3" t="s">
        <v>451</v>
      </c>
      <c r="C936" s="3"/>
      <c r="D936" s="3" t="s">
        <v>452</v>
      </c>
      <c r="E936" s="3" t="s">
        <v>43</v>
      </c>
      <c r="F936" s="1" t="s">
        <v>35</v>
      </c>
      <c r="G936" s="17" t="s">
        <v>1740</v>
      </c>
      <c r="H936" s="17" t="s">
        <v>1741</v>
      </c>
      <c r="I936" s="15" t="s">
        <v>78</v>
      </c>
      <c r="J936" s="17" t="s">
        <v>1695</v>
      </c>
      <c r="K936" s="1" t="str">
        <f>_xlfn.XLOOKUP(J936,'[1]Youth DB'!$G:$G,'[1]Youth DB'!$A:$A,"",0)</f>
        <v/>
      </c>
      <c r="L936" s="16">
        <v>45002</v>
      </c>
      <c r="M936" s="11">
        <f>SUM(O936,Q936,S936,U936,W936,Y936,AA936,AC936,AE936)</f>
        <v>21</v>
      </c>
      <c r="N936" s="12" t="s">
        <v>40</v>
      </c>
      <c r="O936" s="12">
        <v>4</v>
      </c>
      <c r="P936" s="12">
        <v>1</v>
      </c>
      <c r="Q936" s="12">
        <v>4</v>
      </c>
      <c r="R936" s="12">
        <v>3</v>
      </c>
      <c r="S936" s="12">
        <v>8</v>
      </c>
      <c r="T936" s="12">
        <v>8</v>
      </c>
      <c r="U936" s="12"/>
      <c r="V936" s="12"/>
      <c r="W936" s="12">
        <v>5</v>
      </c>
      <c r="X936" s="12">
        <v>4</v>
      </c>
      <c r="Y936" s="12"/>
      <c r="Z936" s="12"/>
      <c r="AA936" s="12"/>
      <c r="AB936" s="12"/>
      <c r="AC936" s="12"/>
      <c r="AD936" s="12"/>
      <c r="AE936" s="12"/>
      <c r="AF936" s="12"/>
    </row>
    <row r="937" spans="1:32">
      <c r="A937" s="1">
        <v>4572</v>
      </c>
      <c r="B937" s="3" t="s">
        <v>451</v>
      </c>
      <c r="C937" s="3"/>
      <c r="D937" s="3" t="s">
        <v>452</v>
      </c>
      <c r="E937" s="3" t="s">
        <v>43</v>
      </c>
      <c r="F937" s="1" t="s">
        <v>35</v>
      </c>
      <c r="G937" s="3" t="s">
        <v>1742</v>
      </c>
      <c r="H937" s="3" t="s">
        <v>109</v>
      </c>
      <c r="I937" s="15" t="s">
        <v>75</v>
      </c>
      <c r="J937" s="17" t="s">
        <v>1743</v>
      </c>
      <c r="K937" s="1">
        <f>_xlfn.XLOOKUP(J937,'[1]Youth DB'!$G:$G,'[1]Youth DB'!$A:$A,"",0)</f>
        <v>764</v>
      </c>
      <c r="L937" s="16">
        <v>45008</v>
      </c>
      <c r="M937" s="11">
        <f>SUM(O937,Q937,S937,U937,W937,Y937,AA937,AC937,AE937)</f>
        <v>14</v>
      </c>
      <c r="N937" s="12" t="s">
        <v>40</v>
      </c>
      <c r="O937" s="12">
        <v>3</v>
      </c>
      <c r="P937" s="12">
        <v>1</v>
      </c>
      <c r="Q937" s="12">
        <v>3</v>
      </c>
      <c r="R937" s="12">
        <v>1</v>
      </c>
      <c r="S937" s="12">
        <v>4</v>
      </c>
      <c r="T937" s="12">
        <v>2</v>
      </c>
      <c r="U937" s="12">
        <v>1</v>
      </c>
      <c r="V937" s="12">
        <v>2</v>
      </c>
      <c r="W937" s="12">
        <v>3</v>
      </c>
      <c r="X937" s="12">
        <v>3</v>
      </c>
      <c r="Y937" s="12"/>
      <c r="Z937" s="12"/>
      <c r="AA937" s="12"/>
      <c r="AB937" s="12"/>
      <c r="AC937" s="12"/>
      <c r="AD937" s="12"/>
      <c r="AE937" s="12"/>
      <c r="AF937" s="12"/>
    </row>
    <row r="938" spans="1:32">
      <c r="A938" s="1">
        <v>7889</v>
      </c>
      <c r="B938" s="3" t="s">
        <v>451</v>
      </c>
      <c r="C938" s="3"/>
      <c r="D938" s="3" t="s">
        <v>452</v>
      </c>
      <c r="E938" s="3" t="s">
        <v>43</v>
      </c>
      <c r="F938" s="1" t="s">
        <v>35</v>
      </c>
      <c r="G938" s="17" t="s">
        <v>1744</v>
      </c>
      <c r="H938" s="17" t="s">
        <v>583</v>
      </c>
      <c r="I938" s="15" t="s">
        <v>75</v>
      </c>
      <c r="J938" s="17" t="s">
        <v>1743</v>
      </c>
      <c r="K938" s="1">
        <f>_xlfn.XLOOKUP(J938,'[1]Youth DB'!$G:$G,'[1]Youth DB'!$A:$A,"",0)</f>
        <v>764</v>
      </c>
      <c r="L938" s="16">
        <v>45007</v>
      </c>
      <c r="M938" s="11">
        <f>SUM(O938,Q938,S938,U938,W938,Y938,AA938,AC938,AE938)</f>
        <v>14</v>
      </c>
      <c r="N938" s="12" t="s">
        <v>40</v>
      </c>
      <c r="O938" s="12">
        <v>3</v>
      </c>
      <c r="P938" s="12">
        <v>1</v>
      </c>
      <c r="Q938" s="12">
        <v>2</v>
      </c>
      <c r="R938" s="12">
        <v>1</v>
      </c>
      <c r="S938" s="12">
        <v>4</v>
      </c>
      <c r="T938" s="12">
        <v>3</v>
      </c>
      <c r="U938" s="12">
        <v>2</v>
      </c>
      <c r="V938" s="12">
        <v>2</v>
      </c>
      <c r="W938" s="12">
        <v>3</v>
      </c>
      <c r="X938" s="12">
        <v>1</v>
      </c>
      <c r="Y938" s="12"/>
      <c r="Z938" s="12"/>
      <c r="AA938" s="12"/>
      <c r="AB938" s="12"/>
      <c r="AC938" s="12"/>
      <c r="AD938" s="12"/>
      <c r="AE938" s="12"/>
      <c r="AF938" s="12"/>
    </row>
    <row r="939" spans="1:32">
      <c r="A939" s="1">
        <v>4737</v>
      </c>
      <c r="B939" s="3" t="s">
        <v>451</v>
      </c>
      <c r="C939" s="13"/>
      <c r="D939" s="3" t="s">
        <v>452</v>
      </c>
      <c r="E939" s="3" t="s">
        <v>43</v>
      </c>
      <c r="F939" s="1" t="s">
        <v>35</v>
      </c>
      <c r="G939" s="3" t="s">
        <v>1745</v>
      </c>
      <c r="H939" s="3" t="s">
        <v>1326</v>
      </c>
      <c r="I939" s="15" t="s">
        <v>78</v>
      </c>
      <c r="J939" s="17" t="s">
        <v>1743</v>
      </c>
      <c r="K939" s="1">
        <f>_xlfn.XLOOKUP(J939,'[1]Youth DB'!$G:$G,'[1]Youth DB'!$A:$A,"",0)</f>
        <v>764</v>
      </c>
      <c r="L939" s="16">
        <v>45008</v>
      </c>
      <c r="M939" s="11">
        <f>SUM(O939,Q939,S939,U939,W939,Y939,AA939,AC939,AE939)</f>
        <v>14</v>
      </c>
      <c r="N939" s="12" t="s">
        <v>40</v>
      </c>
      <c r="O939" s="12">
        <v>3</v>
      </c>
      <c r="P939" s="12">
        <v>1</v>
      </c>
      <c r="Q939" s="12">
        <v>1</v>
      </c>
      <c r="R939" s="12">
        <v>1</v>
      </c>
      <c r="S939" s="12">
        <v>4</v>
      </c>
      <c r="T939" s="12">
        <v>2</v>
      </c>
      <c r="U939" s="12">
        <v>3</v>
      </c>
      <c r="V939" s="12">
        <v>3</v>
      </c>
      <c r="W939" s="12">
        <v>3</v>
      </c>
      <c r="X939" s="12">
        <v>5</v>
      </c>
      <c r="Y939" s="12"/>
      <c r="Z939" s="12"/>
      <c r="AA939" s="12"/>
      <c r="AB939" s="12"/>
      <c r="AC939" s="12"/>
      <c r="AD939" s="12"/>
      <c r="AE939" s="12"/>
      <c r="AF939" s="12"/>
    </row>
    <row r="940" spans="1:32">
      <c r="A940" s="1">
        <v>7893</v>
      </c>
      <c r="B940" s="3" t="s">
        <v>451</v>
      </c>
      <c r="C940" s="3"/>
      <c r="D940" s="3" t="s">
        <v>452</v>
      </c>
      <c r="E940" s="3" t="s">
        <v>43</v>
      </c>
      <c r="F940" s="1" t="s">
        <v>35</v>
      </c>
      <c r="G940" s="17" t="s">
        <v>1746</v>
      </c>
      <c r="H940" s="17" t="s">
        <v>1747</v>
      </c>
      <c r="I940" s="15" t="s">
        <v>78</v>
      </c>
      <c r="J940" s="17" t="s">
        <v>1743</v>
      </c>
      <c r="K940" s="1">
        <f>_xlfn.XLOOKUP(J940,'[1]Youth DB'!$G:$G,'[1]Youth DB'!$A:$A,"",0)</f>
        <v>764</v>
      </c>
      <c r="L940" s="16">
        <v>45001</v>
      </c>
      <c r="M940" s="11">
        <f>SUM(O940,Q940,S940,U940,W940,Y940,AA940,AC940,AE940)</f>
        <v>14</v>
      </c>
      <c r="N940" s="12" t="s">
        <v>40</v>
      </c>
      <c r="O940" s="12">
        <v>4</v>
      </c>
      <c r="P940" s="12">
        <v>1</v>
      </c>
      <c r="Q940" s="12">
        <v>2</v>
      </c>
      <c r="R940" s="12">
        <v>1</v>
      </c>
      <c r="S940" s="12">
        <v>2</v>
      </c>
      <c r="T940" s="12">
        <v>1</v>
      </c>
      <c r="U940" s="12">
        <v>3</v>
      </c>
      <c r="V940" s="12">
        <v>2</v>
      </c>
      <c r="W940" s="12">
        <v>3</v>
      </c>
      <c r="X940" s="12">
        <v>1</v>
      </c>
      <c r="Y940" s="12"/>
      <c r="Z940" s="12"/>
      <c r="AA940" s="12"/>
      <c r="AB940" s="12"/>
      <c r="AC940" s="12"/>
      <c r="AD940" s="12"/>
      <c r="AE940" s="12"/>
      <c r="AF940" s="12"/>
    </row>
    <row r="941" spans="1:32">
      <c r="A941" s="1">
        <v>7898</v>
      </c>
      <c r="B941" s="3" t="s">
        <v>451</v>
      </c>
      <c r="C941" s="3"/>
      <c r="D941" s="3" t="s">
        <v>452</v>
      </c>
      <c r="E941" s="3" t="s">
        <v>43</v>
      </c>
      <c r="F941" s="1" t="s">
        <v>35</v>
      </c>
      <c r="G941" s="17" t="s">
        <v>1748</v>
      </c>
      <c r="H941" s="17" t="s">
        <v>1462</v>
      </c>
      <c r="I941" s="15" t="s">
        <v>75</v>
      </c>
      <c r="J941" s="17" t="s">
        <v>1743</v>
      </c>
      <c r="K941" s="1">
        <f>_xlfn.XLOOKUP(J941,'[1]Youth DB'!$G:$G,'[1]Youth DB'!$A:$A,"",0)</f>
        <v>764</v>
      </c>
      <c r="L941" s="16">
        <v>45007</v>
      </c>
      <c r="M941" s="11">
        <f>SUM(O941,Q941,S941,U941,W941,Y941,AA941,AC941,AE941)</f>
        <v>14</v>
      </c>
      <c r="N941" s="12" t="s">
        <v>40</v>
      </c>
      <c r="O941" s="12">
        <v>3</v>
      </c>
      <c r="P941" s="12">
        <v>1</v>
      </c>
      <c r="Q941" s="12">
        <v>2</v>
      </c>
      <c r="R941" s="12">
        <v>1</v>
      </c>
      <c r="S941" s="12">
        <v>3</v>
      </c>
      <c r="T941" s="12">
        <v>2</v>
      </c>
      <c r="U941" s="12">
        <v>3</v>
      </c>
      <c r="V941" s="12">
        <v>3</v>
      </c>
      <c r="W941" s="12">
        <v>3</v>
      </c>
      <c r="X941" s="12">
        <v>1</v>
      </c>
      <c r="Y941" s="12"/>
      <c r="Z941" s="12"/>
      <c r="AA941" s="12"/>
      <c r="AB941" s="12"/>
      <c r="AC941" s="12"/>
      <c r="AD941" s="12"/>
      <c r="AE941" s="12"/>
      <c r="AF941" s="12"/>
    </row>
    <row r="942" spans="1:32">
      <c r="A942" s="1">
        <v>6699</v>
      </c>
      <c r="B942" s="17" t="s">
        <v>32</v>
      </c>
      <c r="C942" s="17"/>
      <c r="D942" s="17" t="s">
        <v>33</v>
      </c>
      <c r="E942" s="17" t="s">
        <v>57</v>
      </c>
      <c r="F942" s="1" t="s">
        <v>35</v>
      </c>
      <c r="G942" s="17" t="s">
        <v>1749</v>
      </c>
      <c r="H942" s="17" t="s">
        <v>1227</v>
      </c>
      <c r="I942" s="15" t="s">
        <v>78</v>
      </c>
      <c r="J942" s="17" t="s">
        <v>1602</v>
      </c>
      <c r="K942" s="1">
        <f>_xlfn.XLOOKUP(J942,'[1]Youth DB'!$G:$G,'[1]Youth DB'!$A:$A,"",0)</f>
        <v>887</v>
      </c>
      <c r="L942" s="17" t="s">
        <v>39</v>
      </c>
      <c r="M942" s="11">
        <f>SUM(O942,Q942,S942,U942,W942,Y942,AA942,AC942,AE942)</f>
        <v>17</v>
      </c>
      <c r="N942" s="12" t="s">
        <v>40</v>
      </c>
      <c r="O942" s="12">
        <v>3</v>
      </c>
      <c r="P942" s="12">
        <v>1</v>
      </c>
      <c r="Q942" s="12">
        <v>2</v>
      </c>
      <c r="R942" s="12">
        <v>5</v>
      </c>
      <c r="S942" s="12">
        <v>6</v>
      </c>
      <c r="T942" s="12">
        <v>6</v>
      </c>
      <c r="U942" s="12">
        <v>2</v>
      </c>
      <c r="V942" s="12">
        <v>7</v>
      </c>
      <c r="W942" s="12">
        <v>4</v>
      </c>
      <c r="X942" s="12">
        <v>7</v>
      </c>
      <c r="Y942" s="12"/>
      <c r="Z942" s="12"/>
      <c r="AA942" s="12"/>
      <c r="AB942" s="12"/>
      <c r="AC942" s="12"/>
      <c r="AD942" s="12"/>
      <c r="AE942" s="12"/>
      <c r="AF942" s="12"/>
    </row>
    <row r="943" spans="1:32">
      <c r="A943" s="1">
        <v>4588</v>
      </c>
      <c r="B943" s="3" t="s">
        <v>451</v>
      </c>
      <c r="C943" s="3"/>
      <c r="D943" s="3" t="s">
        <v>452</v>
      </c>
      <c r="E943" s="3" t="s">
        <v>43</v>
      </c>
      <c r="F943" s="1" t="s">
        <v>35</v>
      </c>
      <c r="G943" s="3" t="s">
        <v>1750</v>
      </c>
      <c r="H943" s="3" t="s">
        <v>1751</v>
      </c>
      <c r="I943" s="15" t="s">
        <v>78</v>
      </c>
      <c r="J943" s="17" t="s">
        <v>1743</v>
      </c>
      <c r="K943" s="1">
        <f>_xlfn.XLOOKUP(J943,'[1]Youth DB'!$G:$G,'[1]Youth DB'!$A:$A,"",0)</f>
        <v>764</v>
      </c>
      <c r="L943" s="16">
        <v>45001</v>
      </c>
      <c r="M943" s="11">
        <f>SUM(O943,Q943,S943,U943,W943,Y943,AA943,AC943,AE943)</f>
        <v>15</v>
      </c>
      <c r="N943" s="12" t="s">
        <v>40</v>
      </c>
      <c r="O943" s="12">
        <v>3</v>
      </c>
      <c r="P943" s="12">
        <v>1</v>
      </c>
      <c r="Q943" s="12">
        <v>2</v>
      </c>
      <c r="R943" s="12">
        <v>1</v>
      </c>
      <c r="S943" s="12">
        <v>4</v>
      </c>
      <c r="T943" s="12">
        <v>2</v>
      </c>
      <c r="U943" s="12">
        <v>3</v>
      </c>
      <c r="V943" s="12">
        <v>3</v>
      </c>
      <c r="W943" s="12">
        <v>3</v>
      </c>
      <c r="X943" s="12">
        <v>9</v>
      </c>
      <c r="Y943" s="12"/>
      <c r="Z943" s="12"/>
      <c r="AA943" s="12"/>
      <c r="AB943" s="12"/>
      <c r="AC943" s="12"/>
      <c r="AD943" s="12"/>
      <c r="AE943" s="12"/>
      <c r="AF943" s="12"/>
    </row>
    <row r="944" spans="1:32">
      <c r="A944" s="1">
        <v>8275</v>
      </c>
      <c r="B944" s="17" t="s">
        <v>32</v>
      </c>
      <c r="C944" s="17"/>
      <c r="D944" s="17" t="s">
        <v>33</v>
      </c>
      <c r="E944" s="17" t="s">
        <v>43</v>
      </c>
      <c r="F944" s="1" t="s">
        <v>35</v>
      </c>
      <c r="G944" s="17" t="s">
        <v>1752</v>
      </c>
      <c r="H944" s="17" t="s">
        <v>186</v>
      </c>
      <c r="I944" s="15" t="s">
        <v>75</v>
      </c>
      <c r="J944" s="17" t="s">
        <v>634</v>
      </c>
      <c r="K944" s="1">
        <f>_xlfn.XLOOKUP(J944,'[1]Youth DB'!$G:$G,'[1]Youth DB'!$A:$A,"",0)</f>
        <v>889</v>
      </c>
      <c r="L944" s="17" t="s">
        <v>79</v>
      </c>
      <c r="M944" s="11">
        <f>SUM(O944,Q944,S944,U944,W944,Y944,AA944,AC944,AE944)</f>
        <v>17</v>
      </c>
      <c r="N944" s="12" t="s">
        <v>40</v>
      </c>
      <c r="O944" s="12">
        <v>3</v>
      </c>
      <c r="P944" s="12">
        <v>2</v>
      </c>
      <c r="Q944" s="12">
        <v>3</v>
      </c>
      <c r="R944" s="12">
        <v>3</v>
      </c>
      <c r="S944" s="12">
        <v>11</v>
      </c>
      <c r="T944" s="12">
        <v>8</v>
      </c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spans="1:32">
      <c r="A945" s="1">
        <v>4582</v>
      </c>
      <c r="B945" s="3" t="s">
        <v>451</v>
      </c>
      <c r="C945" s="3"/>
      <c r="D945" s="3" t="s">
        <v>452</v>
      </c>
      <c r="E945" s="3" t="s">
        <v>43</v>
      </c>
      <c r="F945" s="1" t="s">
        <v>35</v>
      </c>
      <c r="G945" s="3" t="s">
        <v>1753</v>
      </c>
      <c r="H945" s="3" t="s">
        <v>1754</v>
      </c>
      <c r="I945" s="15" t="s">
        <v>78</v>
      </c>
      <c r="J945" s="17" t="s">
        <v>1743</v>
      </c>
      <c r="K945" s="1">
        <f>_xlfn.XLOOKUP(J945,'[1]Youth DB'!$G:$G,'[1]Youth DB'!$A:$A,"",0)</f>
        <v>764</v>
      </c>
      <c r="L945" s="16">
        <v>45008</v>
      </c>
      <c r="M945" s="11">
        <f>SUM(O945,Q945,S945,U945,W945,Y945,AA945,AC945,AE945)</f>
        <v>15</v>
      </c>
      <c r="N945" s="12" t="s">
        <v>40</v>
      </c>
      <c r="O945" s="12">
        <v>3</v>
      </c>
      <c r="P945" s="12">
        <v>1</v>
      </c>
      <c r="Q945" s="12">
        <v>2</v>
      </c>
      <c r="R945" s="12">
        <v>1</v>
      </c>
      <c r="S945" s="12">
        <v>5</v>
      </c>
      <c r="T945" s="12">
        <v>2</v>
      </c>
      <c r="U945" s="12">
        <v>2</v>
      </c>
      <c r="V945" s="12">
        <v>3</v>
      </c>
      <c r="W945" s="12">
        <v>3</v>
      </c>
      <c r="X945" s="12">
        <v>2</v>
      </c>
      <c r="Y945" s="12"/>
      <c r="Z945" s="12"/>
      <c r="AA945" s="12"/>
      <c r="AB945" s="12"/>
      <c r="AC945" s="12"/>
      <c r="AD945" s="12"/>
      <c r="AE945" s="12"/>
      <c r="AF945" s="12"/>
    </row>
    <row r="946" spans="1:32">
      <c r="A946" s="1">
        <v>6580</v>
      </c>
      <c r="B946" s="17" t="s">
        <v>32</v>
      </c>
      <c r="C946" s="17"/>
      <c r="D946" s="17" t="s">
        <v>33</v>
      </c>
      <c r="E946" s="17" t="s">
        <v>57</v>
      </c>
      <c r="F946" s="1" t="s">
        <v>35</v>
      </c>
      <c r="G946" s="17" t="s">
        <v>1581</v>
      </c>
      <c r="H946" s="17" t="s">
        <v>1755</v>
      </c>
      <c r="I946" s="15" t="s">
        <v>78</v>
      </c>
      <c r="J946" s="17" t="s">
        <v>1598</v>
      </c>
      <c r="K946" s="1">
        <f>_xlfn.XLOOKUP(J946,'[1]Youth DB'!$G:$G,'[1]Youth DB'!$A:$A,"",0)</f>
        <v>701</v>
      </c>
      <c r="L946" s="17" t="s">
        <v>79</v>
      </c>
      <c r="M946" s="11">
        <f>SUM(O946,Q946,S946,U946,W946,Y946,AA946,AC946,AE946)</f>
        <v>17</v>
      </c>
      <c r="N946" s="12" t="s">
        <v>40</v>
      </c>
      <c r="O946" s="12">
        <v>5</v>
      </c>
      <c r="P946" s="12">
        <v>2</v>
      </c>
      <c r="Q946" s="12">
        <v>3</v>
      </c>
      <c r="R946" s="12">
        <v>5</v>
      </c>
      <c r="S946" s="12">
        <v>6</v>
      </c>
      <c r="T946" s="12">
        <v>10</v>
      </c>
      <c r="U946" s="12">
        <v>3</v>
      </c>
      <c r="V946" s="12">
        <v>11</v>
      </c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spans="1:32">
      <c r="A947" s="1">
        <v>8290</v>
      </c>
      <c r="B947" s="17" t="s">
        <v>32</v>
      </c>
      <c r="C947" s="17"/>
      <c r="D947" s="17" t="s">
        <v>33</v>
      </c>
      <c r="E947" s="17" t="s">
        <v>57</v>
      </c>
      <c r="F947" s="1" t="s">
        <v>35</v>
      </c>
      <c r="G947" s="17" t="s">
        <v>1756</v>
      </c>
      <c r="H947" s="17" t="s">
        <v>1757</v>
      </c>
      <c r="I947" s="15" t="s">
        <v>78</v>
      </c>
      <c r="J947" s="17" t="s">
        <v>1598</v>
      </c>
      <c r="K947" s="1">
        <f>_xlfn.XLOOKUP(J947,'[1]Youth DB'!$G:$G,'[1]Youth DB'!$A:$A,"",0)</f>
        <v>701</v>
      </c>
      <c r="L947" s="17" t="s">
        <v>79</v>
      </c>
      <c r="M947" s="11">
        <f>SUM(O947,Q947,S947,U947,W947,Y947,AA947,AC947,AE947)</f>
        <v>17</v>
      </c>
      <c r="N947" s="12" t="s">
        <v>40</v>
      </c>
      <c r="O947" s="12">
        <v>4</v>
      </c>
      <c r="P947" s="12">
        <v>1</v>
      </c>
      <c r="Q947" s="12">
        <v>3</v>
      </c>
      <c r="R947" s="12">
        <v>3</v>
      </c>
      <c r="S947" s="12">
        <v>8</v>
      </c>
      <c r="T947" s="12">
        <v>5</v>
      </c>
      <c r="U947" s="12">
        <v>2</v>
      </c>
      <c r="V947" s="12">
        <v>6</v>
      </c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spans="1:32">
      <c r="A948" s="1">
        <v>2111</v>
      </c>
      <c r="B948" s="17" t="s">
        <v>32</v>
      </c>
      <c r="C948" s="17"/>
      <c r="D948" s="17" t="s">
        <v>33</v>
      </c>
      <c r="E948" s="17" t="s">
        <v>34</v>
      </c>
      <c r="F948" s="1" t="s">
        <v>35</v>
      </c>
      <c r="G948" s="17" t="s">
        <v>1758</v>
      </c>
      <c r="H948" s="17" t="s">
        <v>1759</v>
      </c>
      <c r="I948" s="15" t="s">
        <v>78</v>
      </c>
      <c r="J948" s="17" t="s">
        <v>1602</v>
      </c>
      <c r="K948" s="1">
        <f>_xlfn.XLOOKUP(J948,'[1]Youth DB'!$G:$G,'[1]Youth DB'!$A:$A,"",0)</f>
        <v>887</v>
      </c>
      <c r="L948" s="17" t="s">
        <v>1286</v>
      </c>
      <c r="M948" s="11">
        <f>SUM(O948,Q948,S948,U948,W948,Y948,AA948,AC948,AE948)</f>
        <v>17</v>
      </c>
      <c r="N948" s="12" t="s">
        <v>40</v>
      </c>
      <c r="O948" s="12">
        <v>3</v>
      </c>
      <c r="P948" s="12">
        <v>2</v>
      </c>
      <c r="Q948" s="12">
        <v>4</v>
      </c>
      <c r="R948" s="12">
        <v>6</v>
      </c>
      <c r="S948" s="12">
        <v>10</v>
      </c>
      <c r="T948" s="12">
        <v>9</v>
      </c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spans="1:32">
      <c r="A949" s="1">
        <v>6582</v>
      </c>
      <c r="B949" s="17" t="s">
        <v>32</v>
      </c>
      <c r="C949" s="17"/>
      <c r="D949" s="17" t="s">
        <v>33</v>
      </c>
      <c r="E949" s="17" t="s">
        <v>34</v>
      </c>
      <c r="F949" s="1" t="s">
        <v>35</v>
      </c>
      <c r="G949" s="17" t="s">
        <v>1760</v>
      </c>
      <c r="H949" s="17" t="s">
        <v>115</v>
      </c>
      <c r="I949" s="15" t="s">
        <v>78</v>
      </c>
      <c r="J949" s="17" t="s">
        <v>1602</v>
      </c>
      <c r="K949" s="1">
        <f>_xlfn.XLOOKUP(J949,'[1]Youth DB'!$G:$G,'[1]Youth DB'!$A:$A,"",0)</f>
        <v>887</v>
      </c>
      <c r="L949" s="17" t="s">
        <v>79</v>
      </c>
      <c r="M949" s="11">
        <f>SUM(O949,Q949,S949,U949,W949,Y949,AA949,AC949,AE949)</f>
        <v>17</v>
      </c>
      <c r="N949" s="12" t="s">
        <v>40</v>
      </c>
      <c r="O949" s="12">
        <v>2</v>
      </c>
      <c r="P949" s="12">
        <v>2</v>
      </c>
      <c r="Q949" s="12">
        <v>4</v>
      </c>
      <c r="R949" s="12">
        <v>7</v>
      </c>
      <c r="S949" s="12">
        <v>11</v>
      </c>
      <c r="T949" s="12">
        <v>11</v>
      </c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spans="1:32">
      <c r="A950" s="1">
        <v>8270</v>
      </c>
      <c r="B950" s="17" t="s">
        <v>32</v>
      </c>
      <c r="C950" s="17"/>
      <c r="D950" s="17" t="s">
        <v>33</v>
      </c>
      <c r="E950" s="17" t="s">
        <v>43</v>
      </c>
      <c r="F950" s="1" t="s">
        <v>35</v>
      </c>
      <c r="G950" s="17" t="s">
        <v>1761</v>
      </c>
      <c r="H950" s="17" t="s">
        <v>1762</v>
      </c>
      <c r="I950" s="15"/>
      <c r="J950" s="17" t="s">
        <v>1260</v>
      </c>
      <c r="K950" s="1">
        <f>_xlfn.XLOOKUP(J950,'[1]Youth DB'!$G:$G,'[1]Youth DB'!$A:$A,"",0)</f>
        <v>683</v>
      </c>
      <c r="L950" s="17" t="s">
        <v>79</v>
      </c>
      <c r="M950" s="11">
        <f>SUM(O950,Q950,S950,U950,W950,Y950,AA950,AC950,AE950)</f>
        <v>17</v>
      </c>
      <c r="N950" s="12" t="s">
        <v>40</v>
      </c>
      <c r="O950" s="12">
        <v>4</v>
      </c>
      <c r="P950" s="12">
        <v>2</v>
      </c>
      <c r="Q950" s="12">
        <v>2</v>
      </c>
      <c r="R950" s="12">
        <v>2</v>
      </c>
      <c r="S950" s="12">
        <v>8</v>
      </c>
      <c r="T950" s="12">
        <v>2</v>
      </c>
      <c r="U950" s="12">
        <v>3</v>
      </c>
      <c r="V950" s="12">
        <v>3</v>
      </c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spans="1:32">
      <c r="A951" s="1">
        <v>8294</v>
      </c>
      <c r="B951" s="17" t="s">
        <v>32</v>
      </c>
      <c r="C951" s="17"/>
      <c r="D951" s="17" t="s">
        <v>33</v>
      </c>
      <c r="E951" s="17" t="s">
        <v>57</v>
      </c>
      <c r="F951" s="1" t="s">
        <v>35</v>
      </c>
      <c r="G951" s="17" t="s">
        <v>1763</v>
      </c>
      <c r="H951" s="17" t="s">
        <v>1297</v>
      </c>
      <c r="I951" s="15" t="s">
        <v>78</v>
      </c>
      <c r="J951" s="17" t="s">
        <v>1602</v>
      </c>
      <c r="K951" s="1">
        <f>_xlfn.XLOOKUP(J951,'[1]Youth DB'!$G:$G,'[1]Youth DB'!$A:$A,"",0)</f>
        <v>887</v>
      </c>
      <c r="L951" s="17" t="s">
        <v>39</v>
      </c>
      <c r="M951" s="11">
        <f>SUM(O951,Q951,S951,U951,W951,Y951,AA951,AC951,AE951)</f>
        <v>17</v>
      </c>
      <c r="N951" s="12" t="s">
        <v>40</v>
      </c>
      <c r="O951" s="12">
        <v>2</v>
      </c>
      <c r="P951" s="12">
        <v>1</v>
      </c>
      <c r="Q951" s="12">
        <v>2</v>
      </c>
      <c r="R951" s="12">
        <v>5</v>
      </c>
      <c r="S951" s="12">
        <v>7</v>
      </c>
      <c r="T951" s="12">
        <v>4</v>
      </c>
      <c r="U951" s="12">
        <v>2</v>
      </c>
      <c r="V951" s="12">
        <v>4</v>
      </c>
      <c r="W951" s="12">
        <v>4</v>
      </c>
      <c r="X951" s="12">
        <v>4</v>
      </c>
      <c r="Y951" s="12"/>
      <c r="Z951" s="12"/>
      <c r="AA951" s="12"/>
      <c r="AB951" s="12"/>
      <c r="AC951" s="12"/>
      <c r="AD951" s="12"/>
      <c r="AE951" s="12"/>
      <c r="AF951" s="12"/>
    </row>
    <row r="952" spans="1:32">
      <c r="A952" s="1">
        <v>6732</v>
      </c>
      <c r="B952" s="17" t="s">
        <v>32</v>
      </c>
      <c r="C952" s="17"/>
      <c r="D952" s="17" t="s">
        <v>33</v>
      </c>
      <c r="E952" s="17" t="s">
        <v>57</v>
      </c>
      <c r="F952" s="1" t="s">
        <v>35</v>
      </c>
      <c r="G952" s="17" t="s">
        <v>1764</v>
      </c>
      <c r="H952" s="17" t="s">
        <v>749</v>
      </c>
      <c r="I952" s="15" t="s">
        <v>75</v>
      </c>
      <c r="J952" s="17" t="s">
        <v>629</v>
      </c>
      <c r="K952" s="1">
        <f>_xlfn.XLOOKUP(J952,'[1]Youth DB'!$G:$G,'[1]Youth DB'!$A:$A,"",0)</f>
        <v>740</v>
      </c>
      <c r="L952" s="17" t="s">
        <v>39</v>
      </c>
      <c r="M952" s="11">
        <f>SUM(O952,Q952,S952,U952,W952,Y952,AA952,AC952,AE952)</f>
        <v>17</v>
      </c>
      <c r="N952" s="12" t="s">
        <v>40</v>
      </c>
      <c r="O952" s="12">
        <v>2</v>
      </c>
      <c r="P952" s="12">
        <v>1</v>
      </c>
      <c r="Q952" s="12">
        <v>4</v>
      </c>
      <c r="R952" s="12">
        <v>3</v>
      </c>
      <c r="S952" s="12">
        <v>9</v>
      </c>
      <c r="T952" s="12">
        <v>9</v>
      </c>
      <c r="U952" s="12">
        <v>2</v>
      </c>
      <c r="V952" s="12">
        <v>9</v>
      </c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spans="1:32">
      <c r="A953" s="1">
        <v>9346</v>
      </c>
      <c r="B953" s="17" t="s">
        <v>1153</v>
      </c>
      <c r="C953" s="17"/>
      <c r="D953" s="17" t="s">
        <v>1154</v>
      </c>
      <c r="E953" s="17" t="s">
        <v>57</v>
      </c>
      <c r="F953" s="1" t="s">
        <v>35</v>
      </c>
      <c r="G953" s="17" t="s">
        <v>1765</v>
      </c>
      <c r="H953" s="17" t="s">
        <v>1766</v>
      </c>
      <c r="I953" s="15" t="s">
        <v>78</v>
      </c>
      <c r="J953" s="17" t="s">
        <v>1511</v>
      </c>
      <c r="K953" s="1">
        <f>_xlfn.XLOOKUP(J953,'[1]Youth DB'!$G:$G,'[1]Youth DB'!$A:$A,"",0)</f>
        <v>922</v>
      </c>
      <c r="L953" s="17" t="s">
        <v>1265</v>
      </c>
      <c r="M953" s="11">
        <f>SUM(O953,Q953,S953,U953,W953,Y953,AA953,AC953,AE953)</f>
        <v>44</v>
      </c>
      <c r="N953" s="12" t="s">
        <v>40</v>
      </c>
      <c r="O953" s="12"/>
      <c r="P953" s="12"/>
      <c r="Q953" s="12"/>
      <c r="R953" s="12"/>
      <c r="S953" s="17">
        <v>9</v>
      </c>
      <c r="T953" s="17">
        <v>5</v>
      </c>
      <c r="U953" s="17">
        <v>6</v>
      </c>
      <c r="V953" s="17">
        <v>7</v>
      </c>
      <c r="W953" s="12">
        <v>10</v>
      </c>
      <c r="X953" s="12"/>
      <c r="Y953" s="12">
        <v>19</v>
      </c>
      <c r="Z953" s="12"/>
      <c r="AA953" s="12"/>
      <c r="AB953" s="12"/>
      <c r="AC953" s="12"/>
      <c r="AD953" s="12"/>
      <c r="AE953" s="12"/>
      <c r="AF953" s="12"/>
    </row>
    <row r="954" spans="1:32">
      <c r="A954" s="1">
        <v>2479</v>
      </c>
      <c r="B954" s="3" t="s">
        <v>41</v>
      </c>
      <c r="C954" s="3"/>
      <c r="D954" s="3" t="s">
        <v>42</v>
      </c>
      <c r="E954" s="3" t="s">
        <v>57</v>
      </c>
      <c r="F954" s="1" t="s">
        <v>35</v>
      </c>
      <c r="G954" s="3" t="s">
        <v>1767</v>
      </c>
      <c r="H954" s="3" t="s">
        <v>517</v>
      </c>
      <c r="I954" s="15"/>
      <c r="J954" s="17" t="s">
        <v>1212</v>
      </c>
      <c r="K954" s="1">
        <f>_xlfn.XLOOKUP(J954,'[1]Youth DB'!$G:$G,'[1]Youth DB'!$A:$A,"",0)</f>
        <v>678</v>
      </c>
      <c r="L954" s="17" t="s">
        <v>1315</v>
      </c>
      <c r="M954" s="11">
        <f>SUM(O954,Q954,S954,U954,W954,Y954,AA954,AC954,AE954)</f>
        <v>18</v>
      </c>
      <c r="N954" s="12" t="s">
        <v>40</v>
      </c>
      <c r="O954" s="12">
        <v>3</v>
      </c>
      <c r="P954" s="12">
        <v>1</v>
      </c>
      <c r="Q954" s="12">
        <v>4</v>
      </c>
      <c r="R954" s="12">
        <v>1</v>
      </c>
      <c r="S954" s="12">
        <v>6</v>
      </c>
      <c r="T954" s="12">
        <v>2</v>
      </c>
      <c r="U954" s="12">
        <v>5</v>
      </c>
      <c r="V954" s="12">
        <v>4</v>
      </c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spans="1:32">
      <c r="A955" s="1">
        <v>4298</v>
      </c>
      <c r="B955" s="3" t="s">
        <v>41</v>
      </c>
      <c r="C955" s="3"/>
      <c r="D955" s="3" t="s">
        <v>42</v>
      </c>
      <c r="E955" s="3" t="s">
        <v>57</v>
      </c>
      <c r="F955" s="1" t="s">
        <v>35</v>
      </c>
      <c r="G955" s="3" t="s">
        <v>1768</v>
      </c>
      <c r="H955" s="3" t="s">
        <v>1769</v>
      </c>
      <c r="I955" s="15"/>
      <c r="J955" s="17" t="s">
        <v>47</v>
      </c>
      <c r="K955" s="1">
        <f>_xlfn.XLOOKUP(J955,'[1]Youth DB'!$G:$G,'[1]Youth DB'!$A:$A,"",0)</f>
        <v>934</v>
      </c>
      <c r="L955" s="17" t="s">
        <v>1315</v>
      </c>
      <c r="M955" s="11">
        <f>SUM(O955,Q955,S955,U955,W955,Y955,AA955,AC955,AE955)</f>
        <v>18</v>
      </c>
      <c r="N955" s="12" t="s">
        <v>40</v>
      </c>
      <c r="O955" s="12">
        <v>3</v>
      </c>
      <c r="P955" s="12">
        <v>1</v>
      </c>
      <c r="Q955" s="12">
        <v>4</v>
      </c>
      <c r="R955" s="12">
        <v>2</v>
      </c>
      <c r="S955" s="12">
        <v>6</v>
      </c>
      <c r="T955" s="12">
        <v>2</v>
      </c>
      <c r="U955" s="12">
        <v>5</v>
      </c>
      <c r="V955" s="12">
        <v>3</v>
      </c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spans="1:32">
      <c r="A956" s="1">
        <v>4545</v>
      </c>
      <c r="B956" s="3" t="s">
        <v>451</v>
      </c>
      <c r="C956" s="3"/>
      <c r="D956" s="3" t="s">
        <v>452</v>
      </c>
      <c r="E956" s="3" t="s">
        <v>57</v>
      </c>
      <c r="F956" s="1" t="s">
        <v>35</v>
      </c>
      <c r="G956" s="3" t="s">
        <v>1770</v>
      </c>
      <c r="H956" s="3" t="s">
        <v>526</v>
      </c>
      <c r="I956" s="15" t="s">
        <v>78</v>
      </c>
      <c r="J956" s="17" t="s">
        <v>1743</v>
      </c>
      <c r="K956" s="1">
        <f>_xlfn.XLOOKUP(J956,'[1]Youth DB'!$G:$G,'[1]Youth DB'!$A:$A,"",0)</f>
        <v>764</v>
      </c>
      <c r="L956" s="16">
        <v>45007</v>
      </c>
      <c r="M956" s="11">
        <f>SUM(O956,Q956,S956,U956,W956,Y956,AA956,AC956,AE956)</f>
        <v>15</v>
      </c>
      <c r="N956" s="12" t="s">
        <v>40</v>
      </c>
      <c r="O956" s="12">
        <v>3</v>
      </c>
      <c r="P956" s="12">
        <v>1</v>
      </c>
      <c r="Q956" s="12">
        <v>3</v>
      </c>
      <c r="R956" s="12">
        <v>2</v>
      </c>
      <c r="S956" s="12">
        <v>4</v>
      </c>
      <c r="T956" s="12">
        <v>3</v>
      </c>
      <c r="U956" s="12">
        <v>3</v>
      </c>
      <c r="V956" s="12">
        <v>5</v>
      </c>
      <c r="W956" s="12">
        <v>2</v>
      </c>
      <c r="X956" s="12">
        <v>9</v>
      </c>
      <c r="Y956" s="12"/>
      <c r="Z956" s="12"/>
      <c r="AA956" s="12"/>
      <c r="AB956" s="12"/>
      <c r="AC956" s="12"/>
      <c r="AD956" s="12"/>
      <c r="AE956" s="12"/>
      <c r="AF956" s="12"/>
    </row>
    <row r="957" spans="1:32">
      <c r="A957" s="1">
        <v>8095</v>
      </c>
      <c r="B957" s="3" t="s">
        <v>41</v>
      </c>
      <c r="C957" s="3"/>
      <c r="D957" s="3" t="s">
        <v>42</v>
      </c>
      <c r="E957" s="3" t="s">
        <v>43</v>
      </c>
      <c r="F957" s="1" t="s">
        <v>35</v>
      </c>
      <c r="G957" s="3" t="s">
        <v>1771</v>
      </c>
      <c r="H957" s="3" t="s">
        <v>205</v>
      </c>
      <c r="I957" s="15"/>
      <c r="J957" s="17" t="s">
        <v>47</v>
      </c>
      <c r="K957" s="1">
        <f>_xlfn.XLOOKUP(J957,'[1]Youth DB'!$G:$G,'[1]Youth DB'!$A:$A,"",0)</f>
        <v>934</v>
      </c>
      <c r="L957" s="17" t="s">
        <v>1315</v>
      </c>
      <c r="M957" s="11">
        <f>SUM(O957,Q957,S957,U957,W957,Y957,AA957,AC957,AE957)</f>
        <v>18</v>
      </c>
      <c r="N957" s="12" t="s">
        <v>40</v>
      </c>
      <c r="O957" s="12">
        <v>3</v>
      </c>
      <c r="P957" s="12">
        <v>1</v>
      </c>
      <c r="Q957" s="12">
        <v>5</v>
      </c>
      <c r="R957" s="12">
        <v>1</v>
      </c>
      <c r="S957" s="12">
        <v>4</v>
      </c>
      <c r="T957" s="12">
        <v>2</v>
      </c>
      <c r="U957" s="12">
        <v>2</v>
      </c>
      <c r="V957" s="12">
        <v>2</v>
      </c>
      <c r="W957" s="12">
        <v>4</v>
      </c>
      <c r="X957" s="12">
        <v>2</v>
      </c>
      <c r="Y957" s="12"/>
      <c r="Z957" s="12"/>
      <c r="AA957" s="12"/>
      <c r="AB957" s="12"/>
      <c r="AC957" s="12"/>
      <c r="AD957" s="12"/>
      <c r="AE957" s="12"/>
      <c r="AF957" s="12"/>
    </row>
    <row r="958" spans="1:32">
      <c r="A958" s="1">
        <v>8096</v>
      </c>
      <c r="B958" s="3" t="s">
        <v>41</v>
      </c>
      <c r="C958" s="3"/>
      <c r="D958" s="3" t="s">
        <v>42</v>
      </c>
      <c r="E958" s="3" t="s">
        <v>43</v>
      </c>
      <c r="F958" s="1" t="s">
        <v>35</v>
      </c>
      <c r="G958" s="3" t="s">
        <v>1772</v>
      </c>
      <c r="H958" s="14" t="s">
        <v>1773</v>
      </c>
      <c r="I958" s="15"/>
      <c r="J958" s="17" t="s">
        <v>47</v>
      </c>
      <c r="K958" s="1">
        <f>_xlfn.XLOOKUP(J958,'[1]Youth DB'!$G:$G,'[1]Youth DB'!$A:$A,"",0)</f>
        <v>934</v>
      </c>
      <c r="L958" s="17" t="s">
        <v>1315</v>
      </c>
      <c r="M958" s="11">
        <f>SUM(O958,Q958,S958,U958,W958,Y958,AA958,AC958,AE958)</f>
        <v>18</v>
      </c>
      <c r="N958" s="12" t="s">
        <v>40</v>
      </c>
      <c r="O958" s="12">
        <v>3</v>
      </c>
      <c r="P958" s="12">
        <v>1</v>
      </c>
      <c r="Q958" s="12">
        <v>5</v>
      </c>
      <c r="R958" s="12">
        <v>1</v>
      </c>
      <c r="S958" s="12">
        <v>5</v>
      </c>
      <c r="T958" s="12">
        <v>2</v>
      </c>
      <c r="U958" s="12">
        <v>3</v>
      </c>
      <c r="V958" s="12">
        <v>2</v>
      </c>
      <c r="W958" s="12">
        <v>2</v>
      </c>
      <c r="X958" s="12">
        <v>3</v>
      </c>
      <c r="Y958" s="12"/>
      <c r="Z958" s="12"/>
      <c r="AA958" s="12"/>
      <c r="AB958" s="12"/>
      <c r="AC958" s="12"/>
      <c r="AD958" s="12"/>
      <c r="AE958" s="12"/>
      <c r="AF958" s="12"/>
    </row>
    <row r="959" spans="1:32">
      <c r="A959" s="1">
        <v>1828</v>
      </c>
      <c r="B959" s="3" t="s">
        <v>48</v>
      </c>
      <c r="C959" s="3"/>
      <c r="D959" s="3" t="s">
        <v>33</v>
      </c>
      <c r="E959" s="3" t="s">
        <v>34</v>
      </c>
      <c r="F959" s="1" t="s">
        <v>35</v>
      </c>
      <c r="G959" s="3" t="s">
        <v>1774</v>
      </c>
      <c r="H959" s="3" t="s">
        <v>1013</v>
      </c>
      <c r="I959" s="15" t="s">
        <v>78</v>
      </c>
      <c r="J959" s="17" t="s">
        <v>727</v>
      </c>
      <c r="K959" s="1">
        <f>_xlfn.XLOOKUP(J959,'[1]Youth DB'!$G:$G,'[1]Youth DB'!$A:$A,"",0)</f>
        <v>527</v>
      </c>
      <c r="L959" s="16">
        <v>45007</v>
      </c>
      <c r="M959" s="11">
        <f>SUM(O959,Q959,S959,U959,W959,Y959,AA959,AC959,AE959)</f>
        <v>18</v>
      </c>
      <c r="N959" s="12" t="s">
        <v>40</v>
      </c>
      <c r="O959" s="12">
        <v>4</v>
      </c>
      <c r="P959" s="12">
        <v>1</v>
      </c>
      <c r="Q959" s="12">
        <v>1</v>
      </c>
      <c r="R959" s="12">
        <v>2</v>
      </c>
      <c r="S959" s="12">
        <v>5</v>
      </c>
      <c r="T959" s="12">
        <v>3</v>
      </c>
      <c r="U959" s="12">
        <v>4</v>
      </c>
      <c r="V959" s="12">
        <v>18</v>
      </c>
      <c r="W959" s="12">
        <v>4</v>
      </c>
      <c r="X959" s="12">
        <v>18</v>
      </c>
      <c r="Y959" s="12"/>
      <c r="Z959" s="12"/>
      <c r="AA959" s="12"/>
      <c r="AB959" s="12"/>
      <c r="AC959" s="12"/>
      <c r="AD959" s="12"/>
      <c r="AE959" s="12"/>
      <c r="AF959" s="12"/>
    </row>
    <row r="960" spans="1:32">
      <c r="A960" s="1">
        <v>1183</v>
      </c>
      <c r="B960" s="3" t="s">
        <v>48</v>
      </c>
      <c r="C960" s="13"/>
      <c r="D960" s="3" t="s">
        <v>33</v>
      </c>
      <c r="E960" s="3" t="s">
        <v>918</v>
      </c>
      <c r="F960" s="1" t="s">
        <v>35</v>
      </c>
      <c r="G960" s="3" t="s">
        <v>235</v>
      </c>
      <c r="H960" s="3" t="s">
        <v>1775</v>
      </c>
      <c r="I960" s="15"/>
      <c r="J960" s="17" t="s">
        <v>51</v>
      </c>
      <c r="K960" s="1">
        <f>_xlfn.XLOOKUP(J960,'[1]Youth DB'!$G:$G,'[1]Youth DB'!$A:$A,"",0)</f>
        <v>768</v>
      </c>
      <c r="L960" s="16">
        <v>45007</v>
      </c>
      <c r="M960" s="11">
        <f>SUM(O960,Q960,S960,U960,W960,Y960,AA960,AC960,AE960)</f>
        <v>18</v>
      </c>
      <c r="N960" s="12" t="s">
        <v>40</v>
      </c>
      <c r="O960" s="12">
        <v>4</v>
      </c>
      <c r="P960" s="12">
        <v>1</v>
      </c>
      <c r="Q960" s="12">
        <v>3</v>
      </c>
      <c r="R960" s="12">
        <v>3</v>
      </c>
      <c r="S960" s="12">
        <v>7</v>
      </c>
      <c r="T960" s="12">
        <v>5</v>
      </c>
      <c r="U960" s="12">
        <v>0</v>
      </c>
      <c r="V960" s="12">
        <v>5</v>
      </c>
      <c r="W960" s="12">
        <v>4</v>
      </c>
      <c r="X960" s="12">
        <v>5</v>
      </c>
      <c r="Y960" s="12"/>
      <c r="Z960" s="12"/>
      <c r="AA960" s="12"/>
      <c r="AB960" s="12"/>
      <c r="AC960" s="12"/>
      <c r="AD960" s="12"/>
      <c r="AE960" s="12"/>
      <c r="AF960" s="12"/>
    </row>
    <row r="961" spans="1:32">
      <c r="A961" s="1">
        <v>1169</v>
      </c>
      <c r="B961" s="3" t="s">
        <v>48</v>
      </c>
      <c r="C961" s="3"/>
      <c r="D961" s="3" t="s">
        <v>33</v>
      </c>
      <c r="E961" s="3" t="s">
        <v>918</v>
      </c>
      <c r="F961" s="1" t="s">
        <v>35</v>
      </c>
      <c r="G961" s="3" t="s">
        <v>1776</v>
      </c>
      <c r="H961" s="3" t="s">
        <v>1777</v>
      </c>
      <c r="I961" s="15"/>
      <c r="J961" s="17" t="s">
        <v>51</v>
      </c>
      <c r="K961" s="1">
        <f>_xlfn.XLOOKUP(J961,'[1]Youth DB'!$G:$G,'[1]Youth DB'!$A:$A,"",0)</f>
        <v>768</v>
      </c>
      <c r="L961" s="16">
        <v>45009</v>
      </c>
      <c r="M961" s="11">
        <f>SUM(O961,Q961,S961,U961,W961,Y961,AA961,AC961,AE961)</f>
        <v>18</v>
      </c>
      <c r="N961" s="12" t="s">
        <v>40</v>
      </c>
      <c r="O961" s="12">
        <v>4</v>
      </c>
      <c r="P961" s="12">
        <v>1</v>
      </c>
      <c r="Q961" s="12">
        <v>3</v>
      </c>
      <c r="R961" s="12">
        <v>3</v>
      </c>
      <c r="S961" s="12">
        <v>7</v>
      </c>
      <c r="T961" s="12">
        <v>5</v>
      </c>
      <c r="U961" s="12">
        <v>0</v>
      </c>
      <c r="V961" s="12">
        <v>5</v>
      </c>
      <c r="W961" s="12">
        <v>4</v>
      </c>
      <c r="X961" s="12">
        <v>5</v>
      </c>
      <c r="Y961" s="12"/>
      <c r="Z961" s="12"/>
      <c r="AA961" s="12"/>
      <c r="AB961" s="12"/>
      <c r="AC961" s="12"/>
      <c r="AD961" s="12"/>
      <c r="AE961" s="12"/>
      <c r="AF961" s="12"/>
    </row>
    <row r="962" spans="1:32">
      <c r="A962" s="1">
        <v>4496</v>
      </c>
      <c r="B962" s="3" t="s">
        <v>48</v>
      </c>
      <c r="C962" s="3"/>
      <c r="D962" s="3" t="s">
        <v>33</v>
      </c>
      <c r="E962" s="3" t="s">
        <v>34</v>
      </c>
      <c r="F962" s="1" t="s">
        <v>35</v>
      </c>
      <c r="G962" s="3" t="s">
        <v>1778</v>
      </c>
      <c r="H962" s="3" t="s">
        <v>144</v>
      </c>
      <c r="I962" s="15" t="s">
        <v>78</v>
      </c>
      <c r="J962" s="17" t="s">
        <v>1321</v>
      </c>
      <c r="K962" s="1">
        <f>_xlfn.XLOOKUP(J962,'[1]Youth DB'!$G:$G,'[1]Youth DB'!$A:$A,"",0)</f>
        <v>738</v>
      </c>
      <c r="L962" s="17" t="s">
        <v>1255</v>
      </c>
      <c r="M962" s="11">
        <f>SUM(O962,Q962,S962,U962,W962,Y962,AA962,AC962,AE962)</f>
        <v>18</v>
      </c>
      <c r="N962" s="12" t="s">
        <v>40</v>
      </c>
      <c r="O962" s="12">
        <v>2</v>
      </c>
      <c r="P962" s="12">
        <v>1</v>
      </c>
      <c r="Q962" s="12">
        <v>6</v>
      </c>
      <c r="R962" s="12">
        <v>3</v>
      </c>
      <c r="S962" s="12">
        <v>6</v>
      </c>
      <c r="T962" s="12">
        <v>4</v>
      </c>
      <c r="U962" s="12">
        <v>2</v>
      </c>
      <c r="V962" s="12">
        <v>5</v>
      </c>
      <c r="W962" s="12">
        <v>2</v>
      </c>
      <c r="X962" s="12">
        <v>5</v>
      </c>
      <c r="Y962" s="12"/>
      <c r="Z962" s="12"/>
      <c r="AA962" s="12"/>
      <c r="AB962" s="12"/>
      <c r="AC962" s="12"/>
      <c r="AD962" s="12"/>
      <c r="AE962" s="12"/>
      <c r="AF962" s="12"/>
    </row>
    <row r="963" spans="1:32">
      <c r="A963" s="1">
        <v>4485</v>
      </c>
      <c r="B963" s="3" t="s">
        <v>48</v>
      </c>
      <c r="C963" s="13"/>
      <c r="D963" s="3" t="s">
        <v>33</v>
      </c>
      <c r="E963" s="3" t="s">
        <v>43</v>
      </c>
      <c r="F963" s="1" t="s">
        <v>35</v>
      </c>
      <c r="G963" s="3" t="s">
        <v>1779</v>
      </c>
      <c r="H963" s="3" t="s">
        <v>1780</v>
      </c>
      <c r="I963" s="15"/>
      <c r="J963" s="17" t="s">
        <v>1437</v>
      </c>
      <c r="K963" s="1">
        <f>_xlfn.XLOOKUP(J963,'[1]Youth DB'!$G:$G,'[1]Youth DB'!$A:$A,"",0)</f>
        <v>564</v>
      </c>
      <c r="L963" s="16">
        <v>45012</v>
      </c>
      <c r="M963" s="11">
        <f>SUM(O963,Q963,S963,U963,W963,Y963,AA963,AC963,AE963)</f>
        <v>18</v>
      </c>
      <c r="N963" s="12" t="s">
        <v>40</v>
      </c>
      <c r="O963" s="12">
        <v>2</v>
      </c>
      <c r="P963" s="12">
        <v>1</v>
      </c>
      <c r="Q963" s="12">
        <v>4</v>
      </c>
      <c r="R963" s="12">
        <v>1</v>
      </c>
      <c r="S963" s="12">
        <v>8</v>
      </c>
      <c r="T963" s="12">
        <v>2</v>
      </c>
      <c r="U963" s="12">
        <v>2</v>
      </c>
      <c r="V963" s="12">
        <v>3</v>
      </c>
      <c r="W963" s="12">
        <v>2</v>
      </c>
      <c r="X963" s="12">
        <v>3</v>
      </c>
      <c r="Y963" s="12"/>
      <c r="Z963" s="12"/>
      <c r="AA963" s="12"/>
      <c r="AB963" s="12"/>
      <c r="AC963" s="12"/>
      <c r="AD963" s="12"/>
      <c r="AE963" s="12"/>
      <c r="AF963" s="12"/>
    </row>
    <row r="964" spans="1:32">
      <c r="A964" s="1">
        <v>7906</v>
      </c>
      <c r="B964" s="3" t="s">
        <v>451</v>
      </c>
      <c r="C964" s="3"/>
      <c r="D964" s="3" t="s">
        <v>452</v>
      </c>
      <c r="E964" s="3" t="s">
        <v>43</v>
      </c>
      <c r="F964" s="1" t="s">
        <v>35</v>
      </c>
      <c r="G964" s="17" t="s">
        <v>1781</v>
      </c>
      <c r="H964" s="17" t="s">
        <v>1782</v>
      </c>
      <c r="I964" s="15" t="s">
        <v>75</v>
      </c>
      <c r="J964" s="17" t="s">
        <v>1743</v>
      </c>
      <c r="K964" s="1">
        <f>_xlfn.XLOOKUP(J964,'[1]Youth DB'!$G:$G,'[1]Youth DB'!$A:$A,"",0)</f>
        <v>764</v>
      </c>
      <c r="L964" s="16">
        <v>45007</v>
      </c>
      <c r="M964" s="11">
        <f>SUM(O964,Q964,S964,U964,W964,Y964,AA964,AC964,AE964)</f>
        <v>15</v>
      </c>
      <c r="N964" s="12" t="s">
        <v>40</v>
      </c>
      <c r="O964" s="12">
        <v>3</v>
      </c>
      <c r="P964" s="12">
        <v>1</v>
      </c>
      <c r="Q964" s="12">
        <v>3</v>
      </c>
      <c r="R964" s="12">
        <v>1</v>
      </c>
      <c r="S964" s="12">
        <v>2</v>
      </c>
      <c r="T964" s="12">
        <v>2</v>
      </c>
      <c r="U964" s="12">
        <v>4</v>
      </c>
      <c r="V964" s="12">
        <v>4</v>
      </c>
      <c r="W964" s="12">
        <v>3</v>
      </c>
      <c r="X964" s="12">
        <v>1</v>
      </c>
      <c r="Y964" s="12"/>
      <c r="Z964" s="12"/>
      <c r="AA964" s="12"/>
      <c r="AB964" s="12"/>
      <c r="AC964" s="12"/>
      <c r="AD964" s="12"/>
      <c r="AE964" s="12"/>
      <c r="AF964" s="12"/>
    </row>
    <row r="965" spans="1:32">
      <c r="A965" s="1">
        <v>2332</v>
      </c>
      <c r="B965" s="3" t="s">
        <v>451</v>
      </c>
      <c r="C965" s="3"/>
      <c r="D965" s="3" t="s">
        <v>452</v>
      </c>
      <c r="E965" s="3" t="s">
        <v>57</v>
      </c>
      <c r="F965" s="1" t="s">
        <v>35</v>
      </c>
      <c r="G965" s="3" t="s">
        <v>1783</v>
      </c>
      <c r="H965" s="3" t="s">
        <v>1784</v>
      </c>
      <c r="I965" s="15" t="s">
        <v>75</v>
      </c>
      <c r="J965" s="17" t="s">
        <v>1743</v>
      </c>
      <c r="K965" s="1">
        <f>_xlfn.XLOOKUP(J965,'[1]Youth DB'!$G:$G,'[1]Youth DB'!$A:$A,"",0)</f>
        <v>764</v>
      </c>
      <c r="L965" s="16">
        <v>45007</v>
      </c>
      <c r="M965" s="11">
        <f>SUM(O965,Q965,S965,U965,W965,Y965,AA965,AC965,AE965)</f>
        <v>16</v>
      </c>
      <c r="N965" s="12" t="s">
        <v>40</v>
      </c>
      <c r="O965" s="12">
        <v>3</v>
      </c>
      <c r="P965" s="12">
        <v>1</v>
      </c>
      <c r="Q965" s="12">
        <v>4</v>
      </c>
      <c r="R965" s="12">
        <v>2</v>
      </c>
      <c r="S965" s="12">
        <v>4</v>
      </c>
      <c r="T965" s="12">
        <v>3</v>
      </c>
      <c r="U965" s="12">
        <v>1</v>
      </c>
      <c r="V965" s="12">
        <v>4</v>
      </c>
      <c r="W965" s="12">
        <v>4</v>
      </c>
      <c r="X965" s="12">
        <v>9</v>
      </c>
      <c r="Y965" s="12"/>
      <c r="Z965" s="12"/>
      <c r="AA965" s="12"/>
      <c r="AB965" s="12"/>
      <c r="AC965" s="12"/>
      <c r="AD965" s="12"/>
      <c r="AE965" s="12"/>
      <c r="AF965" s="12"/>
    </row>
    <row r="966" spans="1:32">
      <c r="A966" s="1">
        <v>7848</v>
      </c>
      <c r="B966" s="3" t="s">
        <v>451</v>
      </c>
      <c r="C966" s="3"/>
      <c r="D966" s="3" t="s">
        <v>452</v>
      </c>
      <c r="E966" s="3" t="s">
        <v>43</v>
      </c>
      <c r="F966" s="1" t="s">
        <v>35</v>
      </c>
      <c r="G966" s="17" t="s">
        <v>1785</v>
      </c>
      <c r="H966" s="17" t="s">
        <v>1470</v>
      </c>
      <c r="I966" s="15" t="s">
        <v>75</v>
      </c>
      <c r="J966" s="17" t="s">
        <v>1224</v>
      </c>
      <c r="K966" s="1">
        <f>_xlfn.XLOOKUP(J966,'[1]Youth DB'!$G:$G,'[1]Youth DB'!$A:$A,"",0)</f>
        <v>666</v>
      </c>
      <c r="L966" s="16">
        <v>44999</v>
      </c>
      <c r="M966" s="11">
        <f>SUM(O966,Q966,S966,U966,W966,Y966,AA966,AC966,AE966)</f>
        <v>18</v>
      </c>
      <c r="N966" s="12" t="s">
        <v>40</v>
      </c>
      <c r="O966" s="12">
        <v>4</v>
      </c>
      <c r="P966" s="12">
        <v>1</v>
      </c>
      <c r="Q966" s="12">
        <v>4</v>
      </c>
      <c r="R966" s="12">
        <v>2</v>
      </c>
      <c r="S966" s="12">
        <v>6</v>
      </c>
      <c r="T966" s="12">
        <v>2</v>
      </c>
      <c r="U966" s="12">
        <v>0</v>
      </c>
      <c r="V966" s="12">
        <v>2</v>
      </c>
      <c r="W966" s="12">
        <v>4</v>
      </c>
      <c r="X966" s="12">
        <v>1</v>
      </c>
      <c r="Y966" s="12"/>
      <c r="Z966" s="12"/>
      <c r="AA966" s="12"/>
      <c r="AB966" s="12"/>
      <c r="AC966" s="12"/>
      <c r="AD966" s="12"/>
      <c r="AE966" s="12"/>
      <c r="AF966" s="12"/>
    </row>
    <row r="967" spans="1:32">
      <c r="A967" s="1">
        <v>7870</v>
      </c>
      <c r="B967" s="3" t="s">
        <v>451</v>
      </c>
      <c r="C967" s="3"/>
      <c r="D967" s="3" t="s">
        <v>452</v>
      </c>
      <c r="E967" s="3" t="s">
        <v>43</v>
      </c>
      <c r="F967" s="1" t="s">
        <v>35</v>
      </c>
      <c r="G967" s="17" t="s">
        <v>1786</v>
      </c>
      <c r="H967" s="17" t="s">
        <v>1787</v>
      </c>
      <c r="I967" s="15" t="s">
        <v>75</v>
      </c>
      <c r="J967" s="17" t="s">
        <v>1224</v>
      </c>
      <c r="K967" s="1">
        <f>_xlfn.XLOOKUP(J967,'[1]Youth DB'!$G:$G,'[1]Youth DB'!$A:$A,"",0)</f>
        <v>666</v>
      </c>
      <c r="L967" s="16">
        <v>44999</v>
      </c>
      <c r="M967" s="11">
        <f>SUM(O967,Q967,S967,U967,W967,Y967,AA967,AC967,AE967)</f>
        <v>18</v>
      </c>
      <c r="N967" s="12" t="s">
        <v>40</v>
      </c>
      <c r="O967" s="12">
        <v>3</v>
      </c>
      <c r="P967" s="12">
        <v>1</v>
      </c>
      <c r="Q967" s="12">
        <v>5</v>
      </c>
      <c r="R967" s="12">
        <v>2</v>
      </c>
      <c r="S967" s="12">
        <v>6</v>
      </c>
      <c r="T967" s="12">
        <v>2</v>
      </c>
      <c r="U967" s="12">
        <v>0</v>
      </c>
      <c r="V967" s="12">
        <v>2</v>
      </c>
      <c r="W967" s="12">
        <v>4</v>
      </c>
      <c r="X967" s="12">
        <v>1</v>
      </c>
      <c r="Y967" s="12"/>
      <c r="Z967" s="12"/>
      <c r="AA967" s="12"/>
      <c r="AB967" s="12"/>
      <c r="AC967" s="12"/>
      <c r="AD967" s="12"/>
      <c r="AE967" s="12"/>
      <c r="AF967" s="12"/>
    </row>
    <row r="968" spans="1:32">
      <c r="A968" s="1">
        <v>4015</v>
      </c>
      <c r="B968" s="3" t="s">
        <v>451</v>
      </c>
      <c r="C968" s="3"/>
      <c r="D968" s="3" t="s">
        <v>452</v>
      </c>
      <c r="E968" s="3" t="s">
        <v>57</v>
      </c>
      <c r="F968" s="1" t="s">
        <v>35</v>
      </c>
      <c r="G968" s="3" t="s">
        <v>1788</v>
      </c>
      <c r="H968" s="3" t="s">
        <v>1789</v>
      </c>
      <c r="I968" s="15" t="s">
        <v>78</v>
      </c>
      <c r="J968" s="17" t="s">
        <v>685</v>
      </c>
      <c r="K968" s="1">
        <f>_xlfn.XLOOKUP(J968,'[1]Youth DB'!$G:$G,'[1]Youth DB'!$A:$A,"",0)</f>
        <v>668</v>
      </c>
      <c r="L968" s="16">
        <v>45007</v>
      </c>
      <c r="M968" s="11">
        <f>SUM(O968,Q968,S968,U968,W968,Y968,AA968,AC968,AE968)</f>
        <v>18</v>
      </c>
      <c r="N968" s="12" t="s">
        <v>40</v>
      </c>
      <c r="O968" s="12">
        <v>4</v>
      </c>
      <c r="P968" s="12">
        <v>1</v>
      </c>
      <c r="Q968" s="12">
        <v>2</v>
      </c>
      <c r="R968" s="12">
        <v>3</v>
      </c>
      <c r="S968" s="12">
        <v>6</v>
      </c>
      <c r="T968" s="12">
        <v>4</v>
      </c>
      <c r="U968" s="12">
        <v>2</v>
      </c>
      <c r="V968" s="12">
        <v>3</v>
      </c>
      <c r="W968" s="12">
        <v>4</v>
      </c>
      <c r="X968" s="12">
        <v>4</v>
      </c>
      <c r="Y968" s="12"/>
      <c r="Z968" s="12"/>
      <c r="AA968" s="12"/>
      <c r="AB968" s="12"/>
      <c r="AC968" s="12"/>
      <c r="AD968" s="12"/>
      <c r="AE968" s="12"/>
      <c r="AF968" s="12"/>
    </row>
    <row r="969" spans="1:32" ht="24">
      <c r="A969" s="1">
        <v>10004</v>
      </c>
      <c r="B969" s="3" t="s">
        <v>1016</v>
      </c>
      <c r="C969" s="3" t="s">
        <v>1545</v>
      </c>
      <c r="D969" s="3" t="s">
        <v>432</v>
      </c>
      <c r="E969" s="3" t="s">
        <v>57</v>
      </c>
      <c r="F969" s="1" t="s">
        <v>35</v>
      </c>
      <c r="G969" s="3" t="s">
        <v>484</v>
      </c>
      <c r="H969" s="3" t="s">
        <v>574</v>
      </c>
      <c r="I969" s="15" t="s">
        <v>75</v>
      </c>
      <c r="J969" s="17" t="s">
        <v>1548</v>
      </c>
      <c r="K969" s="1">
        <f>_xlfn.XLOOKUP(J969,'[1]Youth DB'!$G:$G,'[1]Youth DB'!$A:$A,"",0)</f>
        <v>891</v>
      </c>
      <c r="L969" s="17" t="s">
        <v>1483</v>
      </c>
      <c r="M969" s="11">
        <f>SUM(O969,Q969,S969,U969,W969,Y969,AA969,AC969,AE969)</f>
        <v>18</v>
      </c>
      <c r="N969" s="12"/>
      <c r="O969" s="12"/>
      <c r="P969" s="12"/>
      <c r="Q969" s="12">
        <v>4</v>
      </c>
      <c r="R969" s="12">
        <v>4</v>
      </c>
      <c r="S969" s="12">
        <v>7</v>
      </c>
      <c r="T969" s="12">
        <v>6</v>
      </c>
      <c r="U969" s="12">
        <v>2</v>
      </c>
      <c r="V969" s="12">
        <v>6</v>
      </c>
      <c r="W969" s="12">
        <v>5</v>
      </c>
      <c r="X969" s="12">
        <v>9</v>
      </c>
      <c r="Y969" s="12"/>
      <c r="Z969" s="12"/>
      <c r="AA969" s="12"/>
      <c r="AB969" s="12"/>
      <c r="AC969" s="12"/>
      <c r="AD969" s="12"/>
      <c r="AE969" s="12"/>
      <c r="AF969" s="12"/>
    </row>
    <row r="970" spans="1:32" ht="24">
      <c r="A970" s="1">
        <v>7788</v>
      </c>
      <c r="B970" s="3" t="s">
        <v>1016</v>
      </c>
      <c r="C970" s="3" t="s">
        <v>1545</v>
      </c>
      <c r="D970" s="3" t="s">
        <v>432</v>
      </c>
      <c r="E970" s="3" t="s">
        <v>43</v>
      </c>
      <c r="F970" s="1" t="s">
        <v>35</v>
      </c>
      <c r="G970" s="17" t="s">
        <v>1790</v>
      </c>
      <c r="H970" s="17" t="s">
        <v>1791</v>
      </c>
      <c r="I970" s="15" t="s">
        <v>78</v>
      </c>
      <c r="J970" s="17" t="s">
        <v>1548</v>
      </c>
      <c r="K970" s="1">
        <f>_xlfn.XLOOKUP(J970,'[1]Youth DB'!$G:$G,'[1]Youth DB'!$A:$A,"",0)</f>
        <v>891</v>
      </c>
      <c r="L970" s="17" t="s">
        <v>482</v>
      </c>
      <c r="M970" s="11">
        <f>SUM(O970,Q970,S970,U970,W970,Y970,AA970,AC970,AE970)</f>
        <v>18</v>
      </c>
      <c r="N970" s="12"/>
      <c r="O970" s="12"/>
      <c r="P970" s="12"/>
      <c r="Q970" s="12">
        <v>2</v>
      </c>
      <c r="R970" s="12">
        <v>2</v>
      </c>
      <c r="S970" s="12">
        <v>7</v>
      </c>
      <c r="T970" s="12">
        <v>4</v>
      </c>
      <c r="U970" s="12">
        <v>5</v>
      </c>
      <c r="V970" s="12">
        <v>4</v>
      </c>
      <c r="W970" s="12">
        <v>4</v>
      </c>
      <c r="X970" s="12">
        <v>4</v>
      </c>
      <c r="Y970" s="12"/>
      <c r="Z970" s="12"/>
      <c r="AA970" s="12"/>
      <c r="AB970" s="12"/>
      <c r="AC970" s="12"/>
      <c r="AD970" s="12"/>
      <c r="AE970" s="12"/>
      <c r="AF970" s="12"/>
    </row>
    <row r="971" spans="1:32">
      <c r="A971" s="1">
        <v>7623</v>
      </c>
      <c r="B971" s="3" t="s">
        <v>1016</v>
      </c>
      <c r="C971" s="3"/>
      <c r="D971" s="3" t="s">
        <v>432</v>
      </c>
      <c r="E971" s="3" t="s">
        <v>43</v>
      </c>
      <c r="F971" s="1" t="s">
        <v>35</v>
      </c>
      <c r="G971" s="17" t="s">
        <v>1792</v>
      </c>
      <c r="H971" s="17" t="s">
        <v>1793</v>
      </c>
      <c r="I971" s="15" t="s">
        <v>78</v>
      </c>
      <c r="J971" s="17" t="s">
        <v>1551</v>
      </c>
      <c r="K971" s="1">
        <f>_xlfn.XLOOKUP(J971,'[1]Youth DB'!$G:$G,'[1]Youth DB'!$A:$A,"",0)</f>
        <v>767</v>
      </c>
      <c r="L971" s="17" t="s">
        <v>39</v>
      </c>
      <c r="M971" s="11">
        <f>SUM(O971,Q971,S971,U971,W971,Y971,AA971,AC971,AE971)</f>
        <v>18</v>
      </c>
      <c r="N971" s="12"/>
      <c r="O971" s="12">
        <v>4</v>
      </c>
      <c r="P971" s="12">
        <v>1</v>
      </c>
      <c r="Q971" s="12">
        <v>3</v>
      </c>
      <c r="R971" s="12">
        <v>2</v>
      </c>
      <c r="S971" s="12">
        <v>5</v>
      </c>
      <c r="T971" s="12">
        <v>3</v>
      </c>
      <c r="U971" s="12">
        <v>2</v>
      </c>
      <c r="V971" s="12">
        <v>3</v>
      </c>
      <c r="W971" s="12">
        <v>4</v>
      </c>
      <c r="X971" s="12">
        <v>3</v>
      </c>
      <c r="Y971" s="12"/>
      <c r="Z971" s="12"/>
      <c r="AA971" s="12"/>
      <c r="AB971" s="12"/>
      <c r="AC971" s="12"/>
      <c r="AD971" s="12"/>
      <c r="AE971" s="12"/>
      <c r="AF971" s="12"/>
    </row>
    <row r="972" spans="1:32">
      <c r="A972" s="1">
        <v>2252</v>
      </c>
      <c r="B972" s="3" t="s">
        <v>451</v>
      </c>
      <c r="C972" s="3"/>
      <c r="D972" s="3" t="s">
        <v>452</v>
      </c>
      <c r="E972" s="3" t="s">
        <v>57</v>
      </c>
      <c r="F972" s="1" t="s">
        <v>35</v>
      </c>
      <c r="G972" s="3" t="s">
        <v>1794</v>
      </c>
      <c r="H972" s="3" t="s">
        <v>791</v>
      </c>
      <c r="I972" s="15" t="s">
        <v>78</v>
      </c>
      <c r="J972" s="17" t="s">
        <v>1743</v>
      </c>
      <c r="K972" s="1">
        <f>_xlfn.XLOOKUP(J972,'[1]Youth DB'!$G:$G,'[1]Youth DB'!$A:$A,"",0)</f>
        <v>764</v>
      </c>
      <c r="L972" s="16">
        <v>45008</v>
      </c>
      <c r="M972" s="11">
        <f>SUM(O972,Q972,S972,U972,W972,Y972,AA972,AC972,AE972)</f>
        <v>16</v>
      </c>
      <c r="N972" s="12" t="s">
        <v>40</v>
      </c>
      <c r="O972" s="12">
        <v>3</v>
      </c>
      <c r="P972" s="12">
        <v>1</v>
      </c>
      <c r="Q972" s="12">
        <v>3</v>
      </c>
      <c r="R972" s="12">
        <v>2</v>
      </c>
      <c r="S972" s="12">
        <v>4</v>
      </c>
      <c r="T972" s="12">
        <v>4</v>
      </c>
      <c r="U972" s="12">
        <v>3</v>
      </c>
      <c r="V972" s="12">
        <v>5</v>
      </c>
      <c r="W972" s="12">
        <v>3</v>
      </c>
      <c r="X972" s="12">
        <v>12</v>
      </c>
      <c r="Y972" s="12"/>
      <c r="Z972" s="12"/>
      <c r="AA972" s="12"/>
      <c r="AB972" s="12"/>
      <c r="AC972" s="12"/>
      <c r="AD972" s="12"/>
      <c r="AE972" s="12"/>
      <c r="AF972" s="12"/>
    </row>
    <row r="973" spans="1:32">
      <c r="A973" s="1">
        <v>4793</v>
      </c>
      <c r="B973" s="3" t="s">
        <v>1016</v>
      </c>
      <c r="C973" s="3"/>
      <c r="D973" s="3" t="s">
        <v>432</v>
      </c>
      <c r="E973" s="3" t="s">
        <v>57</v>
      </c>
      <c r="F973" s="1" t="s">
        <v>35</v>
      </c>
      <c r="G973" s="3" t="s">
        <v>1795</v>
      </c>
      <c r="H973" s="3" t="s">
        <v>1796</v>
      </c>
      <c r="I973" s="15" t="s">
        <v>75</v>
      </c>
      <c r="J973" s="17" t="s">
        <v>1797</v>
      </c>
      <c r="K973" s="1">
        <f>_xlfn.XLOOKUP(J973,'[1]Youth DB'!$G:$G,'[1]Youth DB'!$A:$A,"",0)</f>
        <v>759</v>
      </c>
      <c r="L973" s="17" t="s">
        <v>39</v>
      </c>
      <c r="M973" s="11">
        <f>SUM(O973,Q973,S973,U973,W973,Y973,AA973,AC973,AE973)</f>
        <v>18</v>
      </c>
      <c r="N973" s="12"/>
      <c r="O973" s="12">
        <v>5</v>
      </c>
      <c r="P973" s="12">
        <v>1</v>
      </c>
      <c r="Q973" s="12">
        <v>4</v>
      </c>
      <c r="R973" s="12">
        <v>2</v>
      </c>
      <c r="S973" s="12">
        <v>2</v>
      </c>
      <c r="T973" s="12">
        <v>4</v>
      </c>
      <c r="U973" s="12">
        <v>3</v>
      </c>
      <c r="V973" s="12">
        <v>4</v>
      </c>
      <c r="W973" s="12">
        <v>4</v>
      </c>
      <c r="X973" s="12">
        <v>5</v>
      </c>
      <c r="Y973" s="12"/>
      <c r="Z973" s="12"/>
      <c r="AA973" s="12"/>
      <c r="AB973" s="12"/>
      <c r="AC973" s="12"/>
      <c r="AD973" s="12"/>
      <c r="AE973" s="12"/>
      <c r="AF973" s="12"/>
    </row>
    <row r="974" spans="1:32">
      <c r="A974" s="1">
        <v>4064</v>
      </c>
      <c r="B974" s="3" t="s">
        <v>451</v>
      </c>
      <c r="C974" s="3"/>
      <c r="D974" s="3" t="s">
        <v>452</v>
      </c>
      <c r="E974" s="3" t="s">
        <v>57</v>
      </c>
      <c r="F974" s="1" t="s">
        <v>35</v>
      </c>
      <c r="G974" s="3" t="s">
        <v>1798</v>
      </c>
      <c r="H974" s="3" t="s">
        <v>1799</v>
      </c>
      <c r="I974" s="15" t="s">
        <v>75</v>
      </c>
      <c r="J974" s="17" t="s">
        <v>1743</v>
      </c>
      <c r="K974" s="1">
        <f>_xlfn.XLOOKUP(J974,'[1]Youth DB'!$G:$G,'[1]Youth DB'!$A:$A,"",0)</f>
        <v>764</v>
      </c>
      <c r="L974" s="16">
        <v>45008</v>
      </c>
      <c r="M974" s="11">
        <f>SUM(O974,Q974,S974,U974,W974,Y974,AA974,AC974,AE974)</f>
        <v>19</v>
      </c>
      <c r="N974" s="12" t="s">
        <v>40</v>
      </c>
      <c r="O974" s="12">
        <v>4</v>
      </c>
      <c r="P974" s="12">
        <v>1</v>
      </c>
      <c r="Q974" s="12">
        <v>3</v>
      </c>
      <c r="R974" s="12">
        <v>2</v>
      </c>
      <c r="S974" s="12">
        <v>3</v>
      </c>
      <c r="T974" s="12">
        <v>3</v>
      </c>
      <c r="U974" s="12">
        <v>5</v>
      </c>
      <c r="V974" s="12">
        <v>5</v>
      </c>
      <c r="W974" s="12">
        <v>4</v>
      </c>
      <c r="X974" s="12">
        <v>9</v>
      </c>
      <c r="Y974" s="12"/>
      <c r="Z974" s="12"/>
      <c r="AA974" s="12"/>
      <c r="AB974" s="12"/>
      <c r="AC974" s="12"/>
      <c r="AD974" s="12"/>
      <c r="AE974" s="12"/>
      <c r="AF974" s="12"/>
    </row>
    <row r="975" spans="1:32">
      <c r="A975" s="1">
        <v>8507</v>
      </c>
      <c r="B975" s="17" t="s">
        <v>1800</v>
      </c>
      <c r="C975" s="17"/>
      <c r="D975" s="17" t="s">
        <v>171</v>
      </c>
      <c r="E975" s="17" t="s">
        <v>148</v>
      </c>
      <c r="F975" s="1" t="s">
        <v>35</v>
      </c>
      <c r="G975" s="17" t="s">
        <v>1801</v>
      </c>
      <c r="H975" s="17" t="s">
        <v>1802</v>
      </c>
      <c r="I975" s="15"/>
      <c r="J975" t="s">
        <v>1803</v>
      </c>
      <c r="K975" s="1">
        <f>_xlfn.XLOOKUP(J975,'[1]Youth DB'!$G:$G,'[1]Youth DB'!$A:$A,"",0)</f>
        <v>557</v>
      </c>
      <c r="L975" s="19">
        <v>44966</v>
      </c>
      <c r="M975" s="11">
        <f>SUM(O975,Q975,S975,U975,W975,Y975,AA975,AC975,AE975)</f>
        <v>53</v>
      </c>
      <c r="N975" s="12" t="s">
        <v>40</v>
      </c>
      <c r="O975" s="12">
        <v>15</v>
      </c>
      <c r="P975" s="12">
        <v>2</v>
      </c>
      <c r="Q975" s="12">
        <v>8</v>
      </c>
      <c r="R975" s="12">
        <v>2</v>
      </c>
      <c r="S975" s="12">
        <v>10</v>
      </c>
      <c r="T975" s="12">
        <v>3</v>
      </c>
      <c r="U975" s="12">
        <v>10</v>
      </c>
      <c r="V975" s="12">
        <v>3</v>
      </c>
      <c r="W975" s="12">
        <v>10</v>
      </c>
      <c r="X975" s="12">
        <v>5</v>
      </c>
      <c r="Y975" s="12"/>
      <c r="Z975" s="12"/>
      <c r="AA975" s="12"/>
      <c r="AB975" s="12"/>
      <c r="AC975" s="12"/>
      <c r="AD975" s="12"/>
      <c r="AE975" s="12"/>
      <c r="AF975" s="12"/>
    </row>
    <row r="976" spans="1:32">
      <c r="A976" s="1">
        <v>5167</v>
      </c>
      <c r="B976" s="3" t="s">
        <v>807</v>
      </c>
      <c r="C976" s="3"/>
      <c r="D976" s="3" t="s">
        <v>33</v>
      </c>
      <c r="E976" s="3" t="s">
        <v>43</v>
      </c>
      <c r="F976" s="1" t="s">
        <v>35</v>
      </c>
      <c r="G976" s="3" t="s">
        <v>1804</v>
      </c>
      <c r="H976" s="3" t="s">
        <v>1805</v>
      </c>
      <c r="I976" s="15"/>
      <c r="J976" s="17" t="s">
        <v>810</v>
      </c>
      <c r="K976" s="1">
        <f>_xlfn.XLOOKUP(J976,'[1]Youth DB'!$G:$G,'[1]Youth DB'!$A:$A,"",0)</f>
        <v>690</v>
      </c>
      <c r="L976" s="17" t="s">
        <v>641</v>
      </c>
      <c r="M976" s="11">
        <f>SUM(O976,Q976,S976,U976,W976,Y976,AA976,AC976,AE976)</f>
        <v>18</v>
      </c>
      <c r="N976" s="12" t="s">
        <v>40</v>
      </c>
      <c r="O976" s="12">
        <v>2</v>
      </c>
      <c r="P976" s="12">
        <v>1</v>
      </c>
      <c r="Q976" s="12">
        <v>5</v>
      </c>
      <c r="R976" s="12">
        <v>2</v>
      </c>
      <c r="S976" s="12">
        <v>10</v>
      </c>
      <c r="T976" s="12">
        <v>4</v>
      </c>
      <c r="U976" s="12">
        <v>0</v>
      </c>
      <c r="V976" s="12">
        <v>4</v>
      </c>
      <c r="W976" s="12">
        <v>1</v>
      </c>
      <c r="X976" s="12">
        <v>4</v>
      </c>
      <c r="Y976" s="12"/>
      <c r="Z976" s="12"/>
      <c r="AA976" s="12"/>
      <c r="AB976" s="12"/>
      <c r="AC976" s="12"/>
      <c r="AD976" s="12"/>
      <c r="AE976" s="12"/>
      <c r="AF976" s="12"/>
    </row>
    <row r="977" spans="1:32">
      <c r="A977" s="1">
        <v>9145</v>
      </c>
      <c r="B977" s="17" t="s">
        <v>807</v>
      </c>
      <c r="C977" s="3"/>
      <c r="D977" s="3" t="s">
        <v>33</v>
      </c>
      <c r="E977" s="17" t="s">
        <v>57</v>
      </c>
      <c r="F977" s="1" t="s">
        <v>35</v>
      </c>
      <c r="G977" s="17" t="s">
        <v>1806</v>
      </c>
      <c r="H977" s="17" t="s">
        <v>731</v>
      </c>
      <c r="I977" s="15"/>
      <c r="J977" s="17" t="s">
        <v>908</v>
      </c>
      <c r="K977" s="1">
        <f>_xlfn.XLOOKUP(J977,'[1]Youth DB'!$G:$G,'[1]Youth DB'!$A:$A,"",0)</f>
        <v>762</v>
      </c>
      <c r="L977" s="17" t="s">
        <v>641</v>
      </c>
      <c r="M977" s="11">
        <f>SUM(O977,Q977,S977,U977,W977,Y977,AA977,AC977,AE977)</f>
        <v>18</v>
      </c>
      <c r="N977" s="12" t="s">
        <v>40</v>
      </c>
      <c r="O977" s="12">
        <v>1</v>
      </c>
      <c r="P977" s="12">
        <v>1</v>
      </c>
      <c r="Q977" s="12">
        <v>4</v>
      </c>
      <c r="R977" s="12">
        <v>1</v>
      </c>
      <c r="S977" s="12">
        <v>8</v>
      </c>
      <c r="T977" s="12">
        <v>3</v>
      </c>
      <c r="U977" s="12">
        <v>0</v>
      </c>
      <c r="V977" s="12">
        <v>3</v>
      </c>
      <c r="W977" s="12">
        <v>5</v>
      </c>
      <c r="X977" s="12">
        <v>6</v>
      </c>
      <c r="Y977" s="12"/>
      <c r="Z977" s="12"/>
      <c r="AA977" s="12"/>
      <c r="AB977" s="12"/>
      <c r="AC977" s="12"/>
      <c r="AD977" s="12"/>
      <c r="AE977" s="12"/>
      <c r="AF977" s="12"/>
    </row>
    <row r="978" spans="1:32">
      <c r="A978" s="1">
        <v>7571</v>
      </c>
      <c r="B978" s="3" t="s">
        <v>807</v>
      </c>
      <c r="C978" s="3"/>
      <c r="D978" s="3" t="s">
        <v>33</v>
      </c>
      <c r="E978" s="3" t="s">
        <v>57</v>
      </c>
      <c r="F978" s="1" t="s">
        <v>35</v>
      </c>
      <c r="G978" s="3" t="s">
        <v>1807</v>
      </c>
      <c r="H978" s="3" t="s">
        <v>700</v>
      </c>
      <c r="I978" s="15"/>
      <c r="J978" s="17" t="s">
        <v>1129</v>
      </c>
      <c r="K978" s="1">
        <f>_xlfn.XLOOKUP(J978,'[1]Youth DB'!$G:$G,'[1]Youth DB'!$A:$A,"",0)</f>
        <v>694</v>
      </c>
      <c r="L978" s="17" t="s">
        <v>155</v>
      </c>
      <c r="M978" s="11">
        <f>SUM(O978,Q978,S978,U978,W978,Y978,AA978,AC978,AE978)</f>
        <v>18</v>
      </c>
      <c r="N978" s="12" t="s">
        <v>40</v>
      </c>
      <c r="O978" s="12">
        <v>3</v>
      </c>
      <c r="P978" s="12">
        <v>1</v>
      </c>
      <c r="Q978" s="12">
        <v>5</v>
      </c>
      <c r="R978" s="12">
        <v>2</v>
      </c>
      <c r="S978" s="12">
        <v>7</v>
      </c>
      <c r="T978" s="12">
        <v>3</v>
      </c>
      <c r="U978" s="12">
        <v>1</v>
      </c>
      <c r="V978" s="12">
        <v>2</v>
      </c>
      <c r="W978" s="12">
        <v>2</v>
      </c>
      <c r="X978" s="12">
        <v>4</v>
      </c>
      <c r="Y978" s="12"/>
      <c r="Z978" s="12"/>
      <c r="AA978" s="12"/>
      <c r="AB978" s="12"/>
      <c r="AC978" s="12"/>
      <c r="AD978" s="12"/>
      <c r="AE978" s="12"/>
      <c r="AF978" s="12"/>
    </row>
    <row r="979" spans="1:32">
      <c r="A979" s="1">
        <v>5163</v>
      </c>
      <c r="B979" s="3" t="s">
        <v>807</v>
      </c>
      <c r="C979" s="13"/>
      <c r="D979" s="3" t="s">
        <v>33</v>
      </c>
      <c r="E979" s="3" t="s">
        <v>57</v>
      </c>
      <c r="F979" s="1" t="s">
        <v>35</v>
      </c>
      <c r="G979" s="3" t="s">
        <v>1808</v>
      </c>
      <c r="H979" s="3" t="s">
        <v>430</v>
      </c>
      <c r="I979" s="15"/>
      <c r="J979" s="17" t="s">
        <v>1129</v>
      </c>
      <c r="K979" s="1">
        <f>_xlfn.XLOOKUP(J979,'[1]Youth DB'!$G:$G,'[1]Youth DB'!$A:$A,"",0)</f>
        <v>694</v>
      </c>
      <c r="L979" s="17" t="s">
        <v>155</v>
      </c>
      <c r="M979" s="11">
        <f>SUM(O979,Q979,S979,U979,W979,Y979,AA979,AC979,AE979)</f>
        <v>18</v>
      </c>
      <c r="N979" s="12" t="s">
        <v>40</v>
      </c>
      <c r="O979" s="12">
        <v>5</v>
      </c>
      <c r="P979" s="12">
        <v>2</v>
      </c>
      <c r="Q979" s="12">
        <v>3</v>
      </c>
      <c r="R979" s="12">
        <v>3</v>
      </c>
      <c r="S979" s="12">
        <v>7</v>
      </c>
      <c r="T979" s="12">
        <v>5</v>
      </c>
      <c r="U979" s="12">
        <v>1</v>
      </c>
      <c r="V979" s="12">
        <v>6</v>
      </c>
      <c r="W979" s="12">
        <v>2</v>
      </c>
      <c r="X979" s="12">
        <v>7</v>
      </c>
      <c r="Y979" s="12"/>
      <c r="Z979" s="12"/>
      <c r="AA979" s="12"/>
      <c r="AB979" s="12"/>
      <c r="AC979" s="12"/>
      <c r="AD979" s="12"/>
      <c r="AE979" s="12"/>
      <c r="AF979" s="12"/>
    </row>
    <row r="980" spans="1:32">
      <c r="A980" s="1">
        <v>7574</v>
      </c>
      <c r="B980" s="3" t="s">
        <v>807</v>
      </c>
      <c r="C980" s="3"/>
      <c r="D980" s="3" t="s">
        <v>33</v>
      </c>
      <c r="E980" s="3" t="s">
        <v>57</v>
      </c>
      <c r="F980" s="1" t="s">
        <v>35</v>
      </c>
      <c r="G980" s="3" t="s">
        <v>1809</v>
      </c>
      <c r="H980" s="3" t="s">
        <v>1810</v>
      </c>
      <c r="I980" s="15"/>
      <c r="J980" s="17" t="s">
        <v>908</v>
      </c>
      <c r="K980" s="1">
        <f>_xlfn.XLOOKUP(J980,'[1]Youth DB'!$G:$G,'[1]Youth DB'!$A:$A,"",0)</f>
        <v>762</v>
      </c>
      <c r="L980" s="17" t="s">
        <v>39</v>
      </c>
      <c r="M980" s="11">
        <f>SUM(O980,Q980,S980,U980,W980,Y980,AA980,AC980,AE980)</f>
        <v>18</v>
      </c>
      <c r="N980" s="12" t="s">
        <v>40</v>
      </c>
      <c r="O980" s="12">
        <v>4</v>
      </c>
      <c r="P980" s="12">
        <v>1</v>
      </c>
      <c r="Q980" s="12">
        <v>3</v>
      </c>
      <c r="R980" s="12">
        <v>1</v>
      </c>
      <c r="S980" s="12">
        <v>3</v>
      </c>
      <c r="T980" s="12">
        <v>2</v>
      </c>
      <c r="U980" s="12">
        <v>3</v>
      </c>
      <c r="V980" s="12">
        <v>2</v>
      </c>
      <c r="W980" s="12">
        <v>5</v>
      </c>
      <c r="X980" s="12">
        <v>6</v>
      </c>
      <c r="Y980" s="12"/>
      <c r="Z980" s="12"/>
      <c r="AA980" s="12"/>
      <c r="AB980" s="12"/>
      <c r="AC980" s="12"/>
      <c r="AD980" s="12"/>
      <c r="AE980" s="12"/>
      <c r="AF980" s="12"/>
    </row>
    <row r="981" spans="1:32">
      <c r="A981" s="1">
        <v>5215</v>
      </c>
      <c r="B981" s="3" t="s">
        <v>807</v>
      </c>
      <c r="C981" s="3"/>
      <c r="D981" s="3" t="s">
        <v>33</v>
      </c>
      <c r="E981" s="3" t="s">
        <v>43</v>
      </c>
      <c r="F981" s="1" t="s">
        <v>35</v>
      </c>
      <c r="G981" s="3" t="s">
        <v>1811</v>
      </c>
      <c r="H981" s="3" t="s">
        <v>221</v>
      </c>
      <c r="I981" s="15"/>
      <c r="J981" s="17" t="s">
        <v>810</v>
      </c>
      <c r="K981" s="1">
        <f>_xlfn.XLOOKUP(J981,'[1]Youth DB'!$G:$G,'[1]Youth DB'!$A:$A,"",0)</f>
        <v>690</v>
      </c>
      <c r="L981" s="17" t="s">
        <v>641</v>
      </c>
      <c r="M981" s="11">
        <f>SUM(O981,Q981,S981,U981,W981,Y981,AA981,AC981,AE981)</f>
        <v>18</v>
      </c>
      <c r="N981" s="12" t="s">
        <v>40</v>
      </c>
      <c r="O981" s="12">
        <v>3</v>
      </c>
      <c r="P981" s="12">
        <v>1</v>
      </c>
      <c r="Q981" s="12">
        <v>5</v>
      </c>
      <c r="R981" s="12">
        <v>2</v>
      </c>
      <c r="S981" s="12">
        <v>9</v>
      </c>
      <c r="T981" s="12">
        <v>4</v>
      </c>
      <c r="U981" s="12">
        <v>1</v>
      </c>
      <c r="V981" s="12">
        <v>4</v>
      </c>
      <c r="W981" s="12">
        <v>0</v>
      </c>
      <c r="X981" s="12">
        <v>4</v>
      </c>
      <c r="Y981" s="12"/>
      <c r="Z981" s="12"/>
      <c r="AA981" s="12"/>
      <c r="AB981" s="12"/>
      <c r="AC981" s="12"/>
      <c r="AD981" s="12"/>
      <c r="AE981" s="12"/>
      <c r="AF981" s="12"/>
    </row>
    <row r="982" spans="1:32">
      <c r="A982" s="1">
        <v>7580</v>
      </c>
      <c r="B982" s="3" t="s">
        <v>807</v>
      </c>
      <c r="C982" s="3"/>
      <c r="D982" s="3" t="s">
        <v>33</v>
      </c>
      <c r="E982" s="3" t="s">
        <v>57</v>
      </c>
      <c r="F982" s="1" t="s">
        <v>35</v>
      </c>
      <c r="G982" s="3" t="s">
        <v>1812</v>
      </c>
      <c r="H982" s="3" t="s">
        <v>412</v>
      </c>
      <c r="I982" s="15"/>
      <c r="J982" s="3" t="s">
        <v>1129</v>
      </c>
      <c r="K982" s="1">
        <f>_xlfn.XLOOKUP(J982,'[1]Youth DB'!$G:$G,'[1]Youth DB'!$A:$A,"",0)</f>
        <v>694</v>
      </c>
      <c r="L982" s="17" t="s">
        <v>39</v>
      </c>
      <c r="M982" s="11">
        <f>SUM(O982,Q982,S982,U982,W982,Y982,AA982,AC982,AE982)</f>
        <v>18</v>
      </c>
      <c r="N982" s="12" t="s">
        <v>40</v>
      </c>
      <c r="O982" s="12">
        <v>4</v>
      </c>
      <c r="P982" s="12">
        <v>1</v>
      </c>
      <c r="Q982" s="12">
        <v>5</v>
      </c>
      <c r="R982" s="12">
        <v>1</v>
      </c>
      <c r="S982" s="12">
        <v>6</v>
      </c>
      <c r="T982" s="12">
        <v>3</v>
      </c>
      <c r="U982" s="12">
        <v>1</v>
      </c>
      <c r="V982" s="12">
        <v>3</v>
      </c>
      <c r="W982" s="12">
        <v>2</v>
      </c>
      <c r="X982" s="12">
        <v>4</v>
      </c>
      <c r="Y982" s="12"/>
      <c r="Z982" s="12"/>
      <c r="AA982" s="12"/>
      <c r="AB982" s="12"/>
      <c r="AC982" s="12"/>
      <c r="AD982" s="12"/>
      <c r="AE982" s="12"/>
      <c r="AF982" s="12"/>
    </row>
    <row r="983" spans="1:32">
      <c r="A983" s="1">
        <v>9431</v>
      </c>
      <c r="B983" s="3" t="s">
        <v>807</v>
      </c>
      <c r="C983" s="3"/>
      <c r="D983" s="3" t="s">
        <v>33</v>
      </c>
      <c r="E983" s="3" t="s">
        <v>43</v>
      </c>
      <c r="F983" s="1" t="s">
        <v>35</v>
      </c>
      <c r="G983" s="3" t="s">
        <v>1813</v>
      </c>
      <c r="H983" s="3" t="s">
        <v>1814</v>
      </c>
      <c r="I983" s="15"/>
      <c r="J983" s="3" t="s">
        <v>1367</v>
      </c>
      <c r="K983" s="1">
        <f>_xlfn.XLOOKUP(J983,'[1]Youth DB'!$G:$G,'[1]Youth DB'!$A:$A,"",0)</f>
        <v>734</v>
      </c>
      <c r="L983" s="17" t="s">
        <v>39</v>
      </c>
      <c r="M983" s="11">
        <f>SUM(O983,Q983,S983,U983,W983,Y983,AA983,AC983,AE983)</f>
        <v>18</v>
      </c>
      <c r="N983" s="12" t="s">
        <v>40</v>
      </c>
      <c r="O983" s="12">
        <v>2</v>
      </c>
      <c r="P983" s="12">
        <v>1</v>
      </c>
      <c r="Q983" s="12">
        <v>4</v>
      </c>
      <c r="R983" s="12">
        <v>1</v>
      </c>
      <c r="S983" s="12">
        <v>9</v>
      </c>
      <c r="T983" s="12">
        <v>3</v>
      </c>
      <c r="U983" s="12">
        <v>3</v>
      </c>
      <c r="V983" s="12">
        <v>3</v>
      </c>
      <c r="W983" s="12">
        <v>0</v>
      </c>
      <c r="X983" s="12">
        <v>3</v>
      </c>
      <c r="Y983" s="12"/>
      <c r="Z983" s="12"/>
      <c r="AA983" s="12"/>
      <c r="AB983" s="12"/>
      <c r="AC983" s="12"/>
      <c r="AD983" s="12"/>
      <c r="AE983" s="12"/>
      <c r="AF983" s="12"/>
    </row>
    <row r="984" spans="1:32">
      <c r="A984" s="1">
        <v>7584</v>
      </c>
      <c r="B984" s="3" t="s">
        <v>807</v>
      </c>
      <c r="C984" s="3"/>
      <c r="D984" s="3" t="s">
        <v>33</v>
      </c>
      <c r="E984" s="3" t="s">
        <v>57</v>
      </c>
      <c r="F984" s="1" t="s">
        <v>35</v>
      </c>
      <c r="G984" s="3" t="s">
        <v>1815</v>
      </c>
      <c r="H984" s="3" t="s">
        <v>997</v>
      </c>
      <c r="I984" s="15"/>
      <c r="J984" s="17" t="s">
        <v>1129</v>
      </c>
      <c r="K984" s="1">
        <f>_xlfn.XLOOKUP(J984,'[1]Youth DB'!$G:$G,'[1]Youth DB'!$A:$A,"",0)</f>
        <v>694</v>
      </c>
      <c r="L984" s="17" t="s">
        <v>155</v>
      </c>
      <c r="M984" s="11">
        <f>SUM(O984,Q984,S984,U984,W984,Y984,AA984,AC984,AE984)</f>
        <v>18</v>
      </c>
      <c r="N984" s="12" t="s">
        <v>40</v>
      </c>
      <c r="O984" s="12">
        <v>5</v>
      </c>
      <c r="P984" s="12">
        <v>2</v>
      </c>
      <c r="Q984" s="12">
        <v>3</v>
      </c>
      <c r="R984" s="12">
        <v>3</v>
      </c>
      <c r="S984" s="12">
        <v>7</v>
      </c>
      <c r="T984" s="12">
        <v>5</v>
      </c>
      <c r="U984" s="12">
        <v>1</v>
      </c>
      <c r="V984" s="12">
        <v>6</v>
      </c>
      <c r="W984" s="12">
        <v>2</v>
      </c>
      <c r="X984" s="12">
        <v>7</v>
      </c>
      <c r="Y984" s="12"/>
      <c r="Z984" s="12"/>
      <c r="AA984" s="12"/>
      <c r="AB984" s="12"/>
      <c r="AC984" s="12"/>
      <c r="AD984" s="12"/>
      <c r="AE984" s="12"/>
      <c r="AF984" s="12"/>
    </row>
    <row r="985" spans="1:32">
      <c r="A985" s="1">
        <v>5213</v>
      </c>
      <c r="B985" s="3" t="s">
        <v>807</v>
      </c>
      <c r="C985" s="3"/>
      <c r="D985" s="3" t="s">
        <v>33</v>
      </c>
      <c r="E985" s="3" t="s">
        <v>43</v>
      </c>
      <c r="F985" s="1" t="s">
        <v>35</v>
      </c>
      <c r="G985" s="3" t="s">
        <v>1816</v>
      </c>
      <c r="H985" s="3" t="s">
        <v>1777</v>
      </c>
      <c r="I985" s="15"/>
      <c r="J985" s="17" t="s">
        <v>810</v>
      </c>
      <c r="K985" s="1">
        <f>_xlfn.XLOOKUP(J985,'[1]Youth DB'!$G:$G,'[1]Youth DB'!$A:$A,"",0)</f>
        <v>690</v>
      </c>
      <c r="L985" s="17" t="s">
        <v>155</v>
      </c>
      <c r="M985" s="11">
        <f>SUM(O985,Q985,S985,U985,W985,Y985,AA985,AC985,AE985)</f>
        <v>18</v>
      </c>
      <c r="N985" s="12" t="s">
        <v>40</v>
      </c>
      <c r="O985" s="12">
        <v>1</v>
      </c>
      <c r="P985" s="12">
        <v>1</v>
      </c>
      <c r="Q985" s="12">
        <v>7</v>
      </c>
      <c r="R985" s="12">
        <v>2</v>
      </c>
      <c r="S985" s="12">
        <v>9</v>
      </c>
      <c r="T985" s="12">
        <v>4</v>
      </c>
      <c r="U985" s="12">
        <v>1</v>
      </c>
      <c r="V985" s="12">
        <v>4</v>
      </c>
      <c r="W985" s="12">
        <v>0</v>
      </c>
      <c r="X985" s="12">
        <v>4</v>
      </c>
      <c r="Y985" s="12"/>
      <c r="Z985" s="12"/>
      <c r="AA985" s="12"/>
      <c r="AB985" s="12"/>
      <c r="AC985" s="12"/>
      <c r="AD985" s="12"/>
      <c r="AE985" s="12"/>
      <c r="AF985" s="12"/>
    </row>
    <row r="986" spans="1:32">
      <c r="A986" s="1">
        <v>10006</v>
      </c>
      <c r="B986" s="3" t="s">
        <v>431</v>
      </c>
      <c r="C986" s="3"/>
      <c r="D986" s="3" t="s">
        <v>432</v>
      </c>
      <c r="E986" s="3" t="s">
        <v>43</v>
      </c>
      <c r="F986" s="1" t="s">
        <v>35</v>
      </c>
      <c r="G986" s="3" t="s">
        <v>1817</v>
      </c>
      <c r="H986" s="3" t="s">
        <v>1818</v>
      </c>
      <c r="I986" s="15" t="s">
        <v>75</v>
      </c>
      <c r="J986" s="17" t="s">
        <v>434</v>
      </c>
      <c r="K986" s="1">
        <f>_xlfn.XLOOKUP(J986,'[1]Youth DB'!$G:$G,'[1]Youth DB'!$A:$A,"",0)</f>
        <v>502</v>
      </c>
      <c r="L986" s="17" t="s">
        <v>641</v>
      </c>
      <c r="M986" s="11">
        <f>SUM(O986,Q986,S986,U986,W986,Y986,AA986,AC986,AE986)</f>
        <v>21</v>
      </c>
      <c r="N986" s="12"/>
      <c r="O986" s="12">
        <v>6</v>
      </c>
      <c r="P986" s="12">
        <v>1</v>
      </c>
      <c r="Q986" s="12">
        <v>3</v>
      </c>
      <c r="R986" s="12">
        <v>1</v>
      </c>
      <c r="S986" s="12">
        <v>8</v>
      </c>
      <c r="T986" s="12">
        <v>1</v>
      </c>
      <c r="U986" s="12">
        <v>1</v>
      </c>
      <c r="V986" s="12">
        <v>1</v>
      </c>
      <c r="W986" s="12">
        <v>3</v>
      </c>
      <c r="X986" s="12">
        <v>2</v>
      </c>
      <c r="Y986" s="12"/>
      <c r="Z986" s="12"/>
      <c r="AA986" s="12"/>
      <c r="AB986" s="12"/>
      <c r="AC986" s="12"/>
      <c r="AD986" s="12"/>
      <c r="AE986" s="12"/>
      <c r="AF986" s="12"/>
    </row>
    <row r="987" spans="1:32">
      <c r="A987" s="1">
        <v>7489</v>
      </c>
      <c r="B987" s="3" t="s">
        <v>431</v>
      </c>
      <c r="C987" s="13"/>
      <c r="D987" s="3" t="s">
        <v>432</v>
      </c>
      <c r="E987" s="3" t="s">
        <v>57</v>
      </c>
      <c r="F987" s="1" t="s">
        <v>35</v>
      </c>
      <c r="G987" s="3" t="s">
        <v>882</v>
      </c>
      <c r="H987" s="3" t="s">
        <v>292</v>
      </c>
      <c r="I987" s="15" t="s">
        <v>75</v>
      </c>
      <c r="J987" s="17" t="s">
        <v>640</v>
      </c>
      <c r="K987" s="1">
        <f>_xlfn.XLOOKUP(J987,'[1]Youth DB'!$G:$G,'[1]Youth DB'!$A:$A,"",0)</f>
        <v>675</v>
      </c>
      <c r="L987" s="17" t="s">
        <v>641</v>
      </c>
      <c r="M987" s="11">
        <f>SUM(O987,Q987,S987,U987,W987,Y987,AA987,AC987,AE987)</f>
        <v>18</v>
      </c>
      <c r="N987" s="12"/>
      <c r="O987" s="12">
        <v>5</v>
      </c>
      <c r="P987" s="12">
        <v>1</v>
      </c>
      <c r="Q987" s="12">
        <v>5</v>
      </c>
      <c r="R987" s="12">
        <v>2</v>
      </c>
      <c r="S987" s="12">
        <v>7</v>
      </c>
      <c r="T987" s="12">
        <v>2</v>
      </c>
      <c r="U987" s="12"/>
      <c r="V987" s="12">
        <v>2</v>
      </c>
      <c r="W987" s="12">
        <v>1</v>
      </c>
      <c r="X987" s="12">
        <v>1</v>
      </c>
      <c r="Y987" s="12"/>
      <c r="Z987" s="12"/>
      <c r="AA987" s="12"/>
      <c r="AB987" s="12"/>
      <c r="AC987" s="12"/>
      <c r="AD987" s="12"/>
      <c r="AE987" s="12"/>
      <c r="AF987" s="12"/>
    </row>
    <row r="988" spans="1:32">
      <c r="A988" s="1">
        <v>7530</v>
      </c>
      <c r="B988" s="3" t="s">
        <v>431</v>
      </c>
      <c r="C988" s="3"/>
      <c r="D988" s="3" t="s">
        <v>432</v>
      </c>
      <c r="E988" s="3" t="s">
        <v>43</v>
      </c>
      <c r="F988" s="1" t="s">
        <v>35</v>
      </c>
      <c r="G988" s="3" t="s">
        <v>1819</v>
      </c>
      <c r="H988" s="3" t="s">
        <v>1820</v>
      </c>
      <c r="I988" s="15" t="s">
        <v>75</v>
      </c>
      <c r="J988" s="17" t="s">
        <v>640</v>
      </c>
      <c r="K988" s="1">
        <f>_xlfn.XLOOKUP(J988,'[1]Youth DB'!$G:$G,'[1]Youth DB'!$A:$A,"",0)</f>
        <v>675</v>
      </c>
      <c r="L988" s="17" t="s">
        <v>641</v>
      </c>
      <c r="M988" s="11">
        <f>SUM(O988,Q988,S988,U988,W988,Y988,AA988,AC988,AE988)</f>
        <v>18</v>
      </c>
      <c r="N988" s="12"/>
      <c r="O988" s="12">
        <v>4</v>
      </c>
      <c r="P988" s="12">
        <v>1</v>
      </c>
      <c r="Q988" s="12">
        <v>4</v>
      </c>
      <c r="R988" s="12">
        <v>1</v>
      </c>
      <c r="S988" s="12">
        <v>6</v>
      </c>
      <c r="T988" s="12">
        <v>1</v>
      </c>
      <c r="U988" s="12">
        <v>1</v>
      </c>
      <c r="V988" s="12">
        <v>1</v>
      </c>
      <c r="W988" s="12">
        <v>3</v>
      </c>
      <c r="X988" s="12">
        <v>1</v>
      </c>
      <c r="Y988" s="12"/>
      <c r="Z988" s="12"/>
      <c r="AA988" s="12"/>
      <c r="AB988" s="12"/>
      <c r="AC988" s="12"/>
      <c r="AD988" s="12"/>
      <c r="AE988" s="12"/>
      <c r="AF988" s="12"/>
    </row>
    <row r="989" spans="1:32">
      <c r="A989" s="1">
        <v>6434</v>
      </c>
      <c r="B989" s="17" t="s">
        <v>1800</v>
      </c>
      <c r="C989" s="17"/>
      <c r="D989" s="17" t="s">
        <v>171</v>
      </c>
      <c r="E989" s="17" t="s">
        <v>148</v>
      </c>
      <c r="F989" s="1" t="s">
        <v>35</v>
      </c>
      <c r="G989" s="17" t="s">
        <v>1821</v>
      </c>
      <c r="H989" s="17" t="s">
        <v>1084</v>
      </c>
      <c r="I989" s="15"/>
      <c r="J989" t="s">
        <v>1803</v>
      </c>
      <c r="K989" s="1">
        <f>_xlfn.XLOOKUP(J989,'[1]Youth DB'!$G:$G,'[1]Youth DB'!$A:$A,"",0)</f>
        <v>557</v>
      </c>
      <c r="L989" s="19">
        <v>44967</v>
      </c>
      <c r="M989" s="11">
        <f>SUM(O989,Q989,S989,U989,W989,Y989,AA989,AC989,AE989)</f>
        <v>53</v>
      </c>
      <c r="N989" s="12" t="s">
        <v>40</v>
      </c>
      <c r="O989" s="12">
        <v>14</v>
      </c>
      <c r="P989" s="12">
        <v>1</v>
      </c>
      <c r="Q989" s="12">
        <v>7</v>
      </c>
      <c r="R989" s="12">
        <v>2</v>
      </c>
      <c r="S989" s="12">
        <v>13</v>
      </c>
      <c r="T989" s="12">
        <v>2</v>
      </c>
      <c r="U989" s="12">
        <v>10</v>
      </c>
      <c r="V989" s="12">
        <v>2</v>
      </c>
      <c r="W989" s="12">
        <v>9</v>
      </c>
      <c r="X989" s="12">
        <v>3</v>
      </c>
      <c r="Y989" s="12"/>
      <c r="Z989" s="12"/>
      <c r="AA989" s="12"/>
      <c r="AB989" s="12"/>
      <c r="AC989" s="12"/>
      <c r="AD989" s="12"/>
      <c r="AE989" s="12"/>
      <c r="AF989" s="12"/>
    </row>
    <row r="990" spans="1:32">
      <c r="A990" s="1">
        <v>1394</v>
      </c>
      <c r="B990" s="17" t="s">
        <v>442</v>
      </c>
      <c r="C990" s="17"/>
      <c r="D990" s="17" t="s">
        <v>436</v>
      </c>
      <c r="E990" s="17" t="s">
        <v>918</v>
      </c>
      <c r="F990" s="1" t="s">
        <v>35</v>
      </c>
      <c r="G990" s="17" t="s">
        <v>1822</v>
      </c>
      <c r="H990" s="17" t="s">
        <v>873</v>
      </c>
      <c r="I990" s="15"/>
      <c r="J990" s="17" t="s">
        <v>1714</v>
      </c>
      <c r="K990" s="1">
        <f>_xlfn.XLOOKUP(J990,'[1]Youth DB'!$G:$G,'[1]Youth DB'!$A:$A,"",0)</f>
        <v>515</v>
      </c>
      <c r="L990" s="17" t="s">
        <v>1189</v>
      </c>
      <c r="M990" s="11">
        <f>SUM(O990,Q990,S990,U990,W990,Y990,AA990,AC990,AE990)</f>
        <v>18</v>
      </c>
      <c r="N990" s="12"/>
      <c r="O990" s="12">
        <v>3</v>
      </c>
      <c r="P990" s="12"/>
      <c r="Q990" s="12">
        <v>4</v>
      </c>
      <c r="R990" s="12">
        <v>7</v>
      </c>
      <c r="S990" s="12">
        <v>7</v>
      </c>
      <c r="T990" s="12">
        <v>19</v>
      </c>
      <c r="U990" s="12">
        <v>4</v>
      </c>
      <c r="V990" s="12">
        <v>23</v>
      </c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spans="1:32">
      <c r="A991" s="1">
        <v>1385</v>
      </c>
      <c r="B991" s="17" t="s">
        <v>442</v>
      </c>
      <c r="C991" s="17"/>
      <c r="D991" s="17" t="s">
        <v>436</v>
      </c>
      <c r="E991" s="17" t="s">
        <v>34</v>
      </c>
      <c r="F991" s="1" t="s">
        <v>35</v>
      </c>
      <c r="G991" s="17" t="s">
        <v>1823</v>
      </c>
      <c r="H991" s="17" t="s">
        <v>1824</v>
      </c>
      <c r="I991" s="15"/>
      <c r="J991" s="17" t="s">
        <v>1045</v>
      </c>
      <c r="K991" s="1">
        <f>_xlfn.XLOOKUP(J991,'[1]Youth DB'!$G:$G,'[1]Youth DB'!$A:$A,"",0)</f>
        <v>672</v>
      </c>
      <c r="L991" s="17" t="s">
        <v>830</v>
      </c>
      <c r="M991" s="11">
        <f>SUM(O991,Q991,S991,U991,W991,Y991,AA991,AC991,AE991)</f>
        <v>18</v>
      </c>
      <c r="N991" s="12"/>
      <c r="O991" s="12">
        <v>4</v>
      </c>
      <c r="P991" s="12">
        <v>3</v>
      </c>
      <c r="Q991" s="12">
        <v>3</v>
      </c>
      <c r="R991" s="12">
        <v>3</v>
      </c>
      <c r="S991" s="12">
        <v>4</v>
      </c>
      <c r="T991" s="12">
        <v>11</v>
      </c>
      <c r="U991" s="12">
        <v>7</v>
      </c>
      <c r="V991" s="12">
        <v>12</v>
      </c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spans="1:32">
      <c r="A992" s="1">
        <v>8508</v>
      </c>
      <c r="B992" s="17" t="s">
        <v>1800</v>
      </c>
      <c r="C992" s="17"/>
      <c r="D992" s="17" t="s">
        <v>171</v>
      </c>
      <c r="E992" s="17" t="s">
        <v>148</v>
      </c>
      <c r="F992" s="1" t="s">
        <v>35</v>
      </c>
      <c r="G992" s="17" t="s">
        <v>1825</v>
      </c>
      <c r="H992" s="17" t="s">
        <v>1826</v>
      </c>
      <c r="I992" s="15"/>
      <c r="J992" t="s">
        <v>1803</v>
      </c>
      <c r="K992" s="1">
        <f>_xlfn.XLOOKUP(J992,'[1]Youth DB'!$G:$G,'[1]Youth DB'!$A:$A,"",0)</f>
        <v>557</v>
      </c>
      <c r="L992" s="19">
        <v>44959</v>
      </c>
      <c r="M992" s="11">
        <f>SUM(O992,Q992,S992,U992,W992,Y992,AA992,AC992,AE992)</f>
        <v>53</v>
      </c>
      <c r="N992" s="12" t="s">
        <v>40</v>
      </c>
      <c r="O992" s="12">
        <v>13</v>
      </c>
      <c r="P992" s="12">
        <v>2</v>
      </c>
      <c r="Q992" s="12">
        <v>8</v>
      </c>
      <c r="R992" s="12">
        <v>2</v>
      </c>
      <c r="S992" s="12">
        <v>15</v>
      </c>
      <c r="T992" s="12">
        <v>3</v>
      </c>
      <c r="U992" s="12">
        <v>8</v>
      </c>
      <c r="V992" s="12">
        <v>3</v>
      </c>
      <c r="W992" s="12">
        <v>9</v>
      </c>
      <c r="X992" s="12">
        <v>5</v>
      </c>
      <c r="Y992" s="12"/>
      <c r="Z992" s="12"/>
      <c r="AA992" s="12"/>
      <c r="AB992" s="12"/>
      <c r="AC992" s="12"/>
      <c r="AD992" s="12"/>
      <c r="AE992" s="12"/>
      <c r="AF992" s="12"/>
    </row>
    <row r="993" spans="1:32">
      <c r="A993" s="1">
        <v>1861</v>
      </c>
      <c r="B993" s="17" t="s">
        <v>442</v>
      </c>
      <c r="C993" s="17"/>
      <c r="D993" s="17" t="s">
        <v>436</v>
      </c>
      <c r="E993" s="17" t="s">
        <v>57</v>
      </c>
      <c r="F993" s="1" t="s">
        <v>35</v>
      </c>
      <c r="G993" s="17" t="s">
        <v>1827</v>
      </c>
      <c r="H993" s="17" t="s">
        <v>574</v>
      </c>
      <c r="I993" s="15"/>
      <c r="J993" s="17" t="s">
        <v>920</v>
      </c>
      <c r="K993" s="1">
        <f>_xlfn.XLOOKUP(J993,'[1]Youth DB'!$G:$G,'[1]Youth DB'!$A:$A,"",0)</f>
        <v>698</v>
      </c>
      <c r="L993" s="17" t="s">
        <v>830</v>
      </c>
      <c r="M993" s="11">
        <f>SUM(O993,Q993,S993,U993,W993,Y993,AA993,AC993,AE993)</f>
        <v>18</v>
      </c>
      <c r="N993" s="12"/>
      <c r="O993" s="12">
        <v>4</v>
      </c>
      <c r="P993" s="12">
        <v>3</v>
      </c>
      <c r="Q993" s="12">
        <v>2</v>
      </c>
      <c r="R993" s="12">
        <v>3</v>
      </c>
      <c r="S993" s="12">
        <v>6</v>
      </c>
      <c r="T993" s="12">
        <v>5</v>
      </c>
      <c r="U993" s="12">
        <v>6</v>
      </c>
      <c r="V993" s="12">
        <v>7</v>
      </c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spans="1:32">
      <c r="A994" s="1">
        <v>8509</v>
      </c>
      <c r="B994" s="17" t="s">
        <v>1800</v>
      </c>
      <c r="C994" s="17"/>
      <c r="D994" s="17" t="s">
        <v>171</v>
      </c>
      <c r="E994" s="17" t="s">
        <v>148</v>
      </c>
      <c r="F994" s="1" t="s">
        <v>35</v>
      </c>
      <c r="G994" s="17" t="s">
        <v>1828</v>
      </c>
      <c r="H994" s="17" t="s">
        <v>215</v>
      </c>
      <c r="I994" s="15"/>
      <c r="J994" t="s">
        <v>1803</v>
      </c>
      <c r="K994" s="1">
        <f>_xlfn.XLOOKUP(J994,'[1]Youth DB'!$G:$G,'[1]Youth DB'!$A:$A,"",0)</f>
        <v>557</v>
      </c>
      <c r="L994" s="19">
        <v>44960</v>
      </c>
      <c r="M994" s="11">
        <f>SUM(O994,Q994,S994,U994,W994,Y994,AA994,AC994,AE994)</f>
        <v>47</v>
      </c>
      <c r="N994" s="12" t="s">
        <v>40</v>
      </c>
      <c r="O994" s="12">
        <v>17</v>
      </c>
      <c r="P994" s="12">
        <v>1</v>
      </c>
      <c r="Q994" s="12">
        <v>8</v>
      </c>
      <c r="R994" s="12">
        <v>2</v>
      </c>
      <c r="S994" s="12">
        <v>14</v>
      </c>
      <c r="T994" s="12">
        <v>3</v>
      </c>
      <c r="U994" s="12">
        <v>6</v>
      </c>
      <c r="V994" s="12">
        <v>2</v>
      </c>
      <c r="W994" s="12">
        <v>2</v>
      </c>
      <c r="X994" s="12">
        <v>2</v>
      </c>
      <c r="Y994" s="12"/>
      <c r="Z994" s="12"/>
      <c r="AA994" s="12"/>
      <c r="AB994" s="12"/>
      <c r="AC994" s="12"/>
      <c r="AD994" s="12"/>
      <c r="AE994" s="12"/>
      <c r="AF994" s="12"/>
    </row>
    <row r="995" spans="1:32">
      <c r="A995" s="1">
        <v>1881</v>
      </c>
      <c r="B995" s="17" t="s">
        <v>442</v>
      </c>
      <c r="C995" s="17"/>
      <c r="D995" s="17" t="s">
        <v>436</v>
      </c>
      <c r="E995" s="17" t="s">
        <v>57</v>
      </c>
      <c r="F995" s="1" t="s">
        <v>35</v>
      </c>
      <c r="G995" s="17" t="s">
        <v>1829</v>
      </c>
      <c r="H995" s="17" t="s">
        <v>1830</v>
      </c>
      <c r="I995" s="15"/>
      <c r="J995" s="17" t="s">
        <v>1720</v>
      </c>
      <c r="K995" s="1">
        <f>_xlfn.XLOOKUP(J995,'[1]Youth DB'!$G:$G,'[1]Youth DB'!$A:$A,"",0)</f>
        <v>501</v>
      </c>
      <c r="L995" s="17" t="s">
        <v>1329</v>
      </c>
      <c r="M995" s="11">
        <f>SUM(O995,Q995,S995,U995,W995,Y995,AA995,AC995,AE995)</f>
        <v>18</v>
      </c>
      <c r="N995" s="12"/>
      <c r="O995" s="12">
        <v>2</v>
      </c>
      <c r="P995" s="12">
        <v>2</v>
      </c>
      <c r="Q995" s="12">
        <v>2</v>
      </c>
      <c r="R995" s="12">
        <v>2</v>
      </c>
      <c r="S995" s="12">
        <v>7</v>
      </c>
      <c r="T995" s="12">
        <v>3</v>
      </c>
      <c r="U995" s="12">
        <v>7</v>
      </c>
      <c r="V995" s="12">
        <v>3</v>
      </c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 spans="1:32">
      <c r="A996" s="1">
        <v>1868</v>
      </c>
      <c r="B996" s="17" t="s">
        <v>442</v>
      </c>
      <c r="C996" s="17"/>
      <c r="D996" s="17" t="s">
        <v>436</v>
      </c>
      <c r="E996" s="17" t="s">
        <v>34</v>
      </c>
      <c r="F996" s="1" t="s">
        <v>35</v>
      </c>
      <c r="G996" s="17" t="s">
        <v>1831</v>
      </c>
      <c r="H996" s="17" t="s">
        <v>700</v>
      </c>
      <c r="I996" s="15"/>
      <c r="J996" s="17" t="s">
        <v>1468</v>
      </c>
      <c r="K996" s="1">
        <f>_xlfn.XLOOKUP(J996,'[1]Youth DB'!$G:$G,'[1]Youth DB'!$A:$A,"",0)</f>
        <v>548</v>
      </c>
      <c r="L996" s="17" t="s">
        <v>812</v>
      </c>
      <c r="M996" s="11">
        <f>SUM(O996,Q996,S996,U996,W996,Y996,AA996,AC996,AE996)</f>
        <v>18</v>
      </c>
      <c r="N996" s="12"/>
      <c r="O996" s="12">
        <v>4</v>
      </c>
      <c r="P996" s="12">
        <v>3</v>
      </c>
      <c r="Q996" s="12">
        <v>4</v>
      </c>
      <c r="R996" s="12">
        <v>3</v>
      </c>
      <c r="S996" s="12">
        <v>7</v>
      </c>
      <c r="T996" s="12">
        <v>11</v>
      </c>
      <c r="U996" s="12">
        <v>3</v>
      </c>
      <c r="V996" s="12">
        <v>12</v>
      </c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 spans="1:32">
      <c r="A997" s="1">
        <v>1902</v>
      </c>
      <c r="B997" s="17" t="s">
        <v>442</v>
      </c>
      <c r="C997" s="17"/>
      <c r="D997" s="17" t="s">
        <v>436</v>
      </c>
      <c r="E997" s="17" t="s">
        <v>34</v>
      </c>
      <c r="F997" s="1" t="s">
        <v>35</v>
      </c>
      <c r="G997" s="17" t="s">
        <v>1832</v>
      </c>
      <c r="H997" s="17" t="s">
        <v>1192</v>
      </c>
      <c r="I997" s="15"/>
      <c r="J997" s="17" t="s">
        <v>920</v>
      </c>
      <c r="K997" s="1">
        <f>_xlfn.XLOOKUP(J997,'[1]Youth DB'!$G:$G,'[1]Youth DB'!$A:$A,"",0)</f>
        <v>698</v>
      </c>
      <c r="L997" s="17" t="s">
        <v>812</v>
      </c>
      <c r="M997" s="11">
        <f>SUM(O997,Q997,S997,U997,W997,Y997,AA997,AC997,AE997)</f>
        <v>18</v>
      </c>
      <c r="N997" s="12"/>
      <c r="O997" s="12">
        <v>3</v>
      </c>
      <c r="P997" s="12">
        <v>2</v>
      </c>
      <c r="Q997" s="12">
        <v>4</v>
      </c>
      <c r="R997" s="12">
        <v>3</v>
      </c>
      <c r="S997" s="12">
        <v>9</v>
      </c>
      <c r="T997" s="12">
        <v>9</v>
      </c>
      <c r="U997" s="12">
        <v>2</v>
      </c>
      <c r="V997" s="12">
        <v>10</v>
      </c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 spans="1:32">
      <c r="A998" s="1">
        <v>3248</v>
      </c>
      <c r="B998" s="17" t="s">
        <v>442</v>
      </c>
      <c r="C998" s="17"/>
      <c r="D998" s="17" t="s">
        <v>436</v>
      </c>
      <c r="E998" s="17" t="s">
        <v>918</v>
      </c>
      <c r="F998" s="1" t="s">
        <v>35</v>
      </c>
      <c r="G998" s="17" t="s">
        <v>1833</v>
      </c>
      <c r="H998" s="17" t="s">
        <v>154</v>
      </c>
      <c r="I998" s="15"/>
      <c r="J998" s="17" t="s">
        <v>1714</v>
      </c>
      <c r="K998" s="1">
        <f>_xlfn.XLOOKUP(J998,'[1]Youth DB'!$G:$G,'[1]Youth DB'!$A:$A,"",0)</f>
        <v>515</v>
      </c>
      <c r="L998" s="17" t="s">
        <v>1329</v>
      </c>
      <c r="M998" s="11">
        <f>SUM(O998,Q998,S998,U998,W998,Y998,AA998,AC998,AE998)</f>
        <v>18</v>
      </c>
      <c r="N998" s="12"/>
      <c r="O998" s="12">
        <v>4</v>
      </c>
      <c r="P998" s="12">
        <v>1</v>
      </c>
      <c r="Q998" s="12">
        <v>5</v>
      </c>
      <c r="R998" s="12">
        <v>3</v>
      </c>
      <c r="S998" s="12">
        <v>9</v>
      </c>
      <c r="T998" s="12">
        <v>21</v>
      </c>
      <c r="U998" s="12">
        <v>0</v>
      </c>
      <c r="V998" s="12">
        <v>21</v>
      </c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 spans="1:32">
      <c r="A999" s="1">
        <v>1309</v>
      </c>
      <c r="B999" s="17" t="s">
        <v>442</v>
      </c>
      <c r="C999" s="17"/>
      <c r="D999" s="17" t="s">
        <v>436</v>
      </c>
      <c r="E999" s="17" t="s">
        <v>918</v>
      </c>
      <c r="F999" s="1" t="s">
        <v>35</v>
      </c>
      <c r="G999" s="17" t="s">
        <v>1834</v>
      </c>
      <c r="H999" s="17" t="s">
        <v>1835</v>
      </c>
      <c r="I999" s="15"/>
      <c r="J999" s="17" t="s">
        <v>1386</v>
      </c>
      <c r="K999" s="1">
        <f>_xlfn.XLOOKUP(J999,'[1]Youth DB'!$G:$G,'[1]Youth DB'!$A:$A,"",0)</f>
        <v>703</v>
      </c>
      <c r="L999" s="17" t="s">
        <v>812</v>
      </c>
      <c r="M999" s="11">
        <f>SUM(O999,Q999,S999,U999,W999,Y999,AA999,AC999,AE999)</f>
        <v>18</v>
      </c>
      <c r="N999" s="12"/>
      <c r="O999" s="12">
        <v>5</v>
      </c>
      <c r="P999" s="12">
        <v>3</v>
      </c>
      <c r="Q999" s="12">
        <v>3</v>
      </c>
      <c r="R999" s="12">
        <v>3</v>
      </c>
      <c r="S999" s="12">
        <v>7</v>
      </c>
      <c r="T999" s="12">
        <v>10</v>
      </c>
      <c r="U999" s="12">
        <v>3</v>
      </c>
      <c r="V999" s="12">
        <v>13</v>
      </c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 spans="1:32">
      <c r="A1000" s="1">
        <v>1212</v>
      </c>
      <c r="B1000" s="17" t="s">
        <v>442</v>
      </c>
      <c r="C1000" s="17"/>
      <c r="D1000" s="17" t="s">
        <v>436</v>
      </c>
      <c r="E1000" s="17" t="s">
        <v>918</v>
      </c>
      <c r="F1000" s="1" t="s">
        <v>35</v>
      </c>
      <c r="G1000" s="17" t="s">
        <v>1836</v>
      </c>
      <c r="H1000" s="17" t="s">
        <v>1248</v>
      </c>
      <c r="I1000" s="15"/>
      <c r="J1000" s="17" t="s">
        <v>1468</v>
      </c>
      <c r="K1000" s="1">
        <f>_xlfn.XLOOKUP(J1000,'[1]Youth DB'!$G:$G,'[1]Youth DB'!$A:$A,"",0)</f>
        <v>548</v>
      </c>
      <c r="L1000" s="17" t="s">
        <v>1329</v>
      </c>
      <c r="M1000" s="11">
        <f>SUM(O1000,Q1000,S1000,U1000,W1000,Y1000,AA1000,AC1000,AE1000)</f>
        <v>18</v>
      </c>
      <c r="N1000" s="12"/>
      <c r="O1000" s="12">
        <v>4</v>
      </c>
      <c r="P1000" s="12">
        <v>3</v>
      </c>
      <c r="Q1000" s="12">
        <v>4</v>
      </c>
      <c r="R1000" s="12">
        <v>3</v>
      </c>
      <c r="S1000" s="12">
        <v>7</v>
      </c>
      <c r="T1000" s="12">
        <v>9</v>
      </c>
      <c r="U1000" s="12">
        <v>3</v>
      </c>
      <c r="V1000" s="12">
        <v>12</v>
      </c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  <row r="1001" spans="1:32">
      <c r="A1001" s="1">
        <v>8510</v>
      </c>
      <c r="B1001" s="17" t="s">
        <v>1800</v>
      </c>
      <c r="C1001" s="17"/>
      <c r="D1001" s="17" t="s">
        <v>171</v>
      </c>
      <c r="E1001" s="17" t="s">
        <v>148</v>
      </c>
      <c r="F1001" s="1" t="s">
        <v>35</v>
      </c>
      <c r="G1001" s="17" t="s">
        <v>1837</v>
      </c>
      <c r="H1001" s="17" t="s">
        <v>208</v>
      </c>
      <c r="I1001" s="15"/>
      <c r="J1001" t="s">
        <v>1803</v>
      </c>
      <c r="K1001" s="1">
        <f>_xlfn.XLOOKUP(J1001,'[1]Youth DB'!$G:$G,'[1]Youth DB'!$A:$A,"",0)</f>
        <v>557</v>
      </c>
      <c r="L1001" s="19">
        <v>44960</v>
      </c>
      <c r="M1001" s="11">
        <f>SUM(O1001,Q1001,S1001,U1001,W1001,Y1001,AA1001,AC1001,AE1001)</f>
        <v>54</v>
      </c>
      <c r="N1001" s="12" t="s">
        <v>40</v>
      </c>
      <c r="O1001" s="12">
        <v>16</v>
      </c>
      <c r="P1001" s="12">
        <v>1</v>
      </c>
      <c r="Q1001" s="12">
        <v>5</v>
      </c>
      <c r="R1001" s="12">
        <v>2</v>
      </c>
      <c r="S1001" s="12">
        <v>14</v>
      </c>
      <c r="T1001" s="12">
        <v>2</v>
      </c>
      <c r="U1001" s="12">
        <v>10</v>
      </c>
      <c r="V1001" s="12">
        <v>3</v>
      </c>
      <c r="W1001" s="12">
        <v>9</v>
      </c>
      <c r="X1001" s="12">
        <v>4</v>
      </c>
      <c r="Y1001" s="12"/>
      <c r="Z1001" s="12"/>
      <c r="AA1001" s="12"/>
      <c r="AB1001" s="12"/>
      <c r="AC1001" s="12"/>
      <c r="AD1001" s="12"/>
      <c r="AE1001" s="12"/>
      <c r="AF1001" s="12"/>
    </row>
    <row r="1002" spans="1:32">
      <c r="A1002" s="1">
        <v>5700</v>
      </c>
      <c r="B1002" s="17" t="s">
        <v>442</v>
      </c>
      <c r="C1002" s="17"/>
      <c r="D1002" s="17" t="s">
        <v>436</v>
      </c>
      <c r="E1002" s="17" t="s">
        <v>57</v>
      </c>
      <c r="F1002" s="1" t="s">
        <v>35</v>
      </c>
      <c r="G1002" s="17" t="s">
        <v>1838</v>
      </c>
      <c r="H1002" s="17" t="s">
        <v>1839</v>
      </c>
      <c r="I1002" s="15"/>
      <c r="J1002" s="17" t="s">
        <v>1714</v>
      </c>
      <c r="K1002" s="1">
        <f>_xlfn.XLOOKUP(J1002,'[1]Youth DB'!$G:$G,'[1]Youth DB'!$A:$A,"",0)</f>
        <v>515</v>
      </c>
      <c r="L1002" s="17" t="s">
        <v>812</v>
      </c>
      <c r="M1002" s="11">
        <f>SUM(O1002,Q1002,S1002,U1002,W1002,Y1002,AA1002,AC1002,AE1002)</f>
        <v>18</v>
      </c>
      <c r="N1002" s="12"/>
      <c r="O1002" s="12">
        <v>4</v>
      </c>
      <c r="P1002" s="12">
        <v>1</v>
      </c>
      <c r="Q1002" s="12">
        <v>3</v>
      </c>
      <c r="R1002" s="12">
        <v>1</v>
      </c>
      <c r="S1002" s="12">
        <v>6</v>
      </c>
      <c r="T1002" s="12">
        <v>2</v>
      </c>
      <c r="U1002" s="12">
        <v>5</v>
      </c>
      <c r="V1002" s="12">
        <v>4</v>
      </c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</row>
    <row r="1003" spans="1:32">
      <c r="A1003" s="1">
        <v>1912</v>
      </c>
      <c r="B1003" s="17" t="s">
        <v>442</v>
      </c>
      <c r="C1003" s="17"/>
      <c r="D1003" s="17" t="s">
        <v>436</v>
      </c>
      <c r="E1003" s="17" t="s">
        <v>34</v>
      </c>
      <c r="F1003" s="1" t="s">
        <v>35</v>
      </c>
      <c r="G1003" s="17" t="s">
        <v>1840</v>
      </c>
      <c r="H1003" s="17" t="s">
        <v>167</v>
      </c>
      <c r="I1003" s="15"/>
      <c r="J1003" s="17" t="s">
        <v>1134</v>
      </c>
      <c r="K1003" s="1">
        <f>_xlfn.XLOOKUP(J1003,'[1]Youth DB'!$G:$G,'[1]Youth DB'!$A:$A,"",0)</f>
        <v>885</v>
      </c>
      <c r="L1003" s="17" t="s">
        <v>830</v>
      </c>
      <c r="M1003" s="11">
        <f>SUM(O1003,Q1003,S1003,U1003,W1003,Y1003,AA1003,AC1003,AE1003)</f>
        <v>18</v>
      </c>
      <c r="N1003" s="12"/>
      <c r="O1003" s="12">
        <v>1</v>
      </c>
      <c r="P1003" s="12">
        <v>3</v>
      </c>
      <c r="Q1003" s="12">
        <v>4</v>
      </c>
      <c r="R1003" s="12">
        <v>3</v>
      </c>
      <c r="S1003" s="12">
        <v>11</v>
      </c>
      <c r="T1003" s="12">
        <v>17</v>
      </c>
      <c r="U1003" s="12">
        <v>2</v>
      </c>
      <c r="V1003" s="12">
        <v>18</v>
      </c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</row>
    <row r="1004" spans="1:32">
      <c r="A1004" s="1">
        <v>1382</v>
      </c>
      <c r="B1004" s="17" t="s">
        <v>442</v>
      </c>
      <c r="C1004" s="17"/>
      <c r="D1004" s="17" t="s">
        <v>436</v>
      </c>
      <c r="E1004" s="17" t="s">
        <v>918</v>
      </c>
      <c r="F1004" s="1" t="s">
        <v>35</v>
      </c>
      <c r="G1004" s="17" t="s">
        <v>1841</v>
      </c>
      <c r="H1004" s="17" t="s">
        <v>1842</v>
      </c>
      <c r="I1004" s="15"/>
      <c r="J1004" s="17" t="s">
        <v>1386</v>
      </c>
      <c r="K1004" s="1">
        <f>_xlfn.XLOOKUP(J1004,'[1]Youth DB'!$G:$G,'[1]Youth DB'!$A:$A,"",0)</f>
        <v>703</v>
      </c>
      <c r="L1004" s="17" t="s">
        <v>812</v>
      </c>
      <c r="M1004" s="11">
        <f>SUM(O1004,Q1004,S1004,U1004,W1004,Y1004,AA1004,AC1004,AE1004)</f>
        <v>18</v>
      </c>
      <c r="N1004" s="12"/>
      <c r="O1004" s="12">
        <v>3</v>
      </c>
      <c r="P1004" s="12">
        <v>3</v>
      </c>
      <c r="Q1004" s="12">
        <v>5</v>
      </c>
      <c r="R1004" s="12">
        <v>3</v>
      </c>
      <c r="S1004" s="12">
        <v>7</v>
      </c>
      <c r="T1004" s="12">
        <v>10</v>
      </c>
      <c r="U1004" s="12">
        <v>3</v>
      </c>
      <c r="V1004" s="12">
        <v>13</v>
      </c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</row>
    <row r="1005" spans="1:32">
      <c r="A1005" s="1">
        <v>7142</v>
      </c>
      <c r="B1005" s="17" t="s">
        <v>921</v>
      </c>
      <c r="C1005" s="17"/>
      <c r="D1005" s="17" t="s">
        <v>497</v>
      </c>
      <c r="E1005" s="17" t="s">
        <v>43</v>
      </c>
      <c r="F1005" s="1" t="s">
        <v>35</v>
      </c>
      <c r="G1005" s="17" t="s">
        <v>1843</v>
      </c>
      <c r="H1005" s="17" t="s">
        <v>1844</v>
      </c>
      <c r="I1005" s="15" t="s">
        <v>78</v>
      </c>
      <c r="J1005" s="17" t="s">
        <v>1197</v>
      </c>
      <c r="K1005" s="1">
        <f>_xlfn.XLOOKUP(J1005,'[1]Youth DB'!$G:$G,'[1]Youth DB'!$A:$A,"",0)</f>
        <v>737</v>
      </c>
      <c r="L1005" s="17" t="s">
        <v>830</v>
      </c>
      <c r="M1005" s="11">
        <f>SUM(O1005,Q1005,S1005,U1005,W1005,Y1005,AA1005,AC1005,AE1005)</f>
        <v>21</v>
      </c>
      <c r="N1005" s="12" t="s">
        <v>40</v>
      </c>
      <c r="O1005" s="12">
        <v>5</v>
      </c>
      <c r="P1005" s="12">
        <v>1</v>
      </c>
      <c r="Q1005" s="12">
        <v>4</v>
      </c>
      <c r="R1005" s="12">
        <v>1</v>
      </c>
      <c r="S1005" s="12">
        <v>6</v>
      </c>
      <c r="T1005" s="12">
        <v>1</v>
      </c>
      <c r="U1005" s="12">
        <v>3</v>
      </c>
      <c r="V1005" s="12">
        <v>1</v>
      </c>
      <c r="W1005" s="12">
        <v>3</v>
      </c>
      <c r="X1005" s="12">
        <v>1</v>
      </c>
      <c r="Y1005" s="12"/>
      <c r="Z1005" s="12"/>
      <c r="AA1005" s="12"/>
      <c r="AB1005" s="12"/>
      <c r="AC1005" s="12"/>
      <c r="AD1005" s="12"/>
      <c r="AE1005" s="12"/>
      <c r="AF1005" s="12"/>
    </row>
    <row r="1006" spans="1:32">
      <c r="A1006" s="1">
        <v>6447</v>
      </c>
      <c r="B1006" s="17" t="s">
        <v>1800</v>
      </c>
      <c r="C1006" s="17"/>
      <c r="D1006" s="17" t="s">
        <v>171</v>
      </c>
      <c r="E1006" s="17" t="s">
        <v>148</v>
      </c>
      <c r="F1006" s="1" t="s">
        <v>35</v>
      </c>
      <c r="G1006" s="17" t="s">
        <v>1845</v>
      </c>
      <c r="H1006" s="17" t="s">
        <v>1846</v>
      </c>
      <c r="I1006" s="15"/>
      <c r="J1006" t="s">
        <v>1803</v>
      </c>
      <c r="K1006" s="1">
        <f>_xlfn.XLOOKUP(J1006,'[1]Youth DB'!$G:$G,'[1]Youth DB'!$A:$A,"",0)</f>
        <v>557</v>
      </c>
      <c r="L1006" s="19">
        <v>44959</v>
      </c>
      <c r="M1006" s="11">
        <f>SUM(O1006,Q1006,S1006,U1006,W1006,Y1006,AA1006,AC1006,AE1006)</f>
        <v>48</v>
      </c>
      <c r="N1006" s="12" t="s">
        <v>40</v>
      </c>
      <c r="O1006" s="12">
        <v>14</v>
      </c>
      <c r="P1006" s="12">
        <v>1</v>
      </c>
      <c r="Q1006" s="12">
        <v>9</v>
      </c>
      <c r="R1006" s="12">
        <v>2</v>
      </c>
      <c r="S1006" s="12">
        <v>17</v>
      </c>
      <c r="T1006" s="12">
        <v>3</v>
      </c>
      <c r="U1006" s="12">
        <v>6</v>
      </c>
      <c r="V1006" s="12">
        <v>3</v>
      </c>
      <c r="W1006" s="12">
        <v>2</v>
      </c>
      <c r="X1006" s="12">
        <v>3</v>
      </c>
      <c r="Y1006" s="12"/>
      <c r="Z1006" s="12"/>
      <c r="AA1006" s="12"/>
      <c r="AB1006" s="12"/>
      <c r="AC1006" s="12"/>
      <c r="AD1006" s="12"/>
      <c r="AE1006" s="12"/>
      <c r="AF1006" s="12"/>
    </row>
    <row r="1007" spans="1:32">
      <c r="A1007" s="1">
        <v>5976</v>
      </c>
      <c r="B1007" s="17" t="s">
        <v>921</v>
      </c>
      <c r="C1007" s="17"/>
      <c r="D1007" s="17" t="s">
        <v>497</v>
      </c>
      <c r="E1007" s="17" t="s">
        <v>57</v>
      </c>
      <c r="F1007" s="1" t="s">
        <v>35</v>
      </c>
      <c r="G1007" s="17" t="s">
        <v>1825</v>
      </c>
      <c r="H1007" s="17" t="s">
        <v>1847</v>
      </c>
      <c r="I1007" s="15" t="s">
        <v>75</v>
      </c>
      <c r="J1007" s="17" t="s">
        <v>1197</v>
      </c>
      <c r="K1007" s="1">
        <f>_xlfn.XLOOKUP(J1007,'[1]Youth DB'!$G:$G,'[1]Youth DB'!$A:$A,"",0)</f>
        <v>737</v>
      </c>
      <c r="L1007" s="17" t="s">
        <v>1486</v>
      </c>
      <c r="M1007" s="11">
        <f>SUM(O1007,Q1007,S1007,U1007,W1007,Y1007,AA1007,AC1007,AE1007)</f>
        <v>20</v>
      </c>
      <c r="N1007" s="12" t="s">
        <v>40</v>
      </c>
      <c r="O1007" s="12">
        <v>1</v>
      </c>
      <c r="P1007" s="12">
        <v>5</v>
      </c>
      <c r="Q1007" s="12">
        <v>4</v>
      </c>
      <c r="R1007" s="12">
        <v>5</v>
      </c>
      <c r="S1007" s="12">
        <v>9</v>
      </c>
      <c r="T1007" s="12">
        <v>1</v>
      </c>
      <c r="U1007" s="12">
        <v>4</v>
      </c>
      <c r="V1007" s="12">
        <v>9</v>
      </c>
      <c r="W1007" s="12">
        <v>2</v>
      </c>
      <c r="X1007" s="12">
        <v>9</v>
      </c>
      <c r="Y1007" s="12"/>
      <c r="Z1007" s="12"/>
      <c r="AA1007" s="12"/>
      <c r="AB1007" s="12"/>
      <c r="AC1007" s="12"/>
      <c r="AD1007" s="12"/>
      <c r="AE1007" s="12"/>
      <c r="AF1007" s="12"/>
    </row>
    <row r="1008" spans="1:32">
      <c r="A1008" s="1">
        <v>1503</v>
      </c>
      <c r="B1008" s="17" t="s">
        <v>921</v>
      </c>
      <c r="C1008" s="17"/>
      <c r="D1008" s="17" t="s">
        <v>497</v>
      </c>
      <c r="E1008" s="17" t="s">
        <v>918</v>
      </c>
      <c r="F1008" s="1" t="s">
        <v>35</v>
      </c>
      <c r="G1008" s="17" t="s">
        <v>1848</v>
      </c>
      <c r="H1008" s="17" t="s">
        <v>877</v>
      </c>
      <c r="I1008" s="15" t="s">
        <v>78</v>
      </c>
      <c r="J1008" s="17" t="s">
        <v>1305</v>
      </c>
      <c r="K1008" s="1">
        <f>_xlfn.XLOOKUP(J1008,'[1]Youth DB'!$G:$G,'[1]Youth DB'!$A:$A,"",0)</f>
        <v>758</v>
      </c>
      <c r="L1008" s="17" t="s">
        <v>960</v>
      </c>
      <c r="M1008" s="11">
        <f>SUM(O1008,Q1008,S1008,U1008,W1008,Y1008,AA1008,AC1008,AE1008)</f>
        <v>18</v>
      </c>
      <c r="N1008" s="12" t="s">
        <v>40</v>
      </c>
      <c r="O1008" s="12">
        <v>1</v>
      </c>
      <c r="P1008" s="12">
        <v>9</v>
      </c>
      <c r="Q1008" s="12">
        <v>3</v>
      </c>
      <c r="R1008" s="12">
        <v>9</v>
      </c>
      <c r="S1008" s="12">
        <v>8</v>
      </c>
      <c r="T1008" s="12">
        <v>20</v>
      </c>
      <c r="U1008" s="12">
        <v>5</v>
      </c>
      <c r="V1008" s="12">
        <v>20</v>
      </c>
      <c r="W1008" s="12"/>
      <c r="X1008" s="12"/>
      <c r="Y1008" s="12">
        <v>1</v>
      </c>
      <c r="Z1008" s="12">
        <v>20</v>
      </c>
      <c r="AA1008" s="12"/>
      <c r="AB1008" s="12"/>
      <c r="AC1008" s="12"/>
      <c r="AD1008" s="12"/>
      <c r="AE1008" s="12"/>
      <c r="AF1008" s="12"/>
    </row>
    <row r="1009" spans="1:32">
      <c r="A1009" s="1">
        <v>1514</v>
      </c>
      <c r="B1009" s="17" t="s">
        <v>921</v>
      </c>
      <c r="C1009" s="17" t="s">
        <v>1729</v>
      </c>
      <c r="D1009" s="17" t="s">
        <v>497</v>
      </c>
      <c r="E1009" s="17" t="s">
        <v>918</v>
      </c>
      <c r="F1009" s="1" t="s">
        <v>35</v>
      </c>
      <c r="G1009" s="17" t="s">
        <v>1849</v>
      </c>
      <c r="H1009" s="17" t="s">
        <v>1333</v>
      </c>
      <c r="I1009" s="15" t="s">
        <v>78</v>
      </c>
      <c r="J1009" s="17" t="s">
        <v>1732</v>
      </c>
      <c r="K1009" s="1">
        <f>_xlfn.XLOOKUP(J1009,'[1]Youth DB'!$G:$G,'[1]Youth DB'!$A:$A,"",0)</f>
        <v>960</v>
      </c>
      <c r="L1009" s="17" t="s">
        <v>957</v>
      </c>
      <c r="M1009" s="11">
        <f>SUM(O1009,Q1009,S1009,U1009,W1009,Y1009,AA1009,AC1009,AE1009)</f>
        <v>18</v>
      </c>
      <c r="N1009" s="12" t="s">
        <v>40</v>
      </c>
      <c r="O1009" s="12">
        <v>2</v>
      </c>
      <c r="P1009" s="12">
        <v>9</v>
      </c>
      <c r="Q1009" s="12">
        <v>4</v>
      </c>
      <c r="R1009" s="12">
        <v>9</v>
      </c>
      <c r="S1009" s="12">
        <v>6</v>
      </c>
      <c r="T1009" s="12">
        <v>16</v>
      </c>
      <c r="U1009" s="12">
        <v>1</v>
      </c>
      <c r="V1009" s="12">
        <v>16</v>
      </c>
      <c r="W1009" s="12"/>
      <c r="X1009" s="12"/>
      <c r="Y1009" s="12">
        <v>5</v>
      </c>
      <c r="Z1009" s="12">
        <v>16</v>
      </c>
      <c r="AA1009" s="12"/>
      <c r="AB1009" s="12"/>
      <c r="AC1009" s="12"/>
      <c r="AD1009" s="12"/>
      <c r="AE1009" s="12"/>
      <c r="AF1009" s="12"/>
    </row>
    <row r="1010" spans="1:32">
      <c r="A1010" s="1">
        <v>6102</v>
      </c>
      <c r="B1010" s="17" t="s">
        <v>921</v>
      </c>
      <c r="C1010" s="17"/>
      <c r="D1010" s="17" t="s">
        <v>497</v>
      </c>
      <c r="E1010" s="17" t="s">
        <v>57</v>
      </c>
      <c r="F1010" s="1" t="s">
        <v>35</v>
      </c>
      <c r="G1010" s="17" t="s">
        <v>1850</v>
      </c>
      <c r="H1010" s="17" t="s">
        <v>625</v>
      </c>
      <c r="I1010" s="15" t="s">
        <v>78</v>
      </c>
      <c r="J1010" s="17" t="s">
        <v>1851</v>
      </c>
      <c r="K1010" s="1">
        <f>_xlfn.XLOOKUP(J1010,'[1]Youth DB'!$G:$G,'[1]Youth DB'!$A:$A,"",0)</f>
        <v>766</v>
      </c>
      <c r="L1010" s="17" t="s">
        <v>827</v>
      </c>
      <c r="M1010" s="11">
        <f>SUM(O1010,Q1010,S1010,U1010,W1010,Y1010,AA1010,AC1010,AE1010)</f>
        <v>21</v>
      </c>
      <c r="N1010" s="12" t="s">
        <v>40</v>
      </c>
      <c r="O1010" s="12">
        <v>2</v>
      </c>
      <c r="P1010" s="12">
        <v>1</v>
      </c>
      <c r="Q1010" s="12">
        <v>4</v>
      </c>
      <c r="R1010" s="12">
        <v>2</v>
      </c>
      <c r="S1010" s="12">
        <v>8</v>
      </c>
      <c r="T1010" s="12">
        <v>2</v>
      </c>
      <c r="U1010" s="12">
        <v>4</v>
      </c>
      <c r="V1010" s="12">
        <v>3</v>
      </c>
      <c r="W1010" s="12">
        <v>3</v>
      </c>
      <c r="X1010" s="12"/>
      <c r="Y1010" s="12"/>
      <c r="Z1010" s="12"/>
      <c r="AA1010" s="12"/>
      <c r="AB1010" s="12"/>
      <c r="AC1010" s="12"/>
      <c r="AD1010" s="12"/>
      <c r="AE1010" s="12"/>
      <c r="AF1010" s="12"/>
    </row>
    <row r="1011" spans="1:32">
      <c r="A1011" s="1">
        <v>8814</v>
      </c>
      <c r="B1011" s="17" t="s">
        <v>462</v>
      </c>
      <c r="C1011" s="17"/>
      <c r="D1011" s="17" t="s">
        <v>33</v>
      </c>
      <c r="E1011" s="17" t="s">
        <v>57</v>
      </c>
      <c r="F1011" s="1" t="s">
        <v>35</v>
      </c>
      <c r="G1011" s="17" t="s">
        <v>1852</v>
      </c>
      <c r="H1011" s="17" t="s">
        <v>375</v>
      </c>
      <c r="I1011" s="15" t="s">
        <v>75</v>
      </c>
      <c r="J1011" s="17" t="s">
        <v>653</v>
      </c>
      <c r="K1011" s="1">
        <f>_xlfn.XLOOKUP(J1011,'[1]Youth DB'!$G:$G,'[1]Youth DB'!$A:$A,"",0)</f>
        <v>753</v>
      </c>
      <c r="L1011" s="3" t="s">
        <v>1286</v>
      </c>
      <c r="M1011" s="11">
        <f>SUM(O1011,Q1011,S1011,U1011,W1011,Y1011,AA1011,AC1011,AE1011)</f>
        <v>18</v>
      </c>
      <c r="N1011" s="12" t="s">
        <v>40</v>
      </c>
      <c r="O1011" s="12">
        <v>4</v>
      </c>
      <c r="P1011" s="12">
        <v>1</v>
      </c>
      <c r="Q1011" s="12">
        <v>5</v>
      </c>
      <c r="R1011" s="12">
        <v>1</v>
      </c>
      <c r="S1011" s="12">
        <v>7</v>
      </c>
      <c r="T1011" s="12">
        <v>1</v>
      </c>
      <c r="U1011" s="12">
        <v>0</v>
      </c>
      <c r="V1011" s="12"/>
      <c r="W1011" s="12">
        <v>2</v>
      </c>
      <c r="X1011" s="12">
        <v>1</v>
      </c>
      <c r="Y1011" s="12"/>
      <c r="Z1011" s="12"/>
      <c r="AA1011" s="12"/>
      <c r="AB1011" s="12"/>
      <c r="AC1011" s="12"/>
      <c r="AD1011" s="12"/>
      <c r="AE1011" s="12"/>
      <c r="AF1011" s="12"/>
    </row>
    <row r="1012" spans="1:32">
      <c r="A1012" s="1">
        <v>9068</v>
      </c>
      <c r="B1012" s="17" t="s">
        <v>462</v>
      </c>
      <c r="C1012" s="17"/>
      <c r="D1012" s="17" t="s">
        <v>33</v>
      </c>
      <c r="E1012" s="17" t="s">
        <v>57</v>
      </c>
      <c r="F1012" s="1" t="s">
        <v>35</v>
      </c>
      <c r="G1012" s="17" t="s">
        <v>1853</v>
      </c>
      <c r="H1012" s="17" t="s">
        <v>1854</v>
      </c>
      <c r="I1012" s="15" t="s">
        <v>78</v>
      </c>
      <c r="J1012" s="17" t="s">
        <v>653</v>
      </c>
      <c r="K1012" s="1">
        <f>_xlfn.XLOOKUP(J1012,'[1]Youth DB'!$G:$G,'[1]Youth DB'!$A:$A,"",0)</f>
        <v>753</v>
      </c>
      <c r="L1012" s="3" t="s">
        <v>1286</v>
      </c>
      <c r="M1012" s="11">
        <f>SUM(O1012,Q1012,S1012,U1012,W1012,Y1012,AA1012,AC1012,AE1012)</f>
        <v>18</v>
      </c>
      <c r="N1012" s="12" t="s">
        <v>40</v>
      </c>
      <c r="O1012" s="12">
        <v>4</v>
      </c>
      <c r="P1012" s="12">
        <v>1</v>
      </c>
      <c r="Q1012" s="12">
        <v>4</v>
      </c>
      <c r="R1012" s="12">
        <v>1</v>
      </c>
      <c r="S1012" s="12">
        <v>9</v>
      </c>
      <c r="T1012" s="12">
        <v>2</v>
      </c>
      <c r="U1012" s="12"/>
      <c r="V1012" s="12"/>
      <c r="W1012" s="12">
        <v>1</v>
      </c>
      <c r="X1012" s="12">
        <v>15</v>
      </c>
      <c r="Y1012" s="12"/>
      <c r="Z1012" s="12"/>
      <c r="AA1012" s="12"/>
      <c r="AB1012" s="12"/>
      <c r="AC1012" s="12"/>
      <c r="AD1012" s="12"/>
      <c r="AE1012" s="12"/>
      <c r="AF1012" s="12"/>
    </row>
    <row r="1013" spans="1:32">
      <c r="A1013" s="1">
        <v>6435</v>
      </c>
      <c r="B1013" s="17" t="s">
        <v>1800</v>
      </c>
      <c r="C1013" s="17"/>
      <c r="D1013" s="17" t="s">
        <v>171</v>
      </c>
      <c r="E1013" s="17" t="s">
        <v>148</v>
      </c>
      <c r="F1013" s="1" t="s">
        <v>35</v>
      </c>
      <c r="G1013" s="17" t="s">
        <v>1855</v>
      </c>
      <c r="H1013" s="17" t="s">
        <v>1856</v>
      </c>
      <c r="I1013" s="15"/>
      <c r="J1013" t="s">
        <v>1803</v>
      </c>
      <c r="K1013" s="1">
        <f>_xlfn.XLOOKUP(J1013,'[1]Youth DB'!$G:$G,'[1]Youth DB'!$A:$A,"",0)</f>
        <v>557</v>
      </c>
      <c r="L1013" s="19">
        <v>44966</v>
      </c>
      <c r="M1013" s="11">
        <f>SUM(O1013,Q1013,S1013,U1013,W1013,Y1013,AA1013,AC1013,AE1013)</f>
        <v>54</v>
      </c>
      <c r="N1013" s="12" t="s">
        <v>40</v>
      </c>
      <c r="O1013" s="12">
        <v>14</v>
      </c>
      <c r="P1013" s="12">
        <v>2</v>
      </c>
      <c r="Q1013" s="12">
        <v>8</v>
      </c>
      <c r="R1013" s="12">
        <v>2</v>
      </c>
      <c r="S1013" s="12">
        <v>11</v>
      </c>
      <c r="T1013" s="12">
        <v>3</v>
      </c>
      <c r="U1013" s="12">
        <v>11</v>
      </c>
      <c r="V1013" s="12">
        <v>3</v>
      </c>
      <c r="W1013" s="12">
        <v>10</v>
      </c>
      <c r="X1013" s="12">
        <v>5</v>
      </c>
      <c r="Y1013" s="12"/>
      <c r="Z1013" s="12"/>
      <c r="AA1013" s="12"/>
      <c r="AB1013" s="12"/>
      <c r="AC1013" s="12"/>
      <c r="AD1013" s="12"/>
      <c r="AE1013" s="12"/>
      <c r="AF1013" s="12"/>
    </row>
    <row r="1014" spans="1:32">
      <c r="A1014" s="1">
        <v>8511</v>
      </c>
      <c r="B1014" s="17" t="s">
        <v>1800</v>
      </c>
      <c r="C1014" s="17"/>
      <c r="D1014" s="17" t="s">
        <v>171</v>
      </c>
      <c r="E1014" s="17" t="s">
        <v>148</v>
      </c>
      <c r="F1014" s="1" t="s">
        <v>35</v>
      </c>
      <c r="G1014" s="17" t="s">
        <v>1857</v>
      </c>
      <c r="H1014" s="17" t="s">
        <v>1858</v>
      </c>
      <c r="I1014" s="15"/>
      <c r="J1014" t="s">
        <v>1803</v>
      </c>
      <c r="K1014" s="1">
        <f>_xlfn.XLOOKUP(J1014,'[1]Youth DB'!$G:$G,'[1]Youth DB'!$A:$A,"",0)</f>
        <v>557</v>
      </c>
      <c r="L1014" s="19">
        <v>44960</v>
      </c>
      <c r="M1014" s="11">
        <f>SUM(O1014,Q1014,S1014,U1014,W1014,Y1014,AA1014,AC1014,AE1014)</f>
        <v>37</v>
      </c>
      <c r="N1014" s="12" t="s">
        <v>40</v>
      </c>
      <c r="O1014" s="12">
        <v>11</v>
      </c>
      <c r="P1014" s="12">
        <v>1</v>
      </c>
      <c r="Q1014" s="12">
        <v>5</v>
      </c>
      <c r="R1014" s="12">
        <v>1</v>
      </c>
      <c r="S1014" s="12">
        <v>10</v>
      </c>
      <c r="T1014" s="12">
        <v>1</v>
      </c>
      <c r="U1014" s="12">
        <v>2</v>
      </c>
      <c r="V1014" s="12">
        <v>1</v>
      </c>
      <c r="W1014" s="12">
        <v>9</v>
      </c>
      <c r="X1014" s="12">
        <v>1</v>
      </c>
      <c r="Y1014" s="12"/>
      <c r="Z1014" s="12"/>
      <c r="AA1014" s="12"/>
      <c r="AB1014" s="12"/>
      <c r="AC1014" s="12"/>
      <c r="AD1014" s="12"/>
      <c r="AE1014" s="12"/>
      <c r="AF1014" s="12"/>
    </row>
    <row r="1015" spans="1:32">
      <c r="A1015" s="1">
        <v>6893</v>
      </c>
      <c r="B1015" s="17" t="s">
        <v>458</v>
      </c>
      <c r="C1015" s="17"/>
      <c r="D1015" s="17" t="s">
        <v>53</v>
      </c>
      <c r="E1015" s="17" t="s">
        <v>43</v>
      </c>
      <c r="F1015" s="1" t="s">
        <v>35</v>
      </c>
      <c r="G1015" s="17" t="s">
        <v>1859</v>
      </c>
      <c r="H1015" s="17" t="s">
        <v>1860</v>
      </c>
      <c r="I1015" s="15" t="s">
        <v>75</v>
      </c>
      <c r="J1015" s="17" t="s">
        <v>1861</v>
      </c>
      <c r="K1015" s="1">
        <f>_xlfn.XLOOKUP(J1015,'[1]Youth DB'!$G:$G,'[1]Youth DB'!$A:$A,"",0)</f>
        <v>593</v>
      </c>
      <c r="L1015" s="16"/>
      <c r="M1015" s="11">
        <f>SUM(O1015,Q1015,S1015,U1015,W1015,Y1015,AA1015,AC1015,AE1015)</f>
        <v>18</v>
      </c>
      <c r="N1015" s="12"/>
      <c r="O1015" s="12"/>
      <c r="P1015" s="12"/>
      <c r="Q1015" s="12"/>
      <c r="R1015" s="12"/>
      <c r="S1015" s="12">
        <v>18</v>
      </c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</row>
    <row r="1016" spans="1:32">
      <c r="A1016" s="17">
        <v>2456</v>
      </c>
      <c r="B1016" s="3" t="s">
        <v>41</v>
      </c>
      <c r="C1016" s="3"/>
      <c r="D1016" s="3" t="s">
        <v>42</v>
      </c>
      <c r="E1016" s="3" t="s">
        <v>57</v>
      </c>
      <c r="F1016" s="1" t="s">
        <v>44</v>
      </c>
      <c r="G1016" s="3" t="s">
        <v>2695</v>
      </c>
      <c r="H1016" s="3" t="s">
        <v>1839</v>
      </c>
      <c r="I1016" s="15"/>
      <c r="K1016" s="1"/>
      <c r="L1016" s="16"/>
      <c r="M1016" s="11">
        <f>SUM(O1016,Q1016,S1016,U1016,W1016,Y1016,AA1016,AC1016,AE1016)</f>
        <v>0</v>
      </c>
      <c r="N1016" s="12" t="s">
        <v>40</v>
      </c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</row>
    <row r="1017" spans="1:32">
      <c r="A1017" s="1">
        <v>8512</v>
      </c>
      <c r="B1017" s="17" t="s">
        <v>1800</v>
      </c>
      <c r="C1017" s="17"/>
      <c r="D1017" s="17" t="s">
        <v>171</v>
      </c>
      <c r="E1017" s="17" t="s">
        <v>148</v>
      </c>
      <c r="F1017" s="1" t="s">
        <v>35</v>
      </c>
      <c r="G1017" s="17" t="s">
        <v>1865</v>
      </c>
      <c r="H1017" s="17" t="s">
        <v>1866</v>
      </c>
      <c r="I1017" s="15"/>
      <c r="J1017" t="s">
        <v>1803</v>
      </c>
      <c r="K1017" s="1">
        <f>_xlfn.XLOOKUP(J1017,'[1]Youth DB'!$G:$G,'[1]Youth DB'!$A:$A,"",0)</f>
        <v>557</v>
      </c>
      <c r="L1017" s="16"/>
      <c r="M1017" s="11">
        <f>SUM(O1017,Q1017,S1017,U1017,W1017,Y1017,AA1017,AC1017,AE1017)</f>
        <v>14</v>
      </c>
      <c r="N1017" s="12"/>
      <c r="O1017" s="12"/>
      <c r="P1017" s="12"/>
      <c r="Q1017" s="12"/>
      <c r="R1017" s="12"/>
      <c r="S1017" s="12"/>
      <c r="T1017" s="12"/>
      <c r="U1017" s="12">
        <v>9</v>
      </c>
      <c r="V1017" s="12">
        <v>3</v>
      </c>
      <c r="W1017" s="12">
        <v>5</v>
      </c>
      <c r="X1017" s="12">
        <v>3</v>
      </c>
      <c r="Y1017" s="12"/>
      <c r="Z1017" s="12"/>
      <c r="AA1017" s="12"/>
      <c r="AB1017" s="12"/>
      <c r="AC1017" s="12"/>
      <c r="AD1017" s="12"/>
      <c r="AE1017" s="12"/>
      <c r="AF1017" s="12"/>
    </row>
    <row r="1018" spans="1:32">
      <c r="A1018" s="1">
        <v>4749</v>
      </c>
      <c r="B1018" s="17" t="s">
        <v>813</v>
      </c>
      <c r="C1018" s="17"/>
      <c r="D1018" s="17" t="s">
        <v>171</v>
      </c>
      <c r="E1018" s="17" t="s">
        <v>148</v>
      </c>
      <c r="F1018" s="1" t="s">
        <v>35</v>
      </c>
      <c r="G1018" s="17" t="s">
        <v>1867</v>
      </c>
      <c r="H1018" s="17" t="s">
        <v>1868</v>
      </c>
      <c r="I1018" s="15"/>
      <c r="J1018" t="s">
        <v>971</v>
      </c>
      <c r="K1018" s="1">
        <f>_xlfn.XLOOKUP(J1018,'[1]Youth DB'!$G:$G,'[1]Youth DB'!$A:$A,"",0)</f>
        <v>558</v>
      </c>
      <c r="L1018" s="19">
        <v>44949</v>
      </c>
      <c r="M1018" s="11">
        <f>SUM(O1018,Q1018,S1018,U1018,W1018,Y1018,AA1018,AC1018,AE1018)</f>
        <v>67</v>
      </c>
      <c r="N1018" s="12" t="s">
        <v>40</v>
      </c>
      <c r="O1018" s="12">
        <v>26</v>
      </c>
      <c r="P1018" s="12">
        <v>1</v>
      </c>
      <c r="Q1018" s="12">
        <v>1</v>
      </c>
      <c r="R1018" s="12">
        <v>1</v>
      </c>
      <c r="S1018" s="12">
        <v>12</v>
      </c>
      <c r="T1018" s="12">
        <v>2</v>
      </c>
      <c r="U1018" s="12">
        <v>12</v>
      </c>
      <c r="V1018" s="12">
        <v>2</v>
      </c>
      <c r="W1018" s="12">
        <v>8</v>
      </c>
      <c r="X1018" s="12">
        <v>2</v>
      </c>
      <c r="Y1018" s="12">
        <v>8</v>
      </c>
      <c r="Z1018" s="12">
        <v>4</v>
      </c>
      <c r="AA1018" s="12"/>
      <c r="AB1018" s="12"/>
      <c r="AC1018" s="12"/>
      <c r="AD1018" s="12"/>
      <c r="AE1018" s="12"/>
      <c r="AF1018" s="12"/>
    </row>
    <row r="1019" spans="1:32">
      <c r="A1019" s="1">
        <v>6674</v>
      </c>
      <c r="B1019" s="17" t="s">
        <v>32</v>
      </c>
      <c r="C1019" s="17"/>
      <c r="D1019" s="17" t="s">
        <v>33</v>
      </c>
      <c r="E1019" s="17" t="s">
        <v>57</v>
      </c>
      <c r="F1019" s="1" t="s">
        <v>35</v>
      </c>
      <c r="G1019" s="17" t="s">
        <v>1869</v>
      </c>
      <c r="H1019" s="17" t="s">
        <v>1870</v>
      </c>
      <c r="I1019" s="15" t="s">
        <v>78</v>
      </c>
      <c r="J1019" s="17" t="s">
        <v>1598</v>
      </c>
      <c r="K1019" s="1">
        <f>_xlfn.XLOOKUP(J1019,'[1]Youth DB'!$G:$G,'[1]Youth DB'!$A:$A,"",0)</f>
        <v>701</v>
      </c>
      <c r="L1019" s="17" t="s">
        <v>39</v>
      </c>
      <c r="M1019" s="11">
        <f>SUM(O1019,Q1019,S1019,U1019,W1019,Y1019,AA1019,AC1019,AE1019)</f>
        <v>18</v>
      </c>
      <c r="N1019" s="12" t="s">
        <v>40</v>
      </c>
      <c r="O1019" s="12">
        <v>4</v>
      </c>
      <c r="P1019" s="12">
        <v>2</v>
      </c>
      <c r="Q1019" s="12">
        <v>3</v>
      </c>
      <c r="R1019" s="12">
        <v>2</v>
      </c>
      <c r="S1019" s="12">
        <v>7</v>
      </c>
      <c r="T1019" s="12">
        <v>6</v>
      </c>
      <c r="U1019" s="12">
        <v>4</v>
      </c>
      <c r="V1019" s="12">
        <v>7</v>
      </c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</row>
    <row r="1020" spans="1:32">
      <c r="A1020" s="1">
        <v>2089</v>
      </c>
      <c r="B1020" s="17" t="s">
        <v>32</v>
      </c>
      <c r="C1020" s="17"/>
      <c r="D1020" s="17" t="s">
        <v>33</v>
      </c>
      <c r="E1020" s="17" t="s">
        <v>34</v>
      </c>
      <c r="F1020" s="1" t="s">
        <v>35</v>
      </c>
      <c r="G1020" s="17" t="s">
        <v>748</v>
      </c>
      <c r="H1020" s="17" t="s">
        <v>202</v>
      </c>
      <c r="I1020" s="15" t="s">
        <v>78</v>
      </c>
      <c r="J1020" s="17" t="s">
        <v>1602</v>
      </c>
      <c r="K1020" s="1">
        <f>_xlfn.XLOOKUP(J1020,'[1]Youth DB'!$G:$G,'[1]Youth DB'!$A:$A,"",0)</f>
        <v>887</v>
      </c>
      <c r="L1020" s="17" t="s">
        <v>79</v>
      </c>
      <c r="M1020" s="11">
        <f>SUM(O1020,Q1020,S1020,U1020,W1020,Y1020,AA1020,AC1020,AE1020)</f>
        <v>18</v>
      </c>
      <c r="N1020" s="12" t="s">
        <v>40</v>
      </c>
      <c r="O1020" s="12">
        <v>3</v>
      </c>
      <c r="P1020" s="12">
        <v>2</v>
      </c>
      <c r="Q1020" s="12">
        <v>4</v>
      </c>
      <c r="R1020" s="12">
        <v>7</v>
      </c>
      <c r="S1020" s="12">
        <v>11</v>
      </c>
      <c r="T1020" s="12">
        <v>9</v>
      </c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</row>
    <row r="1021" spans="1:32">
      <c r="A1021" s="1">
        <v>2152</v>
      </c>
      <c r="B1021" s="17" t="s">
        <v>32</v>
      </c>
      <c r="C1021" s="17"/>
      <c r="D1021" s="17" t="s">
        <v>33</v>
      </c>
      <c r="E1021" s="17" t="s">
        <v>34</v>
      </c>
      <c r="F1021" s="1" t="s">
        <v>35</v>
      </c>
      <c r="G1021" s="17" t="s">
        <v>1871</v>
      </c>
      <c r="H1021" s="17" t="s">
        <v>1872</v>
      </c>
      <c r="I1021" s="15" t="s">
        <v>75</v>
      </c>
      <c r="J1021" s="17" t="s">
        <v>1260</v>
      </c>
      <c r="K1021" s="1">
        <f>_xlfn.XLOOKUP(J1021,'[1]Youth DB'!$G:$G,'[1]Youth DB'!$A:$A,"",0)</f>
        <v>683</v>
      </c>
      <c r="L1021" s="17" t="s">
        <v>39</v>
      </c>
      <c r="M1021" s="11">
        <f>SUM(O1021,Q1021,S1021,U1021,W1021,Y1021,AA1021,AC1021,AE1021)</f>
        <v>18</v>
      </c>
      <c r="N1021" s="12" t="s">
        <v>40</v>
      </c>
      <c r="O1021" s="12">
        <v>4</v>
      </c>
      <c r="P1021" s="12">
        <v>2</v>
      </c>
      <c r="Q1021" s="12">
        <v>4</v>
      </c>
      <c r="R1021" s="12">
        <v>5</v>
      </c>
      <c r="S1021" s="12">
        <v>6</v>
      </c>
      <c r="T1021" s="12">
        <v>7</v>
      </c>
      <c r="U1021" s="12">
        <v>4</v>
      </c>
      <c r="V1021" s="12">
        <v>8</v>
      </c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</row>
    <row r="1022" spans="1:32">
      <c r="A1022" s="1">
        <v>6593</v>
      </c>
      <c r="B1022" s="17" t="s">
        <v>32</v>
      </c>
      <c r="C1022" s="17"/>
      <c r="D1022" s="17" t="s">
        <v>33</v>
      </c>
      <c r="E1022" s="17" t="s">
        <v>57</v>
      </c>
      <c r="F1022" s="1" t="s">
        <v>35</v>
      </c>
      <c r="G1022" s="17" t="s">
        <v>1873</v>
      </c>
      <c r="H1022" s="17" t="s">
        <v>1522</v>
      </c>
      <c r="I1022" s="15" t="s">
        <v>78</v>
      </c>
      <c r="J1022" s="17" t="s">
        <v>1598</v>
      </c>
      <c r="K1022" s="1">
        <f>_xlfn.XLOOKUP(J1022,'[1]Youth DB'!$G:$G,'[1]Youth DB'!$A:$A,"",0)</f>
        <v>701</v>
      </c>
      <c r="L1022" s="16"/>
      <c r="M1022" s="11">
        <f>SUM(O1022,Q1022,S1022,U1022,W1022,Y1022,AA1022,AC1022,AE1022)</f>
        <v>18</v>
      </c>
      <c r="N1022" s="12" t="s">
        <v>40</v>
      </c>
      <c r="O1022" s="12">
        <v>5</v>
      </c>
      <c r="P1022" s="12">
        <v>2</v>
      </c>
      <c r="Q1022" s="12">
        <v>4</v>
      </c>
      <c r="R1022" s="12">
        <v>6</v>
      </c>
      <c r="S1022" s="12">
        <v>7</v>
      </c>
      <c r="T1022" s="12">
        <v>10</v>
      </c>
      <c r="U1022" s="12">
        <v>2</v>
      </c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</row>
    <row r="1023" spans="1:32">
      <c r="A1023" s="1">
        <v>1648</v>
      </c>
      <c r="B1023" s="17" t="s">
        <v>32</v>
      </c>
      <c r="C1023" s="17"/>
      <c r="D1023" s="17" t="s">
        <v>33</v>
      </c>
      <c r="E1023" s="17" t="s">
        <v>918</v>
      </c>
      <c r="F1023" s="1" t="s">
        <v>35</v>
      </c>
      <c r="G1023" s="17" t="s">
        <v>361</v>
      </c>
      <c r="H1023" s="17" t="s">
        <v>412</v>
      </c>
      <c r="I1023" s="15" t="s">
        <v>75</v>
      </c>
      <c r="J1023" s="17" t="s">
        <v>1503</v>
      </c>
      <c r="K1023" s="1">
        <f>_xlfn.XLOOKUP(J1023,'[1]Youth DB'!$G:$G,'[1]Youth DB'!$A:$A,"",0)</f>
        <v>739</v>
      </c>
      <c r="L1023" s="16"/>
      <c r="M1023" s="11">
        <f>SUM(O1023,Q1023,S1023,U1023,W1023,Y1023,AA1023,AC1023,AE1023)</f>
        <v>18</v>
      </c>
      <c r="N1023" s="12" t="s">
        <v>40</v>
      </c>
      <c r="O1023" s="12">
        <v>4</v>
      </c>
      <c r="P1023" s="12">
        <v>3</v>
      </c>
      <c r="Q1023" s="12">
        <v>3</v>
      </c>
      <c r="R1023" s="12">
        <v>4</v>
      </c>
      <c r="S1023" s="12">
        <v>8</v>
      </c>
      <c r="T1023" s="12">
        <v>11</v>
      </c>
      <c r="U1023" s="12">
        <v>3</v>
      </c>
      <c r="V1023" s="12">
        <v>12</v>
      </c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</row>
    <row r="1024" spans="1:32">
      <c r="A1024" s="1">
        <v>6756</v>
      </c>
      <c r="B1024" s="17" t="s">
        <v>32</v>
      </c>
      <c r="C1024" s="17"/>
      <c r="D1024" s="17" t="s">
        <v>33</v>
      </c>
      <c r="E1024" s="17" t="s">
        <v>57</v>
      </c>
      <c r="F1024" s="1" t="s">
        <v>35</v>
      </c>
      <c r="G1024" s="17" t="s">
        <v>1874</v>
      </c>
      <c r="H1024" s="17" t="s">
        <v>186</v>
      </c>
      <c r="I1024" s="15" t="s">
        <v>78</v>
      </c>
      <c r="J1024" s="17" t="s">
        <v>1598</v>
      </c>
      <c r="K1024" s="1">
        <f>_xlfn.XLOOKUP(J1024,'[1]Youth DB'!$G:$G,'[1]Youth DB'!$A:$A,"",0)</f>
        <v>701</v>
      </c>
      <c r="L1024" s="17" t="s">
        <v>39</v>
      </c>
      <c r="M1024" s="11">
        <f>SUM(O1024,Q1024,S1024,U1024,W1024,Y1024,AA1024,AC1024,AE1024)</f>
        <v>18</v>
      </c>
      <c r="N1024" s="12" t="s">
        <v>40</v>
      </c>
      <c r="O1024" s="12">
        <v>5</v>
      </c>
      <c r="P1024" s="12">
        <v>3</v>
      </c>
      <c r="Q1024" s="12">
        <v>2</v>
      </c>
      <c r="R1024" s="12">
        <v>4</v>
      </c>
      <c r="S1024" s="12">
        <v>8</v>
      </c>
      <c r="T1024" s="12">
        <v>9</v>
      </c>
      <c r="U1024" s="12">
        <v>3</v>
      </c>
      <c r="V1024" s="12">
        <v>9</v>
      </c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</row>
    <row r="1025" spans="1:32">
      <c r="A1025" s="1">
        <v>9365</v>
      </c>
      <c r="B1025" s="57" t="s">
        <v>1153</v>
      </c>
      <c r="C1025" s="17"/>
      <c r="D1025" s="17" t="s">
        <v>1154</v>
      </c>
      <c r="E1025" s="57" t="s">
        <v>34</v>
      </c>
      <c r="F1025" s="1" t="s">
        <v>35</v>
      </c>
      <c r="G1025" s="57" t="s">
        <v>1875</v>
      </c>
      <c r="H1025" s="57" t="s">
        <v>1673</v>
      </c>
      <c r="I1025" s="15" t="s">
        <v>75</v>
      </c>
      <c r="J1025" s="17" t="s">
        <v>1511</v>
      </c>
      <c r="K1025" s="1">
        <f>_xlfn.XLOOKUP(J1025,'[1]Youth DB'!$G:$G,'[1]Youth DB'!$A:$A,"",0)</f>
        <v>922</v>
      </c>
      <c r="L1025" s="17" t="s">
        <v>1265</v>
      </c>
      <c r="M1025" s="11">
        <f>SUM(O1025,Q1025,S1025,U1025,W1025,Y1025,AA1025,AC1025,AE1025)</f>
        <v>44</v>
      </c>
      <c r="N1025" s="12" t="s">
        <v>40</v>
      </c>
      <c r="O1025" s="12"/>
      <c r="P1025" s="12"/>
      <c r="Q1025" s="12"/>
      <c r="R1025" s="12"/>
      <c r="S1025" s="17">
        <v>9</v>
      </c>
      <c r="T1025" s="17">
        <v>12</v>
      </c>
      <c r="U1025" s="17">
        <v>6</v>
      </c>
      <c r="V1025" s="17">
        <v>13</v>
      </c>
      <c r="W1025" s="12">
        <v>10</v>
      </c>
      <c r="X1025" s="12"/>
      <c r="Y1025" s="12">
        <v>19</v>
      </c>
      <c r="Z1025" s="12"/>
      <c r="AA1025" s="12"/>
      <c r="AB1025" s="12"/>
      <c r="AC1025" s="12"/>
      <c r="AD1025" s="12"/>
      <c r="AE1025" s="12"/>
      <c r="AF1025" s="12"/>
    </row>
    <row r="1026" spans="1:32">
      <c r="A1026" s="1">
        <v>9341</v>
      </c>
      <c r="B1026" s="57" t="s">
        <v>1153</v>
      </c>
      <c r="C1026" s="17"/>
      <c r="D1026" s="17" t="s">
        <v>1154</v>
      </c>
      <c r="E1026" s="57" t="s">
        <v>34</v>
      </c>
      <c r="F1026" s="1" t="s">
        <v>35</v>
      </c>
      <c r="G1026" s="57" t="s">
        <v>1876</v>
      </c>
      <c r="H1026" s="57" t="s">
        <v>1877</v>
      </c>
      <c r="I1026" s="15" t="s">
        <v>78</v>
      </c>
      <c r="J1026" s="17" t="s">
        <v>1511</v>
      </c>
      <c r="K1026" s="1">
        <f>_xlfn.XLOOKUP(J1026,'[1]Youth DB'!$G:$G,'[1]Youth DB'!$A:$A,"",0)</f>
        <v>922</v>
      </c>
      <c r="L1026" s="17" t="s">
        <v>664</v>
      </c>
      <c r="M1026" s="11">
        <f>SUM(O1026,Q1026,S1026,U1026,W1026,Y1026,AA1026,AC1026,AE1026)</f>
        <v>47</v>
      </c>
      <c r="N1026" s="12" t="s">
        <v>40</v>
      </c>
      <c r="O1026" s="12"/>
      <c r="P1026" s="12"/>
      <c r="Q1026" s="12"/>
      <c r="R1026" s="12"/>
      <c r="S1026" s="12">
        <v>12</v>
      </c>
      <c r="T1026" s="12">
        <v>12</v>
      </c>
      <c r="U1026" s="12">
        <v>6</v>
      </c>
      <c r="V1026" s="12">
        <v>13</v>
      </c>
      <c r="W1026" s="12">
        <v>10</v>
      </c>
      <c r="X1026" s="12"/>
      <c r="Y1026" s="12">
        <v>19</v>
      </c>
      <c r="Z1026" s="12"/>
      <c r="AA1026" s="12"/>
      <c r="AB1026" s="12"/>
      <c r="AC1026" s="12"/>
      <c r="AD1026" s="12"/>
      <c r="AE1026" s="12"/>
      <c r="AF1026" s="12"/>
    </row>
    <row r="1027" spans="1:32">
      <c r="A1027" s="1">
        <v>9287</v>
      </c>
      <c r="B1027" s="17" t="s">
        <v>1153</v>
      </c>
      <c r="C1027" s="17"/>
      <c r="D1027" s="17" t="s">
        <v>1154</v>
      </c>
      <c r="E1027" s="17" t="s">
        <v>918</v>
      </c>
      <c r="F1027" s="1" t="s">
        <v>35</v>
      </c>
      <c r="G1027" s="17" t="s">
        <v>1878</v>
      </c>
      <c r="H1027" s="17" t="s">
        <v>1879</v>
      </c>
      <c r="I1027" s="15" t="s">
        <v>75</v>
      </c>
      <c r="J1027" s="17" t="s">
        <v>1511</v>
      </c>
      <c r="K1027" s="1">
        <f>_xlfn.XLOOKUP(J1027,'[1]Youth DB'!$G:$G,'[1]Youth DB'!$A:$A,"",0)</f>
        <v>922</v>
      </c>
      <c r="L1027" s="17" t="s">
        <v>664</v>
      </c>
      <c r="M1027" s="11">
        <f>SUM(O1027,Q1027,S1027,U1027,W1027,Y1027,AA1027,AC1027,AE1027)</f>
        <v>45</v>
      </c>
      <c r="N1027" s="12" t="s">
        <v>40</v>
      </c>
      <c r="O1027" s="12"/>
      <c r="P1027" s="12"/>
      <c r="Q1027" s="12"/>
      <c r="R1027" s="12"/>
      <c r="S1027" s="12">
        <v>14</v>
      </c>
      <c r="T1027" s="12">
        <v>14</v>
      </c>
      <c r="U1027" s="12">
        <v>6</v>
      </c>
      <c r="V1027" s="12">
        <v>15</v>
      </c>
      <c r="W1027" s="12">
        <v>8</v>
      </c>
      <c r="X1027" s="12"/>
      <c r="Y1027" s="12">
        <v>17</v>
      </c>
      <c r="Z1027" s="12"/>
      <c r="AA1027" s="12"/>
      <c r="AB1027" s="12"/>
      <c r="AC1027" s="12"/>
      <c r="AD1027" s="12"/>
      <c r="AE1027" s="12"/>
      <c r="AF1027" s="12"/>
    </row>
    <row r="1028" spans="1:32">
      <c r="A1028" s="1">
        <v>9286</v>
      </c>
      <c r="B1028" s="17" t="s">
        <v>1153</v>
      </c>
      <c r="C1028" s="17"/>
      <c r="D1028" s="17" t="s">
        <v>1154</v>
      </c>
      <c r="E1028" s="17" t="s">
        <v>918</v>
      </c>
      <c r="F1028" s="1" t="s">
        <v>35</v>
      </c>
      <c r="G1028" s="17" t="s">
        <v>1880</v>
      </c>
      <c r="H1028" s="17" t="s">
        <v>1881</v>
      </c>
      <c r="I1028" s="15" t="s">
        <v>78</v>
      </c>
      <c r="J1028" s="17" t="s">
        <v>1511</v>
      </c>
      <c r="K1028" s="1">
        <f>_xlfn.XLOOKUP(J1028,'[1]Youth DB'!$G:$G,'[1]Youth DB'!$A:$A,"",0)</f>
        <v>922</v>
      </c>
      <c r="L1028" s="17" t="s">
        <v>664</v>
      </c>
      <c r="M1028" s="11">
        <f>SUM(O1028,Q1028,S1028,U1028,W1028,Y1028,AA1028,AC1028,AE1028)</f>
        <v>45</v>
      </c>
      <c r="N1028" s="12" t="s">
        <v>40</v>
      </c>
      <c r="O1028" s="12"/>
      <c r="P1028" s="12"/>
      <c r="Q1028" s="12"/>
      <c r="R1028" s="12"/>
      <c r="S1028" s="12">
        <v>14</v>
      </c>
      <c r="T1028" s="12">
        <v>14</v>
      </c>
      <c r="U1028" s="12">
        <v>6</v>
      </c>
      <c r="V1028" s="12">
        <v>15</v>
      </c>
      <c r="W1028" s="12">
        <v>8</v>
      </c>
      <c r="X1028" s="12"/>
      <c r="Y1028" s="12">
        <v>17</v>
      </c>
      <c r="Z1028" s="12"/>
      <c r="AA1028" s="12"/>
      <c r="AB1028" s="12"/>
      <c r="AC1028" s="12"/>
      <c r="AD1028" s="12"/>
      <c r="AE1028" s="12"/>
      <c r="AF1028" s="12"/>
    </row>
    <row r="1029" spans="1:32">
      <c r="A1029" s="1">
        <v>2464</v>
      </c>
      <c r="B1029" s="3" t="s">
        <v>41</v>
      </c>
      <c r="C1029" s="3"/>
      <c r="D1029" s="3" t="s">
        <v>42</v>
      </c>
      <c r="E1029" s="3" t="s">
        <v>57</v>
      </c>
      <c r="F1029" s="1" t="s">
        <v>35</v>
      </c>
      <c r="G1029" s="3" t="s">
        <v>1882</v>
      </c>
      <c r="H1029" s="3" t="s">
        <v>1883</v>
      </c>
      <c r="I1029" s="15"/>
      <c r="J1029" s="17" t="s">
        <v>1212</v>
      </c>
      <c r="K1029" s="1">
        <f>_xlfn.XLOOKUP(J1029,'[1]Youth DB'!$G:$G,'[1]Youth DB'!$A:$A,"",0)</f>
        <v>678</v>
      </c>
      <c r="L1029" s="16">
        <v>45000</v>
      </c>
      <c r="M1029" s="11">
        <f>SUM(O1029,Q1029,S1029,U1029,W1029,Y1029,AA1029,AC1029,AE1029)</f>
        <v>19</v>
      </c>
      <c r="N1029" s="12" t="s">
        <v>40</v>
      </c>
      <c r="O1029" s="12">
        <v>3</v>
      </c>
      <c r="P1029" s="12">
        <v>1</v>
      </c>
      <c r="Q1029" s="12">
        <v>4</v>
      </c>
      <c r="R1029" s="12">
        <v>1</v>
      </c>
      <c r="S1029" s="12">
        <v>6</v>
      </c>
      <c r="T1029" s="12">
        <v>2</v>
      </c>
      <c r="U1029" s="12">
        <v>3</v>
      </c>
      <c r="V1029" s="12">
        <v>2</v>
      </c>
      <c r="W1029" s="12">
        <v>3</v>
      </c>
      <c r="X1029" s="12">
        <v>3</v>
      </c>
      <c r="Y1029" s="12"/>
      <c r="Z1029" s="12"/>
      <c r="AA1029" s="12"/>
      <c r="AB1029" s="12"/>
      <c r="AC1029" s="12"/>
      <c r="AD1029" s="12"/>
      <c r="AE1029" s="12"/>
      <c r="AF1029" s="12"/>
    </row>
    <row r="1030" spans="1:32">
      <c r="A1030" s="1">
        <v>4290</v>
      </c>
      <c r="B1030" s="3" t="s">
        <v>41</v>
      </c>
      <c r="C1030" s="3"/>
      <c r="D1030" s="3" t="s">
        <v>42</v>
      </c>
      <c r="E1030" s="3" t="s">
        <v>57</v>
      </c>
      <c r="F1030" s="1" t="s">
        <v>35</v>
      </c>
      <c r="G1030" s="3" t="s">
        <v>1884</v>
      </c>
      <c r="H1030" s="3" t="s">
        <v>1179</v>
      </c>
      <c r="I1030" s="15"/>
      <c r="J1030" s="17" t="s">
        <v>1518</v>
      </c>
      <c r="K1030" s="1">
        <f>_xlfn.XLOOKUP(J1030,'[1]Youth DB'!$G:$G,'[1]Youth DB'!$A:$A,"",0)</f>
        <v>682</v>
      </c>
      <c r="L1030" s="17" t="s">
        <v>1315</v>
      </c>
      <c r="M1030" s="11">
        <f>SUM(O1030,Q1030,S1030,U1030,W1030,Y1030,AA1030,AC1030,AE1030)</f>
        <v>19</v>
      </c>
      <c r="N1030" s="12" t="s">
        <v>40</v>
      </c>
      <c r="O1030" s="12">
        <v>4</v>
      </c>
      <c r="P1030" s="12">
        <v>1</v>
      </c>
      <c r="Q1030" s="12">
        <v>3</v>
      </c>
      <c r="R1030" s="12">
        <v>1</v>
      </c>
      <c r="S1030" s="12">
        <v>8</v>
      </c>
      <c r="T1030" s="12">
        <v>3</v>
      </c>
      <c r="U1030" s="12">
        <v>2</v>
      </c>
      <c r="V1030" s="12">
        <v>3</v>
      </c>
      <c r="W1030" s="12">
        <v>2</v>
      </c>
      <c r="X1030" s="12">
        <v>10</v>
      </c>
      <c r="Y1030" s="12"/>
      <c r="Z1030" s="12"/>
      <c r="AA1030" s="12"/>
      <c r="AB1030" s="12"/>
      <c r="AC1030" s="12"/>
      <c r="AD1030" s="12"/>
      <c r="AE1030" s="12"/>
      <c r="AF1030" s="12"/>
    </row>
    <row r="1031" spans="1:32">
      <c r="A1031" s="1">
        <v>4309</v>
      </c>
      <c r="B1031" s="3" t="s">
        <v>41</v>
      </c>
      <c r="C1031" s="3"/>
      <c r="D1031" s="3" t="s">
        <v>42</v>
      </c>
      <c r="E1031" s="3" t="s">
        <v>43</v>
      </c>
      <c r="F1031" s="1" t="s">
        <v>35</v>
      </c>
      <c r="G1031" s="3" t="s">
        <v>1885</v>
      </c>
      <c r="H1031" s="3" t="s">
        <v>81</v>
      </c>
      <c r="I1031" s="15"/>
      <c r="J1031" s="17" t="s">
        <v>47</v>
      </c>
      <c r="K1031" s="1">
        <f>_xlfn.XLOOKUP(J1031,'[1]Youth DB'!$G:$G,'[1]Youth DB'!$A:$A,"",0)</f>
        <v>934</v>
      </c>
      <c r="L1031" s="16">
        <v>45000</v>
      </c>
      <c r="M1031" s="11">
        <f>SUM(O1031,Q1031,S1031,U1031,W1031,Y1031,AA1031,AC1031,AE1031)</f>
        <v>19</v>
      </c>
      <c r="N1031" s="12" t="s">
        <v>40</v>
      </c>
      <c r="O1031" s="12">
        <v>7</v>
      </c>
      <c r="P1031" s="12">
        <v>2</v>
      </c>
      <c r="Q1031" s="12">
        <v>3</v>
      </c>
      <c r="R1031" s="12">
        <v>2</v>
      </c>
      <c r="S1031" s="12">
        <v>3</v>
      </c>
      <c r="T1031" s="12">
        <v>2</v>
      </c>
      <c r="U1031" s="12">
        <v>3</v>
      </c>
      <c r="V1031" s="12">
        <v>3</v>
      </c>
      <c r="W1031" s="12">
        <v>3</v>
      </c>
      <c r="X1031" s="12">
        <v>8</v>
      </c>
      <c r="Y1031" s="12"/>
      <c r="Z1031" s="12"/>
      <c r="AA1031" s="12"/>
      <c r="AB1031" s="12"/>
      <c r="AC1031" s="12"/>
      <c r="AD1031" s="12"/>
      <c r="AE1031" s="12"/>
      <c r="AF1031" s="12"/>
    </row>
    <row r="1032" spans="1:32">
      <c r="A1032" s="1">
        <v>9148</v>
      </c>
      <c r="B1032" s="3" t="s">
        <v>48</v>
      </c>
      <c r="C1032" s="3"/>
      <c r="D1032" s="3" t="s">
        <v>33</v>
      </c>
      <c r="E1032" s="3" t="s">
        <v>57</v>
      </c>
      <c r="F1032" s="1" t="s">
        <v>35</v>
      </c>
      <c r="G1032" s="17" t="s">
        <v>1886</v>
      </c>
      <c r="H1032" s="17" t="s">
        <v>844</v>
      </c>
      <c r="I1032" s="15" t="s">
        <v>78</v>
      </c>
      <c r="J1032" s="17" t="s">
        <v>1321</v>
      </c>
      <c r="K1032" s="1">
        <f>_xlfn.XLOOKUP(J1032,'[1]Youth DB'!$G:$G,'[1]Youth DB'!$A:$A,"",0)</f>
        <v>738</v>
      </c>
      <c r="L1032" s="16">
        <v>45008</v>
      </c>
      <c r="M1032" s="11">
        <f>SUM(O1032,Q1032,S1032,U1032,W1032,Y1032,AA1032,AC1032,AE1032)</f>
        <v>19</v>
      </c>
      <c r="N1032" s="12" t="s">
        <v>40</v>
      </c>
      <c r="O1032" s="12">
        <v>3</v>
      </c>
      <c r="P1032" s="12">
        <v>1</v>
      </c>
      <c r="Q1032" s="12">
        <v>2</v>
      </c>
      <c r="R1032" s="12">
        <v>2</v>
      </c>
      <c r="S1032" s="12">
        <v>11</v>
      </c>
      <c r="T1032" s="12">
        <v>3</v>
      </c>
      <c r="U1032" s="12">
        <v>3</v>
      </c>
      <c r="V1032" s="12">
        <v>4</v>
      </c>
      <c r="W1032" s="12">
        <v>0</v>
      </c>
      <c r="X1032" s="12">
        <v>4</v>
      </c>
      <c r="Y1032" s="12"/>
      <c r="Z1032" s="12"/>
      <c r="AA1032" s="12"/>
      <c r="AB1032" s="12"/>
      <c r="AC1032" s="12"/>
      <c r="AD1032" s="12"/>
      <c r="AE1032" s="12"/>
      <c r="AF1032" s="12"/>
    </row>
    <row r="1033" spans="1:32">
      <c r="A1033" s="1">
        <v>5991</v>
      </c>
      <c r="B1033" s="17" t="s">
        <v>921</v>
      </c>
      <c r="C1033" s="17"/>
      <c r="D1033" s="17" t="s">
        <v>497</v>
      </c>
      <c r="E1033" s="17" t="s">
        <v>57</v>
      </c>
      <c r="F1033" s="1" t="s">
        <v>35</v>
      </c>
      <c r="G1033" s="17" t="s">
        <v>1887</v>
      </c>
      <c r="H1033" s="17" t="s">
        <v>1888</v>
      </c>
      <c r="I1033" s="15" t="s">
        <v>75</v>
      </c>
      <c r="J1033" t="s">
        <v>1889</v>
      </c>
      <c r="K1033" s="1">
        <f>_xlfn.XLOOKUP(J1033,'[1]Youth DB'!$G:$G,'[1]Youth DB'!$A:$A,"",0)</f>
        <v>761</v>
      </c>
      <c r="L1033" s="17" t="s">
        <v>1463</v>
      </c>
      <c r="M1033" s="11">
        <f>SUM(O1033,Q1033,S1033,U1033,W1033,Y1033,AA1033,AC1033,AE1033)</f>
        <v>19</v>
      </c>
      <c r="N1033" s="12" t="s">
        <v>40</v>
      </c>
      <c r="O1033" s="12">
        <v>0</v>
      </c>
      <c r="P1033" s="12"/>
      <c r="Q1033" s="12">
        <v>6</v>
      </c>
      <c r="R1033" s="12">
        <v>2</v>
      </c>
      <c r="S1033" s="12">
        <v>6</v>
      </c>
      <c r="T1033" s="12">
        <v>5</v>
      </c>
      <c r="U1033" s="12">
        <v>3</v>
      </c>
      <c r="V1033" s="12">
        <v>5</v>
      </c>
      <c r="W1033" s="12">
        <v>4</v>
      </c>
      <c r="X1033" s="12">
        <v>8</v>
      </c>
      <c r="Y1033" s="12"/>
      <c r="Z1033" s="12"/>
      <c r="AA1033" s="12"/>
      <c r="AB1033" s="12"/>
      <c r="AC1033" s="12"/>
      <c r="AD1033" s="12"/>
      <c r="AE1033" s="12"/>
      <c r="AF1033" s="12"/>
    </row>
    <row r="1034" spans="1:32">
      <c r="A1034" s="1">
        <v>4654</v>
      </c>
      <c r="B1034" s="3" t="s">
        <v>451</v>
      </c>
      <c r="C1034" s="3"/>
      <c r="D1034" s="3" t="s">
        <v>452</v>
      </c>
      <c r="E1034" s="3" t="s">
        <v>57</v>
      </c>
      <c r="F1034" s="1" t="s">
        <v>35</v>
      </c>
      <c r="G1034" s="3" t="s">
        <v>1890</v>
      </c>
      <c r="H1034" s="3" t="s">
        <v>1891</v>
      </c>
      <c r="I1034" s="15" t="s">
        <v>75</v>
      </c>
      <c r="J1034" s="17" t="s">
        <v>1279</v>
      </c>
      <c r="K1034" s="1">
        <f>_xlfn.XLOOKUP(J1034,'[1]Youth DB'!$G:$G,'[1]Youth DB'!$A:$A,"",0)</f>
        <v>677</v>
      </c>
      <c r="L1034" s="16">
        <v>45035</v>
      </c>
      <c r="M1034" s="11">
        <f>SUM(O1034,Q1034,S1034,U1034,W1034,Y1034,AA1034,AC1034,AE1034)</f>
        <v>19</v>
      </c>
      <c r="N1034" s="12" t="s">
        <v>40</v>
      </c>
      <c r="O1034" s="12">
        <v>0</v>
      </c>
      <c r="P1034" s="12">
        <v>0</v>
      </c>
      <c r="Q1034" s="12">
        <v>4</v>
      </c>
      <c r="R1034" s="12">
        <v>2</v>
      </c>
      <c r="S1034" s="12">
        <v>8</v>
      </c>
      <c r="T1034" s="12">
        <v>7</v>
      </c>
      <c r="U1034" s="12">
        <v>3</v>
      </c>
      <c r="V1034" s="12">
        <v>7</v>
      </c>
      <c r="W1034" s="12">
        <v>4</v>
      </c>
      <c r="X1034" s="12">
        <v>7</v>
      </c>
      <c r="Y1034" s="12"/>
      <c r="Z1034" s="12"/>
      <c r="AA1034" s="12"/>
      <c r="AB1034" s="12"/>
      <c r="AC1034" s="12"/>
      <c r="AD1034" s="12"/>
      <c r="AE1034" s="12"/>
      <c r="AF1034" s="12"/>
    </row>
    <row r="1035" spans="1:32">
      <c r="A1035" s="1">
        <v>1986</v>
      </c>
      <c r="B1035" s="17" t="s">
        <v>921</v>
      </c>
      <c r="C1035" s="17"/>
      <c r="D1035" s="17" t="s">
        <v>497</v>
      </c>
      <c r="E1035" s="17" t="s">
        <v>34</v>
      </c>
      <c r="F1035" s="1" t="s">
        <v>35</v>
      </c>
      <c r="G1035" s="17" t="s">
        <v>1892</v>
      </c>
      <c r="H1035" s="17" t="s">
        <v>625</v>
      </c>
      <c r="I1035" s="15" t="s">
        <v>75</v>
      </c>
      <c r="J1035" t="s">
        <v>1889</v>
      </c>
      <c r="K1035" s="1">
        <f>_xlfn.XLOOKUP(J1035,'[1]Youth DB'!$G:$G,'[1]Youth DB'!$A:$A,"",0)</f>
        <v>761</v>
      </c>
      <c r="L1035" s="17" t="s">
        <v>960</v>
      </c>
      <c r="M1035" s="11">
        <f>SUM(O1035,Q1035,S1035,U1035,W1035,Y1035,AA1035,AC1035,AE1035)</f>
        <v>16</v>
      </c>
      <c r="N1035" s="12" t="s">
        <v>40</v>
      </c>
      <c r="O1035" s="12">
        <v>2</v>
      </c>
      <c r="P1035" s="12">
        <v>2</v>
      </c>
      <c r="Q1035" s="12">
        <v>3</v>
      </c>
      <c r="R1035" s="12">
        <v>2</v>
      </c>
      <c r="S1035" s="12">
        <v>6</v>
      </c>
      <c r="T1035" s="12">
        <v>5</v>
      </c>
      <c r="U1035" s="12">
        <v>1</v>
      </c>
      <c r="V1035" s="12">
        <v>5</v>
      </c>
      <c r="W1035" s="12">
        <v>4</v>
      </c>
      <c r="X1035" s="12">
        <v>7</v>
      </c>
      <c r="Y1035" s="12"/>
      <c r="Z1035" s="12"/>
      <c r="AA1035" s="12"/>
      <c r="AB1035" s="12"/>
      <c r="AC1035" s="12"/>
      <c r="AD1035" s="12"/>
      <c r="AE1035" s="12"/>
      <c r="AF1035" s="12"/>
    </row>
    <row r="1036" spans="1:32">
      <c r="A1036" s="1">
        <v>4550</v>
      </c>
      <c r="B1036" s="3" t="s">
        <v>451</v>
      </c>
      <c r="C1036" s="3"/>
      <c r="D1036" s="3" t="s">
        <v>452</v>
      </c>
      <c r="E1036" s="3" t="s">
        <v>57</v>
      </c>
      <c r="F1036" s="1" t="s">
        <v>35</v>
      </c>
      <c r="G1036" s="3" t="s">
        <v>1893</v>
      </c>
      <c r="H1036" s="3" t="s">
        <v>583</v>
      </c>
      <c r="I1036" s="15" t="s">
        <v>75</v>
      </c>
      <c r="J1036" s="17" t="s">
        <v>1334</v>
      </c>
      <c r="K1036" s="1">
        <f>_xlfn.XLOOKUP(J1036,'[1]Youth DB'!$G:$G,'[1]Youth DB'!$A:$A,"",0)</f>
        <v>693</v>
      </c>
      <c r="L1036" s="16">
        <v>45007</v>
      </c>
      <c r="M1036" s="11">
        <f>SUM(O1036,Q1036,S1036,U1036,W1036,Y1036,AA1036,AC1036,AE1036)</f>
        <v>19</v>
      </c>
      <c r="N1036" s="12" t="s">
        <v>40</v>
      </c>
      <c r="O1036" s="12">
        <v>4</v>
      </c>
      <c r="P1036" s="12">
        <v>1</v>
      </c>
      <c r="Q1036" s="12">
        <v>4</v>
      </c>
      <c r="R1036" s="12">
        <v>5</v>
      </c>
      <c r="S1036" s="12">
        <v>7</v>
      </c>
      <c r="T1036" s="12">
        <v>10</v>
      </c>
      <c r="U1036" s="12"/>
      <c r="V1036" s="12"/>
      <c r="W1036" s="12">
        <v>4</v>
      </c>
      <c r="X1036" s="12">
        <v>18</v>
      </c>
      <c r="Y1036" s="12"/>
      <c r="Z1036" s="12"/>
      <c r="AA1036" s="12"/>
      <c r="AB1036" s="12"/>
      <c r="AC1036" s="12"/>
      <c r="AD1036" s="12"/>
      <c r="AE1036" s="12"/>
      <c r="AF1036" s="12"/>
    </row>
    <row r="1037" spans="1:32">
      <c r="A1037" s="1">
        <v>7896</v>
      </c>
      <c r="B1037" s="3" t="s">
        <v>451</v>
      </c>
      <c r="C1037" s="3"/>
      <c r="D1037" s="3" t="s">
        <v>452</v>
      </c>
      <c r="E1037" s="3" t="s">
        <v>43</v>
      </c>
      <c r="F1037" s="1" t="s">
        <v>35</v>
      </c>
      <c r="G1037" s="17" t="s">
        <v>1894</v>
      </c>
      <c r="H1037" s="17" t="s">
        <v>1895</v>
      </c>
      <c r="I1037" s="15" t="s">
        <v>78</v>
      </c>
      <c r="J1037" s="17" t="s">
        <v>1224</v>
      </c>
      <c r="K1037" s="1">
        <f>_xlfn.XLOOKUP(J1037,'[1]Youth DB'!$G:$G,'[1]Youth DB'!$A:$A,"",0)</f>
        <v>666</v>
      </c>
      <c r="L1037" s="16">
        <v>44999</v>
      </c>
      <c r="M1037" s="11">
        <f>SUM(O1037,Q1037,S1037,U1037,W1037,Y1037,AA1037,AC1037,AE1037)</f>
        <v>19</v>
      </c>
      <c r="N1037" s="12" t="s">
        <v>40</v>
      </c>
      <c r="O1037" s="12">
        <v>4</v>
      </c>
      <c r="P1037" s="12">
        <v>1</v>
      </c>
      <c r="Q1037" s="12">
        <v>1</v>
      </c>
      <c r="R1037" s="12">
        <v>1</v>
      </c>
      <c r="S1037" s="12">
        <v>9</v>
      </c>
      <c r="T1037" s="12">
        <v>3</v>
      </c>
      <c r="U1037" s="12">
        <v>0</v>
      </c>
      <c r="V1037" s="12">
        <v>3</v>
      </c>
      <c r="W1037" s="12">
        <v>5</v>
      </c>
      <c r="X1037" s="12">
        <v>5</v>
      </c>
      <c r="Y1037" s="12"/>
      <c r="Z1037" s="12"/>
      <c r="AA1037" s="12"/>
      <c r="AB1037" s="12"/>
      <c r="AC1037" s="12"/>
      <c r="AD1037" s="12"/>
      <c r="AE1037" s="12"/>
      <c r="AF1037" s="12"/>
    </row>
    <row r="1038" spans="1:32">
      <c r="A1038" s="1">
        <v>4568</v>
      </c>
      <c r="B1038" s="3" t="s">
        <v>451</v>
      </c>
      <c r="C1038" s="3"/>
      <c r="D1038" s="3" t="s">
        <v>452</v>
      </c>
      <c r="E1038" s="3" t="s">
        <v>57</v>
      </c>
      <c r="F1038" s="1" t="s">
        <v>35</v>
      </c>
      <c r="G1038" s="3" t="s">
        <v>1896</v>
      </c>
      <c r="H1038" s="3" t="s">
        <v>574</v>
      </c>
      <c r="I1038" s="15" t="s">
        <v>78</v>
      </c>
      <c r="J1038" s="17" t="s">
        <v>1334</v>
      </c>
      <c r="K1038" s="1">
        <f>_xlfn.XLOOKUP(J1038,'[1]Youth DB'!$G:$G,'[1]Youth DB'!$A:$A,"",0)</f>
        <v>693</v>
      </c>
      <c r="L1038" s="16">
        <v>45008</v>
      </c>
      <c r="M1038" s="11">
        <f>SUM(O1038,Q1038,S1038,U1038,W1038,Y1038,AA1038,AC1038,AE1038)</f>
        <v>19</v>
      </c>
      <c r="N1038" s="12" t="s">
        <v>40</v>
      </c>
      <c r="O1038" s="12">
        <v>3</v>
      </c>
      <c r="P1038" s="12">
        <v>1</v>
      </c>
      <c r="Q1038" s="12">
        <v>4</v>
      </c>
      <c r="R1038" s="12">
        <v>5</v>
      </c>
      <c r="S1038" s="12">
        <v>6</v>
      </c>
      <c r="T1038" s="12">
        <v>10</v>
      </c>
      <c r="U1038" s="12">
        <v>2</v>
      </c>
      <c r="V1038" s="12">
        <v>10</v>
      </c>
      <c r="W1038" s="12">
        <v>4</v>
      </c>
      <c r="X1038" s="12">
        <v>19</v>
      </c>
      <c r="Y1038" s="12"/>
      <c r="Z1038" s="12"/>
      <c r="AA1038" s="12"/>
      <c r="AB1038" s="12"/>
      <c r="AC1038" s="12"/>
      <c r="AD1038" s="12"/>
      <c r="AE1038" s="12"/>
      <c r="AF1038" s="12"/>
    </row>
    <row r="1039" spans="1:32">
      <c r="A1039" s="1">
        <v>4579</v>
      </c>
      <c r="B1039" s="3" t="s">
        <v>451</v>
      </c>
      <c r="C1039" s="3"/>
      <c r="D1039" s="3" t="s">
        <v>452</v>
      </c>
      <c r="E1039" s="3" t="s">
        <v>43</v>
      </c>
      <c r="F1039" s="1" t="s">
        <v>35</v>
      </c>
      <c r="G1039" s="3" t="s">
        <v>1897</v>
      </c>
      <c r="H1039" s="3" t="s">
        <v>1898</v>
      </c>
      <c r="I1039" s="15" t="s">
        <v>78</v>
      </c>
      <c r="J1039" s="17" t="s">
        <v>1224</v>
      </c>
      <c r="K1039" s="1">
        <f>_xlfn.XLOOKUP(J1039,'[1]Youth DB'!$G:$G,'[1]Youth DB'!$A:$A,"",0)</f>
        <v>666</v>
      </c>
      <c r="L1039" s="16">
        <v>44999</v>
      </c>
      <c r="M1039" s="11">
        <f>SUM(O1039,Q1039,S1039,U1039,W1039,Y1039,AA1039,AC1039,AE1039)</f>
        <v>19</v>
      </c>
      <c r="N1039" s="12" t="s">
        <v>40</v>
      </c>
      <c r="O1039" s="12">
        <v>4</v>
      </c>
      <c r="P1039" s="12">
        <v>1</v>
      </c>
      <c r="Q1039" s="12">
        <v>4</v>
      </c>
      <c r="R1039" s="12">
        <v>2</v>
      </c>
      <c r="S1039" s="12">
        <v>6</v>
      </c>
      <c r="T1039" s="12">
        <v>3</v>
      </c>
      <c r="U1039" s="12">
        <v>1</v>
      </c>
      <c r="V1039" s="12">
        <v>3</v>
      </c>
      <c r="W1039" s="12">
        <v>4</v>
      </c>
      <c r="X1039" s="12">
        <v>7</v>
      </c>
      <c r="Y1039" s="12"/>
      <c r="Z1039" s="12"/>
      <c r="AA1039" s="12"/>
      <c r="AB1039" s="12"/>
      <c r="AC1039" s="12"/>
      <c r="AD1039" s="12"/>
      <c r="AE1039" s="12"/>
      <c r="AF1039" s="12"/>
    </row>
    <row r="1040" spans="1:32">
      <c r="A1040" s="1">
        <v>4544</v>
      </c>
      <c r="B1040" s="3" t="s">
        <v>451</v>
      </c>
      <c r="C1040" s="3"/>
      <c r="D1040" s="3" t="s">
        <v>452</v>
      </c>
      <c r="E1040" s="3" t="s">
        <v>57</v>
      </c>
      <c r="F1040" s="1" t="s">
        <v>35</v>
      </c>
      <c r="G1040" s="3" t="s">
        <v>1899</v>
      </c>
      <c r="H1040" s="3" t="s">
        <v>221</v>
      </c>
      <c r="I1040" s="15" t="s">
        <v>78</v>
      </c>
      <c r="J1040" s="17" t="s">
        <v>1334</v>
      </c>
      <c r="K1040" s="1">
        <f>_xlfn.XLOOKUP(J1040,'[1]Youth DB'!$G:$G,'[1]Youth DB'!$A:$A,"",0)</f>
        <v>693</v>
      </c>
      <c r="L1040" s="16">
        <v>45007</v>
      </c>
      <c r="M1040" s="11">
        <f>SUM(O1040,Q1040,S1040,U1040,W1040,Y1040,AA1040,AC1040,AE1040)</f>
        <v>19</v>
      </c>
      <c r="N1040" s="12" t="s">
        <v>40</v>
      </c>
      <c r="O1040" s="12">
        <v>3</v>
      </c>
      <c r="P1040" s="12">
        <v>4</v>
      </c>
      <c r="Q1040" s="12">
        <v>3</v>
      </c>
      <c r="R1040" s="12">
        <v>5</v>
      </c>
      <c r="S1040" s="12">
        <v>9</v>
      </c>
      <c r="T1040" s="12">
        <v>10</v>
      </c>
      <c r="U1040" s="12">
        <v>0</v>
      </c>
      <c r="V1040" s="12"/>
      <c r="W1040" s="12">
        <v>4</v>
      </c>
      <c r="X1040" s="12">
        <v>19</v>
      </c>
      <c r="Y1040" s="12"/>
      <c r="Z1040" s="12"/>
      <c r="AA1040" s="12"/>
      <c r="AB1040" s="12"/>
      <c r="AC1040" s="12"/>
      <c r="AD1040" s="12"/>
      <c r="AE1040" s="12"/>
      <c r="AF1040" s="12"/>
    </row>
    <row r="1041" spans="1:32">
      <c r="A1041" s="1">
        <v>7905</v>
      </c>
      <c r="B1041" s="3" t="s">
        <v>451</v>
      </c>
      <c r="C1041" s="3"/>
      <c r="D1041" s="3" t="s">
        <v>452</v>
      </c>
      <c r="E1041" s="3" t="s">
        <v>43</v>
      </c>
      <c r="F1041" s="1" t="s">
        <v>35</v>
      </c>
      <c r="G1041" s="17" t="s">
        <v>1900</v>
      </c>
      <c r="H1041" s="17" t="s">
        <v>1244</v>
      </c>
      <c r="I1041" s="15" t="s">
        <v>78</v>
      </c>
      <c r="J1041" s="17" t="s">
        <v>1334</v>
      </c>
      <c r="K1041" s="1">
        <f>_xlfn.XLOOKUP(J1041,'[1]Youth DB'!$G:$G,'[1]Youth DB'!$A:$A,"",0)</f>
        <v>693</v>
      </c>
      <c r="L1041" s="16">
        <v>44999</v>
      </c>
      <c r="M1041" s="11">
        <f>SUM(O1041,Q1041,S1041,U1041,W1041,Y1041,AA1041,AC1041,AE1041)</f>
        <v>19</v>
      </c>
      <c r="N1041" s="12" t="s">
        <v>40</v>
      </c>
      <c r="O1041" s="12">
        <v>4</v>
      </c>
      <c r="P1041" s="12">
        <v>1</v>
      </c>
      <c r="Q1041" s="12">
        <v>2</v>
      </c>
      <c r="R1041" s="12">
        <v>2</v>
      </c>
      <c r="S1041" s="12">
        <v>5</v>
      </c>
      <c r="T1041" s="12">
        <v>3</v>
      </c>
      <c r="U1041" s="12">
        <v>2</v>
      </c>
      <c r="V1041" s="12">
        <v>4</v>
      </c>
      <c r="W1041" s="12">
        <v>6</v>
      </c>
      <c r="X1041" s="12">
        <v>4</v>
      </c>
      <c r="Y1041" s="12"/>
      <c r="Z1041" s="12"/>
      <c r="AA1041" s="12"/>
      <c r="AB1041" s="12"/>
      <c r="AC1041" s="12"/>
      <c r="AD1041" s="12"/>
      <c r="AE1041" s="12"/>
      <c r="AF1041" s="12"/>
    </row>
    <row r="1042" spans="1:32">
      <c r="A1042" s="1">
        <v>1501</v>
      </c>
      <c r="B1042" s="17" t="s">
        <v>921</v>
      </c>
      <c r="C1042" s="17"/>
      <c r="D1042" s="17" t="s">
        <v>497</v>
      </c>
      <c r="E1042" s="17" t="s">
        <v>918</v>
      </c>
      <c r="F1042" s="1" t="s">
        <v>35</v>
      </c>
      <c r="G1042" s="17" t="s">
        <v>1901</v>
      </c>
      <c r="H1042" s="17" t="s">
        <v>700</v>
      </c>
      <c r="I1042" s="15" t="s">
        <v>78</v>
      </c>
      <c r="J1042" t="s">
        <v>1889</v>
      </c>
      <c r="K1042" s="1">
        <f>_xlfn.XLOOKUP(J1042,'[1]Youth DB'!$G:$G,'[1]Youth DB'!$A:$A,"",0)</f>
        <v>761</v>
      </c>
      <c r="L1042" s="17" t="s">
        <v>960</v>
      </c>
      <c r="M1042" s="11">
        <f>SUM(O1042,Q1042,S1042,U1042,W1042,Y1042,AA1042,AC1042,AE1042)</f>
        <v>18</v>
      </c>
      <c r="N1042" s="12" t="s">
        <v>40</v>
      </c>
      <c r="O1042" s="12">
        <v>2</v>
      </c>
      <c r="P1042" s="12">
        <v>2</v>
      </c>
      <c r="Q1042" s="12">
        <v>3</v>
      </c>
      <c r="R1042" s="12">
        <v>2</v>
      </c>
      <c r="S1042" s="12">
        <v>7</v>
      </c>
      <c r="T1042" s="12">
        <v>5</v>
      </c>
      <c r="U1042" s="12"/>
      <c r="V1042" s="12"/>
      <c r="W1042" s="12">
        <v>2</v>
      </c>
      <c r="X1042" s="12">
        <v>13</v>
      </c>
      <c r="Y1042" s="12">
        <v>4</v>
      </c>
      <c r="Z1042" s="12">
        <v>13</v>
      </c>
      <c r="AA1042" s="12"/>
      <c r="AB1042" s="12"/>
      <c r="AC1042" s="12"/>
      <c r="AD1042" s="12"/>
      <c r="AE1042" s="12"/>
      <c r="AF1042" s="12"/>
    </row>
    <row r="1043" spans="1:32" ht="24">
      <c r="A1043" s="1">
        <v>7764</v>
      </c>
      <c r="B1043" s="3" t="s">
        <v>1016</v>
      </c>
      <c r="C1043" s="3" t="s">
        <v>1545</v>
      </c>
      <c r="D1043" s="3" t="s">
        <v>432</v>
      </c>
      <c r="E1043" s="3" t="s">
        <v>43</v>
      </c>
      <c r="F1043" s="1" t="s">
        <v>35</v>
      </c>
      <c r="G1043" s="17" t="s">
        <v>1902</v>
      </c>
      <c r="H1043" s="17" t="s">
        <v>1903</v>
      </c>
      <c r="I1043" s="15" t="s">
        <v>75</v>
      </c>
      <c r="J1043" s="17" t="s">
        <v>1548</v>
      </c>
      <c r="K1043" s="1">
        <f>_xlfn.XLOOKUP(J1043,'[1]Youth DB'!$G:$G,'[1]Youth DB'!$A:$A,"",0)</f>
        <v>891</v>
      </c>
      <c r="L1043" s="17" t="s">
        <v>482</v>
      </c>
      <c r="M1043" s="11">
        <f>SUM(O1043,Q1043,S1043,U1043,W1043,Y1043,AA1043,AC1043,AE1043)</f>
        <v>19</v>
      </c>
      <c r="N1043" s="12"/>
      <c r="O1043" s="12"/>
      <c r="P1043" s="12"/>
      <c r="Q1043" s="12">
        <v>4</v>
      </c>
      <c r="R1043" s="12">
        <v>2</v>
      </c>
      <c r="S1043" s="12">
        <v>7</v>
      </c>
      <c r="T1043" s="12">
        <v>5</v>
      </c>
      <c r="U1043" s="12">
        <v>5</v>
      </c>
      <c r="V1043" s="12">
        <v>5</v>
      </c>
      <c r="W1043" s="12">
        <v>3</v>
      </c>
      <c r="X1043" s="12">
        <v>9</v>
      </c>
      <c r="Y1043" s="12"/>
      <c r="Z1043" s="12"/>
      <c r="AA1043" s="12"/>
      <c r="AB1043" s="12"/>
      <c r="AC1043" s="12"/>
      <c r="AD1043" s="12"/>
      <c r="AE1043" s="12"/>
      <c r="AF1043" s="12"/>
    </row>
    <row r="1044" spans="1:32" ht="24">
      <c r="A1044" s="1">
        <v>7778</v>
      </c>
      <c r="B1044" s="3" t="s">
        <v>1016</v>
      </c>
      <c r="C1044" s="3" t="s">
        <v>1545</v>
      </c>
      <c r="D1044" s="3" t="s">
        <v>432</v>
      </c>
      <c r="E1044" s="3" t="s">
        <v>43</v>
      </c>
      <c r="F1044" s="1" t="s">
        <v>35</v>
      </c>
      <c r="G1044" s="17" t="s">
        <v>780</v>
      </c>
      <c r="H1044" s="17" t="s">
        <v>1904</v>
      </c>
      <c r="I1044" s="15" t="s">
        <v>78</v>
      </c>
      <c r="J1044" s="17" t="s">
        <v>1548</v>
      </c>
      <c r="K1044" s="1">
        <f>_xlfn.XLOOKUP(J1044,'[1]Youth DB'!$G:$G,'[1]Youth DB'!$A:$A,"",0)</f>
        <v>891</v>
      </c>
      <c r="L1044" s="17" t="s">
        <v>1549</v>
      </c>
      <c r="M1044" s="11">
        <f>SUM(O1044,Q1044,S1044,U1044,W1044,Y1044,AA1044,AC1044,AE1044)</f>
        <v>19</v>
      </c>
      <c r="N1044" s="12"/>
      <c r="O1044" s="12"/>
      <c r="P1044" s="12"/>
      <c r="Q1044" s="12">
        <v>3</v>
      </c>
      <c r="R1044" s="12">
        <v>2</v>
      </c>
      <c r="S1044" s="12">
        <v>9</v>
      </c>
      <c r="T1044" s="12">
        <v>4</v>
      </c>
      <c r="U1044" s="12">
        <v>4</v>
      </c>
      <c r="V1044" s="12">
        <v>4</v>
      </c>
      <c r="W1044" s="12">
        <v>3</v>
      </c>
      <c r="X1044" s="12">
        <v>4</v>
      </c>
      <c r="Y1044" s="12"/>
      <c r="Z1044" s="12"/>
      <c r="AA1044" s="12"/>
      <c r="AB1044" s="12"/>
      <c r="AC1044" s="12"/>
      <c r="AD1044" s="12"/>
      <c r="AE1044" s="12"/>
      <c r="AF1044" s="12"/>
    </row>
    <row r="1045" spans="1:32">
      <c r="A1045" s="1">
        <v>4789</v>
      </c>
      <c r="B1045" s="3" t="s">
        <v>1016</v>
      </c>
      <c r="C1045" s="3"/>
      <c r="D1045" s="3" t="s">
        <v>432</v>
      </c>
      <c r="E1045" s="3" t="s">
        <v>57</v>
      </c>
      <c r="F1045" s="1" t="s">
        <v>35</v>
      </c>
      <c r="G1045" s="3" t="s">
        <v>1905</v>
      </c>
      <c r="H1045" s="3" t="s">
        <v>526</v>
      </c>
      <c r="I1045" s="15" t="s">
        <v>75</v>
      </c>
      <c r="J1045" s="17" t="s">
        <v>1551</v>
      </c>
      <c r="K1045" s="1">
        <f>_xlfn.XLOOKUP(J1045,'[1]Youth DB'!$G:$G,'[1]Youth DB'!$A:$A,"",0)</f>
        <v>767</v>
      </c>
      <c r="L1045" s="17" t="s">
        <v>776</v>
      </c>
      <c r="M1045" s="11">
        <f>SUM(O1045,Q1045,S1045,U1045,W1045,Y1045,AA1045,AC1045,AE1045)</f>
        <v>19</v>
      </c>
      <c r="N1045" s="12"/>
      <c r="O1045" s="12">
        <v>3</v>
      </c>
      <c r="P1045" s="12">
        <v>1</v>
      </c>
      <c r="Q1045" s="12">
        <v>4</v>
      </c>
      <c r="R1045" s="12">
        <v>2</v>
      </c>
      <c r="S1045" s="12">
        <v>6</v>
      </c>
      <c r="T1045" s="12">
        <v>3</v>
      </c>
      <c r="U1045" s="12">
        <v>3</v>
      </c>
      <c r="V1045" s="12">
        <v>3</v>
      </c>
      <c r="W1045" s="12">
        <v>3</v>
      </c>
      <c r="X1045" s="12">
        <v>4</v>
      </c>
      <c r="Y1045" s="12"/>
      <c r="Z1045" s="12"/>
      <c r="AA1045" s="12"/>
      <c r="AB1045" s="12"/>
      <c r="AC1045" s="12"/>
      <c r="AD1045" s="12"/>
      <c r="AE1045" s="12"/>
      <c r="AF1045" s="12"/>
    </row>
    <row r="1046" spans="1:32">
      <c r="A1046" s="1">
        <v>7627</v>
      </c>
      <c r="B1046" s="3" t="s">
        <v>1016</v>
      </c>
      <c r="C1046" s="3"/>
      <c r="D1046" s="3" t="s">
        <v>432</v>
      </c>
      <c r="E1046" s="3" t="s">
        <v>43</v>
      </c>
      <c r="F1046" s="1" t="s">
        <v>35</v>
      </c>
      <c r="G1046" s="17" t="s">
        <v>1906</v>
      </c>
      <c r="H1046" s="17" t="s">
        <v>668</v>
      </c>
      <c r="I1046" s="15" t="s">
        <v>78</v>
      </c>
      <c r="J1046" s="17" t="s">
        <v>1551</v>
      </c>
      <c r="K1046" s="1">
        <f>_xlfn.XLOOKUP(J1046,'[1]Youth DB'!$G:$G,'[1]Youth DB'!$A:$A,"",0)</f>
        <v>767</v>
      </c>
      <c r="L1046" s="17" t="s">
        <v>39</v>
      </c>
      <c r="M1046" s="11">
        <f>SUM(O1046,Q1046,S1046,U1046,W1046,Y1046,AA1046,AC1046,AE1046)</f>
        <v>19</v>
      </c>
      <c r="N1046" s="12"/>
      <c r="O1046" s="12">
        <v>5</v>
      </c>
      <c r="P1046" s="12">
        <v>1</v>
      </c>
      <c r="Q1046" s="12">
        <v>4</v>
      </c>
      <c r="R1046" s="12">
        <v>2</v>
      </c>
      <c r="S1046" s="12">
        <v>3</v>
      </c>
      <c r="T1046" s="12">
        <v>3</v>
      </c>
      <c r="U1046" s="12">
        <v>2</v>
      </c>
      <c r="V1046" s="12">
        <v>3</v>
      </c>
      <c r="W1046" s="12">
        <v>5</v>
      </c>
      <c r="X1046" s="12">
        <v>3</v>
      </c>
      <c r="Y1046" s="12"/>
      <c r="Z1046" s="12"/>
      <c r="AA1046" s="12"/>
      <c r="AB1046" s="12"/>
      <c r="AC1046" s="12"/>
      <c r="AD1046" s="12"/>
      <c r="AE1046" s="12"/>
      <c r="AF1046" s="12"/>
    </row>
    <row r="1047" spans="1:32">
      <c r="A1047" s="1">
        <v>1489</v>
      </c>
      <c r="B1047" s="17" t="s">
        <v>921</v>
      </c>
      <c r="C1047" s="17"/>
      <c r="D1047" s="17" t="s">
        <v>497</v>
      </c>
      <c r="E1047" s="17" t="s">
        <v>918</v>
      </c>
      <c r="F1047" s="1" t="s">
        <v>35</v>
      </c>
      <c r="G1047" s="17" t="s">
        <v>1907</v>
      </c>
      <c r="H1047" s="17" t="s">
        <v>353</v>
      </c>
      <c r="I1047" s="15" t="s">
        <v>75</v>
      </c>
      <c r="J1047" t="s">
        <v>1889</v>
      </c>
      <c r="K1047" s="1">
        <f>_xlfn.XLOOKUP(J1047,'[1]Youth DB'!$G:$G,'[1]Youth DB'!$A:$A,"",0)</f>
        <v>761</v>
      </c>
      <c r="L1047" s="17" t="s">
        <v>960</v>
      </c>
      <c r="M1047" s="11">
        <f>SUM(O1047,Q1047,S1047,U1047,W1047,Y1047,AA1047,AC1047,AE1047)</f>
        <v>19</v>
      </c>
      <c r="N1047" s="12" t="s">
        <v>40</v>
      </c>
      <c r="O1047" s="12">
        <v>3</v>
      </c>
      <c r="P1047" s="12">
        <v>2</v>
      </c>
      <c r="Q1047" s="12">
        <v>1</v>
      </c>
      <c r="R1047" s="12">
        <v>2</v>
      </c>
      <c r="S1047" s="12">
        <v>7</v>
      </c>
      <c r="T1047" s="12">
        <v>5</v>
      </c>
      <c r="U1047" s="12">
        <v>1</v>
      </c>
      <c r="V1047" s="12">
        <v>5</v>
      </c>
      <c r="W1047" s="12">
        <v>2</v>
      </c>
      <c r="X1047" s="12">
        <v>7</v>
      </c>
      <c r="Y1047" s="12">
        <v>5</v>
      </c>
      <c r="Z1047" s="12">
        <v>7</v>
      </c>
      <c r="AA1047" s="12"/>
      <c r="AB1047" s="12"/>
      <c r="AC1047" s="12"/>
      <c r="AD1047" s="12"/>
      <c r="AE1047" s="12"/>
      <c r="AF1047" s="12"/>
    </row>
    <row r="1048" spans="1:32">
      <c r="A1048" s="1">
        <v>4828</v>
      </c>
      <c r="B1048" s="3" t="s">
        <v>1016</v>
      </c>
      <c r="C1048" s="3"/>
      <c r="D1048" s="3" t="s">
        <v>432</v>
      </c>
      <c r="E1048" s="3" t="s">
        <v>57</v>
      </c>
      <c r="F1048" s="1" t="s">
        <v>35</v>
      </c>
      <c r="G1048" s="3" t="s">
        <v>1908</v>
      </c>
      <c r="H1048" s="3" t="s">
        <v>1909</v>
      </c>
      <c r="I1048" s="15" t="s">
        <v>78</v>
      </c>
      <c r="J1048" s="17" t="s">
        <v>1797</v>
      </c>
      <c r="K1048" s="1">
        <f>_xlfn.XLOOKUP(J1048,'[1]Youth DB'!$G:$G,'[1]Youth DB'!$A:$A,"",0)</f>
        <v>759</v>
      </c>
      <c r="L1048" s="17" t="s">
        <v>641</v>
      </c>
      <c r="M1048" s="11">
        <f>SUM(O1048,Q1048,S1048,U1048,W1048,Y1048,AA1048,AC1048,AE1048)</f>
        <v>19</v>
      </c>
      <c r="N1048" s="12"/>
      <c r="O1048" s="12">
        <v>3</v>
      </c>
      <c r="P1048" s="12">
        <v>1</v>
      </c>
      <c r="Q1048" s="12">
        <v>5</v>
      </c>
      <c r="R1048" s="12">
        <v>4</v>
      </c>
      <c r="S1048" s="12">
        <v>9</v>
      </c>
      <c r="T1048" s="12">
        <v>9</v>
      </c>
      <c r="U1048" s="12">
        <v>0</v>
      </c>
      <c r="V1048" s="12">
        <v>9</v>
      </c>
      <c r="W1048" s="12">
        <v>2</v>
      </c>
      <c r="X1048" s="12">
        <v>9</v>
      </c>
      <c r="Y1048" s="12"/>
      <c r="Z1048" s="12"/>
      <c r="AA1048" s="12"/>
      <c r="AB1048" s="12"/>
      <c r="AC1048" s="12"/>
      <c r="AD1048" s="12"/>
      <c r="AE1048" s="12"/>
      <c r="AF1048" s="12"/>
    </row>
    <row r="1049" spans="1:32">
      <c r="A1049" s="1">
        <v>7208</v>
      </c>
      <c r="B1049" s="17" t="s">
        <v>921</v>
      </c>
      <c r="C1049" s="17"/>
      <c r="D1049" s="17" t="s">
        <v>497</v>
      </c>
      <c r="E1049" s="17" t="s">
        <v>43</v>
      </c>
      <c r="F1049" s="1" t="s">
        <v>35</v>
      </c>
      <c r="G1049" s="17" t="s">
        <v>1910</v>
      </c>
      <c r="H1049" s="17" t="s">
        <v>109</v>
      </c>
      <c r="I1049" s="15" t="s">
        <v>75</v>
      </c>
      <c r="J1049" t="s">
        <v>1889</v>
      </c>
      <c r="K1049" s="1">
        <f>_xlfn.XLOOKUP(J1049,'[1]Youth DB'!$G:$G,'[1]Youth DB'!$A:$A,"",0)</f>
        <v>761</v>
      </c>
      <c r="L1049" s="17" t="s">
        <v>827</v>
      </c>
      <c r="M1049" s="11">
        <f>SUM(O1049,Q1049,S1049,U1049,W1049,Y1049,AA1049,AC1049,AE1049)</f>
        <v>25</v>
      </c>
      <c r="N1049" s="12" t="s">
        <v>40</v>
      </c>
      <c r="O1049" s="12">
        <v>6</v>
      </c>
      <c r="P1049" s="12">
        <v>1</v>
      </c>
      <c r="Q1049" s="12">
        <v>2</v>
      </c>
      <c r="R1049" s="12">
        <v>1</v>
      </c>
      <c r="S1049" s="12">
        <v>8</v>
      </c>
      <c r="T1049" s="12">
        <v>1</v>
      </c>
      <c r="U1049" s="12">
        <v>5</v>
      </c>
      <c r="V1049" s="12">
        <v>1</v>
      </c>
      <c r="W1049" s="12">
        <v>4</v>
      </c>
      <c r="X1049" s="12">
        <v>1</v>
      </c>
      <c r="Y1049" s="12"/>
      <c r="Z1049" s="12"/>
      <c r="AA1049" s="12"/>
      <c r="AB1049" s="12"/>
      <c r="AC1049" s="12"/>
      <c r="AD1049" s="12"/>
      <c r="AE1049" s="12"/>
      <c r="AF1049" s="12"/>
    </row>
    <row r="1050" spans="1:32">
      <c r="A1050" s="1">
        <v>7179</v>
      </c>
      <c r="B1050" s="17" t="s">
        <v>921</v>
      </c>
      <c r="C1050" s="17"/>
      <c r="D1050" s="17" t="s">
        <v>497</v>
      </c>
      <c r="E1050" s="17" t="s">
        <v>43</v>
      </c>
      <c r="F1050" s="1" t="s">
        <v>35</v>
      </c>
      <c r="G1050" s="17" t="s">
        <v>1911</v>
      </c>
      <c r="H1050" s="17" t="s">
        <v>1912</v>
      </c>
      <c r="I1050" s="15" t="s">
        <v>78</v>
      </c>
      <c r="J1050" t="s">
        <v>1889</v>
      </c>
      <c r="K1050" s="1">
        <f>_xlfn.XLOOKUP(J1050,'[1]Youth DB'!$G:$G,'[1]Youth DB'!$A:$A,"",0)</f>
        <v>761</v>
      </c>
      <c r="L1050" s="17" t="s">
        <v>812</v>
      </c>
      <c r="M1050" s="11">
        <f>SUM(O1050,Q1050,S1050,U1050,W1050,Y1050,AA1050,AC1050,AE1050)</f>
        <v>24</v>
      </c>
      <c r="N1050" s="12" t="s">
        <v>40</v>
      </c>
      <c r="O1050" s="12">
        <v>4</v>
      </c>
      <c r="P1050" s="12">
        <v>1</v>
      </c>
      <c r="Q1050" s="12">
        <v>4</v>
      </c>
      <c r="R1050" s="12">
        <v>1</v>
      </c>
      <c r="S1050" s="12">
        <v>11</v>
      </c>
      <c r="T1050" s="12">
        <v>1</v>
      </c>
      <c r="U1050" s="12">
        <v>3</v>
      </c>
      <c r="V1050" s="12">
        <v>1</v>
      </c>
      <c r="W1050" s="12">
        <v>2</v>
      </c>
      <c r="X1050" s="12">
        <v>1</v>
      </c>
      <c r="Y1050" s="12"/>
      <c r="Z1050" s="12"/>
      <c r="AA1050" s="12"/>
      <c r="AB1050" s="12"/>
      <c r="AC1050" s="12"/>
      <c r="AD1050" s="12"/>
      <c r="AE1050" s="12"/>
      <c r="AF1050" s="12"/>
    </row>
    <row r="1051" spans="1:32">
      <c r="A1051" s="1">
        <v>8468</v>
      </c>
      <c r="B1051" s="17" t="s">
        <v>357</v>
      </c>
      <c r="C1051" s="17" t="s">
        <v>1438</v>
      </c>
      <c r="D1051" s="17" t="s">
        <v>171</v>
      </c>
      <c r="E1051" s="17" t="s">
        <v>148</v>
      </c>
      <c r="F1051" s="54" t="s">
        <v>44</v>
      </c>
      <c r="G1051" s="17" t="s">
        <v>2706</v>
      </c>
      <c r="H1051" s="18" t="s">
        <v>1241</v>
      </c>
      <c r="I1051" s="15"/>
      <c r="J1051" s="17"/>
      <c r="K1051" s="1"/>
      <c r="L1051" s="16"/>
      <c r="M1051" s="11">
        <f>SUM(O1051,Q1051,S1051,U1051,W1051,Y1051,AA1051,AC1051,AE1051)</f>
        <v>0</v>
      </c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</row>
    <row r="1052" spans="1:32">
      <c r="A1052" s="1">
        <v>8570</v>
      </c>
      <c r="B1052" s="17" t="s">
        <v>1913</v>
      </c>
      <c r="C1052" s="17"/>
      <c r="D1052" s="17" t="s">
        <v>171</v>
      </c>
      <c r="E1052" s="17" t="s">
        <v>148</v>
      </c>
      <c r="F1052" s="1" t="s">
        <v>35</v>
      </c>
      <c r="G1052" s="17" t="s">
        <v>1916</v>
      </c>
      <c r="H1052" s="17" t="s">
        <v>1917</v>
      </c>
      <c r="I1052" s="15"/>
      <c r="J1052" s="17" t="s">
        <v>1918</v>
      </c>
      <c r="K1052" s="1">
        <f>_xlfn.XLOOKUP(J1052,'[1]Youth DB'!$G:$G,'[1]Youth DB'!$A:$A,"",0)</f>
        <v>445</v>
      </c>
      <c r="L1052" s="17" t="s">
        <v>1919</v>
      </c>
      <c r="M1052" s="11">
        <f>SUM(O1052,Q1052,S1052,U1052,W1052,Y1052,AA1052,AC1052,AE1052)</f>
        <v>51</v>
      </c>
      <c r="N1052" s="12" t="s">
        <v>40</v>
      </c>
      <c r="O1052" s="12">
        <v>23</v>
      </c>
      <c r="P1052" s="12">
        <v>1</v>
      </c>
      <c r="Q1052" s="12">
        <v>7</v>
      </c>
      <c r="R1052" s="12">
        <v>1</v>
      </c>
      <c r="S1052" s="12">
        <v>15</v>
      </c>
      <c r="T1052" s="12">
        <v>1</v>
      </c>
      <c r="U1052" s="12">
        <v>3</v>
      </c>
      <c r="V1052" s="12">
        <v>1</v>
      </c>
      <c r="W1052" s="12">
        <v>3</v>
      </c>
      <c r="X1052" s="12"/>
      <c r="Y1052" s="12"/>
      <c r="Z1052" s="12"/>
      <c r="AA1052" s="12"/>
      <c r="AB1052" s="12"/>
      <c r="AC1052" s="12"/>
      <c r="AD1052" s="12"/>
      <c r="AE1052" s="12"/>
      <c r="AF1052" s="12"/>
    </row>
    <row r="1053" spans="1:32">
      <c r="A1053" s="1">
        <v>9719</v>
      </c>
      <c r="B1053" s="17" t="s">
        <v>1913</v>
      </c>
      <c r="C1053" s="17"/>
      <c r="D1053" s="17" t="s">
        <v>171</v>
      </c>
      <c r="E1053" s="17" t="s">
        <v>148</v>
      </c>
      <c r="F1053" s="1" t="s">
        <v>35</v>
      </c>
      <c r="G1053" s="17" t="s">
        <v>1920</v>
      </c>
      <c r="H1053" s="17" t="s">
        <v>1921</v>
      </c>
      <c r="I1053" s="15"/>
      <c r="J1053" s="17" t="s">
        <v>1915</v>
      </c>
      <c r="K1053" s="1">
        <f>_xlfn.XLOOKUP(J1053,'[1]Youth DB'!$G:$G,'[1]Youth DB'!$A:$A,"",0)</f>
        <v>661</v>
      </c>
      <c r="L1053" s="19">
        <v>44994</v>
      </c>
      <c r="M1053" s="11">
        <f>SUM(O1053,Q1053,S1053,U1053,W1053,Y1053,AA1053,AC1053,AE1053)</f>
        <v>23</v>
      </c>
      <c r="N1053" s="12" t="s">
        <v>40</v>
      </c>
      <c r="O1053" s="12">
        <v>9</v>
      </c>
      <c r="P1053" s="12">
        <v>1</v>
      </c>
      <c r="Q1053" s="12">
        <v>0</v>
      </c>
      <c r="R1053" s="12"/>
      <c r="S1053" s="12">
        <v>12</v>
      </c>
      <c r="T1053" s="12">
        <v>1</v>
      </c>
      <c r="U1053" s="12">
        <v>2</v>
      </c>
      <c r="V1053" s="12">
        <v>1</v>
      </c>
      <c r="W1053" s="12">
        <v>0</v>
      </c>
      <c r="X1053" s="12"/>
      <c r="Y1053" s="12"/>
      <c r="Z1053" s="12"/>
      <c r="AA1053" s="12"/>
      <c r="AB1053" s="12"/>
      <c r="AC1053" s="12"/>
      <c r="AD1053" s="12"/>
      <c r="AE1053" s="12"/>
      <c r="AF1053" s="12"/>
    </row>
    <row r="1054" spans="1:32">
      <c r="A1054" s="1">
        <v>8394</v>
      </c>
      <c r="B1054" s="17" t="s">
        <v>1913</v>
      </c>
      <c r="C1054" s="17"/>
      <c r="D1054" s="17" t="s">
        <v>171</v>
      </c>
      <c r="E1054" s="17" t="s">
        <v>148</v>
      </c>
      <c r="F1054" s="1" t="s">
        <v>35</v>
      </c>
      <c r="G1054" s="17" t="s">
        <v>1922</v>
      </c>
      <c r="H1054" s="17" t="s">
        <v>1923</v>
      </c>
      <c r="I1054" s="15"/>
      <c r="J1054" s="17" t="s">
        <v>1924</v>
      </c>
      <c r="K1054" s="1">
        <f>_xlfn.XLOOKUP(J1054,'[1]Youth DB'!$G:$G,'[1]Youth DB'!$A:$A,"",0)</f>
        <v>430</v>
      </c>
      <c r="L1054" s="19">
        <v>44960</v>
      </c>
      <c r="M1054" s="11">
        <f>SUM(O1054,Q1054,S1054,U1054,W1054,Y1054,AA1054,AC1054,AE1054)</f>
        <v>57</v>
      </c>
      <c r="N1054" s="12" t="s">
        <v>40</v>
      </c>
      <c r="O1054" s="12">
        <v>29</v>
      </c>
      <c r="P1054" s="12">
        <v>1</v>
      </c>
      <c r="Q1054" s="12">
        <v>6</v>
      </c>
      <c r="R1054" s="12">
        <v>1</v>
      </c>
      <c r="S1054" s="12">
        <v>15</v>
      </c>
      <c r="T1054" s="12">
        <v>1</v>
      </c>
      <c r="U1054" s="12">
        <v>6</v>
      </c>
      <c r="V1054" s="12">
        <v>1</v>
      </c>
      <c r="W1054" s="12">
        <v>1</v>
      </c>
      <c r="X1054" s="12"/>
      <c r="Y1054" s="12"/>
      <c r="Z1054" s="12"/>
      <c r="AA1054" s="12"/>
      <c r="AB1054" s="12"/>
      <c r="AC1054" s="12"/>
      <c r="AD1054" s="12"/>
      <c r="AE1054" s="12"/>
      <c r="AF1054" s="12"/>
    </row>
    <row r="1055" spans="1:32">
      <c r="A1055" s="1">
        <v>6912</v>
      </c>
      <c r="B1055" s="17" t="s">
        <v>1913</v>
      </c>
      <c r="C1055" s="17"/>
      <c r="D1055" s="17" t="s">
        <v>171</v>
      </c>
      <c r="E1055" s="17" t="s">
        <v>148</v>
      </c>
      <c r="F1055" s="1" t="s">
        <v>35</v>
      </c>
      <c r="G1055" s="17" t="s">
        <v>560</v>
      </c>
      <c r="H1055" s="17" t="s">
        <v>1925</v>
      </c>
      <c r="I1055" s="15"/>
      <c r="J1055" s="17" t="s">
        <v>1918</v>
      </c>
      <c r="K1055" s="1">
        <f>_xlfn.XLOOKUP(J1055,'[1]Youth DB'!$G:$G,'[1]Youth DB'!$A:$A,"",0)</f>
        <v>445</v>
      </c>
      <c r="L1055" s="17" t="s">
        <v>1919</v>
      </c>
      <c r="M1055" s="11">
        <f>SUM(O1055,Q1055,S1055,U1055,W1055,Y1055,AA1055,AC1055,AE1055)</f>
        <v>79</v>
      </c>
      <c r="N1055" s="12" t="s">
        <v>40</v>
      </c>
      <c r="O1055" s="12">
        <v>39</v>
      </c>
      <c r="P1055" s="12">
        <v>1</v>
      </c>
      <c r="Q1055" s="12">
        <v>8</v>
      </c>
      <c r="R1055" s="12">
        <v>1</v>
      </c>
      <c r="S1055" s="12">
        <v>18</v>
      </c>
      <c r="T1055" s="12">
        <v>1</v>
      </c>
      <c r="U1055" s="12">
        <v>8</v>
      </c>
      <c r="V1055" s="12">
        <v>1</v>
      </c>
      <c r="W1055" s="12">
        <v>6</v>
      </c>
      <c r="X1055" s="12"/>
      <c r="Y1055" s="12"/>
      <c r="Z1055" s="12"/>
      <c r="AA1055" s="12"/>
      <c r="AB1055" s="12"/>
      <c r="AC1055" s="12"/>
      <c r="AD1055" s="12"/>
      <c r="AE1055" s="12"/>
      <c r="AF1055" s="12"/>
    </row>
    <row r="1056" spans="1:32">
      <c r="A1056" s="1">
        <v>8571</v>
      </c>
      <c r="B1056" s="17" t="s">
        <v>1913</v>
      </c>
      <c r="C1056" s="17"/>
      <c r="D1056" s="17" t="s">
        <v>171</v>
      </c>
      <c r="E1056" s="17" t="s">
        <v>148</v>
      </c>
      <c r="F1056" s="1" t="s">
        <v>35</v>
      </c>
      <c r="G1056" s="17" t="s">
        <v>1926</v>
      </c>
      <c r="H1056" s="17" t="s">
        <v>1927</v>
      </c>
      <c r="I1056" s="15"/>
      <c r="J1056" s="17" t="s">
        <v>1918</v>
      </c>
      <c r="K1056" s="1">
        <f>_xlfn.XLOOKUP(J1056,'[1]Youth DB'!$G:$G,'[1]Youth DB'!$A:$A,"",0)</f>
        <v>445</v>
      </c>
      <c r="L1056" s="17" t="s">
        <v>1919</v>
      </c>
      <c r="M1056" s="11">
        <f>SUM(O1056,Q1056,S1056,U1056,W1056,Y1056,AA1056,AC1056,AE1056)</f>
        <v>84</v>
      </c>
      <c r="N1056" s="12" t="s">
        <v>40</v>
      </c>
      <c r="O1056" s="12">
        <v>35</v>
      </c>
      <c r="P1056" s="12">
        <v>1</v>
      </c>
      <c r="Q1056" s="12">
        <v>8</v>
      </c>
      <c r="R1056" s="12">
        <v>1</v>
      </c>
      <c r="S1056" s="12">
        <v>14</v>
      </c>
      <c r="T1056" s="12">
        <v>1</v>
      </c>
      <c r="U1056" s="12">
        <v>14</v>
      </c>
      <c r="V1056" s="12">
        <v>1</v>
      </c>
      <c r="W1056" s="12">
        <v>13</v>
      </c>
      <c r="X1056" s="12"/>
      <c r="Y1056" s="12"/>
      <c r="Z1056" s="12"/>
      <c r="AA1056" s="12"/>
      <c r="AB1056" s="12"/>
      <c r="AC1056" s="12"/>
      <c r="AD1056" s="12"/>
      <c r="AE1056" s="12"/>
      <c r="AF1056" s="12"/>
    </row>
    <row r="1057" spans="1:32">
      <c r="A1057" s="1">
        <v>8395</v>
      </c>
      <c r="B1057" s="17" t="s">
        <v>1913</v>
      </c>
      <c r="C1057" s="17"/>
      <c r="D1057" s="17" t="s">
        <v>171</v>
      </c>
      <c r="E1057" s="17" t="s">
        <v>148</v>
      </c>
      <c r="F1057" s="1" t="s">
        <v>35</v>
      </c>
      <c r="G1057" s="17" t="s">
        <v>1928</v>
      </c>
      <c r="H1057" s="17" t="s">
        <v>227</v>
      </c>
      <c r="I1057" s="15"/>
      <c r="J1057" s="17" t="s">
        <v>1924</v>
      </c>
      <c r="K1057" s="1">
        <f>_xlfn.XLOOKUP(J1057,'[1]Youth DB'!$G:$G,'[1]Youth DB'!$A:$A,"",0)</f>
        <v>430</v>
      </c>
      <c r="L1057" s="19">
        <v>44960</v>
      </c>
      <c r="M1057" s="11">
        <f>SUM(O1057,Q1057,S1057,U1057,W1057,Y1057,AA1057,AC1057,AE1057)</f>
        <v>88</v>
      </c>
      <c r="N1057" s="12" t="s">
        <v>40</v>
      </c>
      <c r="O1057" s="12">
        <v>33</v>
      </c>
      <c r="P1057" s="12">
        <v>1</v>
      </c>
      <c r="Q1057" s="12">
        <v>6</v>
      </c>
      <c r="R1057" s="12">
        <v>1</v>
      </c>
      <c r="S1057" s="12">
        <v>20</v>
      </c>
      <c r="T1057" s="12">
        <v>1</v>
      </c>
      <c r="U1057" s="12">
        <v>12</v>
      </c>
      <c r="V1057" s="12">
        <v>1</v>
      </c>
      <c r="W1057" s="12">
        <v>17</v>
      </c>
      <c r="X1057" s="12"/>
      <c r="Y1057" s="12"/>
      <c r="Z1057" s="12"/>
      <c r="AA1057" s="12"/>
      <c r="AB1057" s="12"/>
      <c r="AC1057" s="12"/>
      <c r="AD1057" s="12"/>
      <c r="AE1057" s="12"/>
      <c r="AF1057" s="12"/>
    </row>
    <row r="1058" spans="1:32">
      <c r="A1058" s="1">
        <v>8396</v>
      </c>
      <c r="B1058" s="17" t="s">
        <v>1913</v>
      </c>
      <c r="C1058" s="17"/>
      <c r="D1058" s="17" t="s">
        <v>171</v>
      </c>
      <c r="E1058" s="17" t="s">
        <v>148</v>
      </c>
      <c r="F1058" s="1" t="s">
        <v>35</v>
      </c>
      <c r="G1058" s="17" t="s">
        <v>1929</v>
      </c>
      <c r="H1058" s="17" t="s">
        <v>1930</v>
      </c>
      <c r="I1058" s="15"/>
      <c r="J1058" s="17" t="s">
        <v>1924</v>
      </c>
      <c r="K1058" s="1">
        <f>_xlfn.XLOOKUP(J1058,'[1]Youth DB'!$G:$G,'[1]Youth DB'!$A:$A,"",0)</f>
        <v>430</v>
      </c>
      <c r="L1058" s="19">
        <v>44960</v>
      </c>
      <c r="M1058" s="11">
        <f>SUM(O1058,Q1058,S1058,U1058,W1058,Y1058,AA1058,AC1058,AE1058)</f>
        <v>82</v>
      </c>
      <c r="N1058" s="12" t="s">
        <v>40</v>
      </c>
      <c r="O1058" s="12">
        <v>29</v>
      </c>
      <c r="P1058" s="12">
        <v>1</v>
      </c>
      <c r="Q1058" s="12">
        <v>7</v>
      </c>
      <c r="R1058" s="12">
        <v>1</v>
      </c>
      <c r="S1058" s="12">
        <v>18</v>
      </c>
      <c r="T1058" s="12">
        <v>1</v>
      </c>
      <c r="U1058" s="12">
        <v>13</v>
      </c>
      <c r="V1058" s="12">
        <v>1</v>
      </c>
      <c r="W1058" s="12">
        <v>15</v>
      </c>
      <c r="X1058" s="12"/>
      <c r="Y1058" s="12"/>
      <c r="Z1058" s="12"/>
      <c r="AA1058" s="12"/>
      <c r="AB1058" s="12"/>
      <c r="AC1058" s="12"/>
      <c r="AD1058" s="12"/>
      <c r="AE1058" s="12"/>
      <c r="AF1058" s="12"/>
    </row>
    <row r="1059" spans="1:32">
      <c r="A1059" s="1">
        <v>8397</v>
      </c>
      <c r="B1059" s="17" t="s">
        <v>1913</v>
      </c>
      <c r="C1059" s="17" t="s">
        <v>390</v>
      </c>
      <c r="D1059" s="17" t="s">
        <v>171</v>
      </c>
      <c r="E1059" s="17" t="s">
        <v>148</v>
      </c>
      <c r="F1059" s="1" t="s">
        <v>35</v>
      </c>
      <c r="G1059" s="17" t="s">
        <v>1931</v>
      </c>
      <c r="H1059" s="17" t="s">
        <v>190</v>
      </c>
      <c r="I1059" s="15"/>
      <c r="J1059" s="17" t="s">
        <v>1924</v>
      </c>
      <c r="K1059" s="1">
        <f>_xlfn.XLOOKUP(J1059,'[1]Youth DB'!$G:$G,'[1]Youth DB'!$A:$A,"",0)</f>
        <v>430</v>
      </c>
      <c r="L1059" s="19">
        <v>45034</v>
      </c>
      <c r="M1059" s="11">
        <f>SUM(O1059,Q1059,S1059,U1059,W1059,Y1059,AA1059,AC1059,AE1059)</f>
        <v>34</v>
      </c>
      <c r="N1059" s="12" t="s">
        <v>40</v>
      </c>
      <c r="O1059" s="12">
        <v>0</v>
      </c>
      <c r="P1059" s="12"/>
      <c r="Q1059" s="12">
        <v>5</v>
      </c>
      <c r="R1059" s="12">
        <v>1</v>
      </c>
      <c r="S1059" s="12">
        <v>18</v>
      </c>
      <c r="T1059" s="12">
        <v>1</v>
      </c>
      <c r="U1059" s="12">
        <v>7</v>
      </c>
      <c r="V1059" s="12">
        <v>1</v>
      </c>
      <c r="W1059" s="12">
        <v>4</v>
      </c>
      <c r="X1059" s="12"/>
      <c r="Y1059" s="12"/>
      <c r="Z1059" s="12"/>
      <c r="AA1059" s="12"/>
      <c r="AB1059" s="12"/>
      <c r="AC1059" s="12"/>
      <c r="AD1059" s="12"/>
      <c r="AE1059" s="12"/>
      <c r="AF1059" s="12"/>
    </row>
    <row r="1060" spans="1:32">
      <c r="A1060" s="1">
        <v>8572</v>
      </c>
      <c r="B1060" s="17" t="s">
        <v>1913</v>
      </c>
      <c r="C1060" s="17"/>
      <c r="D1060" s="17" t="s">
        <v>171</v>
      </c>
      <c r="E1060" s="17" t="s">
        <v>148</v>
      </c>
      <c r="F1060" s="1" t="s">
        <v>35</v>
      </c>
      <c r="G1060" s="17" t="s">
        <v>1932</v>
      </c>
      <c r="H1060" s="17" t="s">
        <v>1933</v>
      </c>
      <c r="I1060" s="15"/>
      <c r="J1060" s="17" t="s">
        <v>1918</v>
      </c>
      <c r="K1060" s="1">
        <f>_xlfn.XLOOKUP(J1060,'[1]Youth DB'!$G:$G,'[1]Youth DB'!$A:$A,"",0)</f>
        <v>445</v>
      </c>
      <c r="L1060" s="19">
        <v>44950</v>
      </c>
      <c r="M1060" s="11">
        <f>SUM(O1060,Q1060,S1060,U1060,W1060,Y1060,AA1060,AC1060,AE1060)</f>
        <v>87</v>
      </c>
      <c r="N1060" s="12" t="s">
        <v>40</v>
      </c>
      <c r="O1060" s="12">
        <v>37</v>
      </c>
      <c r="P1060" s="12">
        <v>1</v>
      </c>
      <c r="Q1060" s="12">
        <v>9</v>
      </c>
      <c r="R1060" s="12">
        <v>1</v>
      </c>
      <c r="S1060" s="12">
        <v>20</v>
      </c>
      <c r="T1060" s="12">
        <v>1</v>
      </c>
      <c r="U1060" s="12">
        <v>8</v>
      </c>
      <c r="V1060" s="12">
        <v>1</v>
      </c>
      <c r="W1060" s="12">
        <v>13</v>
      </c>
      <c r="X1060" s="12"/>
      <c r="Y1060" s="12"/>
      <c r="Z1060" s="12"/>
      <c r="AA1060" s="12"/>
      <c r="AB1060" s="12"/>
      <c r="AC1060" s="12"/>
      <c r="AD1060" s="12"/>
      <c r="AE1060" s="12"/>
      <c r="AF1060" s="12"/>
    </row>
    <row r="1061" spans="1:32">
      <c r="A1061" s="1">
        <v>8573</v>
      </c>
      <c r="B1061" s="17" t="s">
        <v>1913</v>
      </c>
      <c r="C1061" s="17"/>
      <c r="D1061" s="17" t="s">
        <v>171</v>
      </c>
      <c r="E1061" s="17" t="s">
        <v>148</v>
      </c>
      <c r="F1061" s="1" t="s">
        <v>35</v>
      </c>
      <c r="G1061" s="17" t="s">
        <v>1934</v>
      </c>
      <c r="H1061" s="17" t="s">
        <v>1810</v>
      </c>
      <c r="I1061" s="15"/>
      <c r="J1061" s="17" t="s">
        <v>1918</v>
      </c>
      <c r="K1061" s="1">
        <f>_xlfn.XLOOKUP(J1061,'[1]Youth DB'!$G:$G,'[1]Youth DB'!$A:$A,"",0)</f>
        <v>445</v>
      </c>
      <c r="L1061" s="17" t="s">
        <v>1919</v>
      </c>
      <c r="M1061" s="11">
        <f>SUM(O1061,Q1061,S1061,U1061,W1061,Y1061,AA1061,AC1061,AE1061)</f>
        <v>89</v>
      </c>
      <c r="N1061" s="12" t="s">
        <v>40</v>
      </c>
      <c r="O1061" s="12">
        <v>35</v>
      </c>
      <c r="P1061" s="12">
        <v>1</v>
      </c>
      <c r="Q1061" s="12">
        <v>8</v>
      </c>
      <c r="R1061" s="12">
        <v>1</v>
      </c>
      <c r="S1061" s="12">
        <v>17</v>
      </c>
      <c r="T1061" s="12">
        <v>1</v>
      </c>
      <c r="U1061" s="12">
        <v>15</v>
      </c>
      <c r="V1061" s="12">
        <v>1</v>
      </c>
      <c r="W1061" s="12">
        <v>14</v>
      </c>
      <c r="X1061" s="12"/>
      <c r="Y1061" s="12"/>
      <c r="Z1061" s="12"/>
      <c r="AA1061" s="12"/>
      <c r="AB1061" s="12"/>
      <c r="AC1061" s="12"/>
      <c r="AD1061" s="12"/>
      <c r="AE1061" s="12"/>
      <c r="AF1061" s="12"/>
    </row>
    <row r="1062" spans="1:32">
      <c r="A1062" s="1">
        <v>8574</v>
      </c>
      <c r="B1062" s="17" t="s">
        <v>1913</v>
      </c>
      <c r="C1062" s="17"/>
      <c r="D1062" s="17" t="s">
        <v>171</v>
      </c>
      <c r="E1062" s="17" t="s">
        <v>148</v>
      </c>
      <c r="F1062" s="1" t="s">
        <v>35</v>
      </c>
      <c r="G1062" s="17" t="s">
        <v>1935</v>
      </c>
      <c r="H1062" s="17" t="s">
        <v>1936</v>
      </c>
      <c r="I1062" s="15"/>
      <c r="J1062" s="17" t="s">
        <v>1918</v>
      </c>
      <c r="K1062" s="1">
        <f>_xlfn.XLOOKUP(J1062,'[1]Youth DB'!$G:$G,'[1]Youth DB'!$A:$A,"",0)</f>
        <v>445</v>
      </c>
      <c r="L1062" s="17" t="s">
        <v>1919</v>
      </c>
      <c r="M1062" s="11">
        <f>SUM(O1062,Q1062,S1062,U1062,W1062,Y1062,AA1062,AC1062,AE1062)</f>
        <v>82</v>
      </c>
      <c r="N1062" s="12" t="s">
        <v>40</v>
      </c>
      <c r="O1062" s="12">
        <v>32</v>
      </c>
      <c r="P1062" s="12">
        <v>1</v>
      </c>
      <c r="Q1062" s="12">
        <v>9</v>
      </c>
      <c r="R1062" s="12">
        <v>1</v>
      </c>
      <c r="S1062" s="12">
        <v>20</v>
      </c>
      <c r="T1062" s="12">
        <v>1</v>
      </c>
      <c r="U1062" s="12">
        <v>8</v>
      </c>
      <c r="V1062" s="12">
        <v>1</v>
      </c>
      <c r="W1062" s="12">
        <v>13</v>
      </c>
      <c r="X1062" s="12"/>
      <c r="Y1062" s="12"/>
      <c r="Z1062" s="12"/>
      <c r="AA1062" s="12"/>
      <c r="AB1062" s="12"/>
      <c r="AC1062" s="12"/>
      <c r="AD1062" s="12"/>
      <c r="AE1062" s="12"/>
      <c r="AF1062" s="12"/>
    </row>
    <row r="1063" spans="1:32">
      <c r="A1063" s="1">
        <v>8398</v>
      </c>
      <c r="B1063" s="17" t="s">
        <v>1913</v>
      </c>
      <c r="C1063" s="17"/>
      <c r="D1063" s="17" t="s">
        <v>171</v>
      </c>
      <c r="E1063" s="17" t="s">
        <v>148</v>
      </c>
      <c r="F1063" s="1" t="s">
        <v>35</v>
      </c>
      <c r="G1063" s="17" t="s">
        <v>1937</v>
      </c>
      <c r="H1063" s="18" t="s">
        <v>1938</v>
      </c>
      <c r="I1063" s="15"/>
      <c r="J1063" s="17" t="s">
        <v>1924</v>
      </c>
      <c r="K1063" s="1">
        <f>_xlfn.XLOOKUP(J1063,'[1]Youth DB'!$G:$G,'[1]Youth DB'!$A:$A,"",0)</f>
        <v>430</v>
      </c>
      <c r="L1063" s="19">
        <v>44972</v>
      </c>
      <c r="M1063" s="11">
        <f>SUM(O1063,Q1063,S1063,U1063,W1063,Y1063,AA1063,AC1063,AE1063)</f>
        <v>53</v>
      </c>
      <c r="N1063" s="12" t="s">
        <v>40</v>
      </c>
      <c r="O1063" s="12">
        <v>21</v>
      </c>
      <c r="P1063" s="12">
        <v>1</v>
      </c>
      <c r="Q1063" s="12">
        <v>5</v>
      </c>
      <c r="R1063" s="12">
        <v>1</v>
      </c>
      <c r="S1063" s="12">
        <v>15</v>
      </c>
      <c r="T1063" s="12">
        <v>1</v>
      </c>
      <c r="U1063" s="12">
        <v>9</v>
      </c>
      <c r="V1063" s="12">
        <v>1</v>
      </c>
      <c r="W1063" s="12">
        <v>3</v>
      </c>
      <c r="X1063" s="12"/>
      <c r="Y1063" s="12"/>
      <c r="Z1063" s="12"/>
      <c r="AA1063" s="12"/>
      <c r="AB1063" s="12"/>
      <c r="AC1063" s="12"/>
      <c r="AD1063" s="12"/>
      <c r="AE1063" s="12"/>
      <c r="AF1063" s="12"/>
    </row>
    <row r="1064" spans="1:32">
      <c r="A1064" s="1">
        <v>8399</v>
      </c>
      <c r="B1064" s="17" t="s">
        <v>1913</v>
      </c>
      <c r="C1064" s="17"/>
      <c r="D1064" s="17" t="s">
        <v>171</v>
      </c>
      <c r="E1064" s="17" t="s">
        <v>148</v>
      </c>
      <c r="F1064" s="1" t="s">
        <v>35</v>
      </c>
      <c r="G1064" s="17" t="s">
        <v>1939</v>
      </c>
      <c r="H1064" s="17" t="s">
        <v>1940</v>
      </c>
      <c r="I1064" s="15"/>
      <c r="J1064" s="17" t="s">
        <v>1924</v>
      </c>
      <c r="K1064" s="1">
        <f>_xlfn.XLOOKUP(J1064,'[1]Youth DB'!$G:$G,'[1]Youth DB'!$A:$A,"",0)</f>
        <v>430</v>
      </c>
      <c r="L1064" s="19">
        <v>44960</v>
      </c>
      <c r="M1064" s="11">
        <f>SUM(O1064,Q1064,S1064,U1064,W1064,Y1064,AA1064,AC1064,AE1064)</f>
        <v>83</v>
      </c>
      <c r="N1064" s="12" t="s">
        <v>40</v>
      </c>
      <c r="O1064" s="12">
        <v>34</v>
      </c>
      <c r="P1064" s="12">
        <v>1</v>
      </c>
      <c r="Q1064" s="12">
        <v>7</v>
      </c>
      <c r="R1064" s="12">
        <v>1</v>
      </c>
      <c r="S1064" s="12">
        <v>18</v>
      </c>
      <c r="T1064" s="12">
        <v>1</v>
      </c>
      <c r="U1064" s="12">
        <v>11</v>
      </c>
      <c r="V1064" s="12">
        <v>1</v>
      </c>
      <c r="W1064" s="12">
        <v>13</v>
      </c>
      <c r="X1064" s="12"/>
      <c r="Y1064" s="12"/>
      <c r="Z1064" s="12"/>
      <c r="AA1064" s="12"/>
      <c r="AB1064" s="12"/>
      <c r="AC1064" s="12"/>
      <c r="AD1064" s="12"/>
      <c r="AE1064" s="12"/>
      <c r="AF1064" s="12"/>
    </row>
    <row r="1065" spans="1:32">
      <c r="A1065" s="1">
        <v>8575</v>
      </c>
      <c r="B1065" s="17" t="s">
        <v>1913</v>
      </c>
      <c r="C1065" s="17"/>
      <c r="D1065" s="17" t="s">
        <v>171</v>
      </c>
      <c r="E1065" s="17" t="s">
        <v>148</v>
      </c>
      <c r="F1065" s="1" t="s">
        <v>35</v>
      </c>
      <c r="G1065" s="17" t="s">
        <v>1941</v>
      </c>
      <c r="H1065" s="17" t="s">
        <v>1942</v>
      </c>
      <c r="I1065" s="15"/>
      <c r="J1065" s="17" t="s">
        <v>1918</v>
      </c>
      <c r="K1065" s="1">
        <f>_xlfn.XLOOKUP(J1065,'[1]Youth DB'!$G:$G,'[1]Youth DB'!$A:$A,"",0)</f>
        <v>445</v>
      </c>
      <c r="L1065" s="17" t="s">
        <v>1919</v>
      </c>
      <c r="M1065" s="11">
        <f>SUM(O1065,Q1065,S1065,U1065,W1065,Y1065,AA1065,AC1065,AE1065)</f>
        <v>56</v>
      </c>
      <c r="N1065" s="12" t="s">
        <v>40</v>
      </c>
      <c r="O1065" s="12">
        <v>23</v>
      </c>
      <c r="P1065" s="12">
        <v>1</v>
      </c>
      <c r="Q1065" s="12">
        <v>9</v>
      </c>
      <c r="R1065" s="12">
        <v>1</v>
      </c>
      <c r="S1065" s="12">
        <v>13</v>
      </c>
      <c r="T1065" s="12">
        <v>1</v>
      </c>
      <c r="U1065" s="12">
        <v>6</v>
      </c>
      <c r="V1065" s="12">
        <v>1</v>
      </c>
      <c r="W1065" s="12">
        <v>5</v>
      </c>
      <c r="X1065" s="12"/>
      <c r="Y1065" s="12"/>
      <c r="Z1065" s="12"/>
      <c r="AA1065" s="12"/>
      <c r="AB1065" s="12"/>
      <c r="AC1065" s="12"/>
      <c r="AD1065" s="12"/>
      <c r="AE1065" s="12"/>
      <c r="AF1065" s="12"/>
    </row>
    <row r="1066" spans="1:32">
      <c r="A1066" s="1">
        <v>1990</v>
      </c>
      <c r="B1066" s="17" t="s">
        <v>921</v>
      </c>
      <c r="C1066" s="17"/>
      <c r="D1066" s="17" t="s">
        <v>497</v>
      </c>
      <c r="E1066" s="17" t="s">
        <v>34</v>
      </c>
      <c r="F1066" s="1" t="s">
        <v>35</v>
      </c>
      <c r="G1066" s="17" t="s">
        <v>1943</v>
      </c>
      <c r="H1066" s="17" t="s">
        <v>1944</v>
      </c>
      <c r="I1066" s="15" t="s">
        <v>78</v>
      </c>
      <c r="J1066" t="s">
        <v>1889</v>
      </c>
      <c r="K1066" s="1">
        <f>_xlfn.XLOOKUP(J1066,'[1]Youth DB'!$G:$G,'[1]Youth DB'!$A:$A,"",0)</f>
        <v>761</v>
      </c>
      <c r="L1066" s="17" t="s">
        <v>830</v>
      </c>
      <c r="M1066" s="11">
        <f>SUM(O1066,Q1066,S1066,U1066,W1066,Y1066,AA1066,AC1066,AE1066)</f>
        <v>23</v>
      </c>
      <c r="N1066" s="12" t="s">
        <v>40</v>
      </c>
      <c r="O1066" s="12">
        <v>5</v>
      </c>
      <c r="P1066" s="12">
        <v>1</v>
      </c>
      <c r="Q1066" s="12">
        <v>2</v>
      </c>
      <c r="R1066" s="12">
        <v>1</v>
      </c>
      <c r="S1066" s="12">
        <v>8</v>
      </c>
      <c r="T1066" s="12">
        <v>2</v>
      </c>
      <c r="U1066" s="12">
        <v>1</v>
      </c>
      <c r="V1066" s="12">
        <v>2</v>
      </c>
      <c r="W1066" s="12">
        <v>3</v>
      </c>
      <c r="X1066" s="12">
        <v>5</v>
      </c>
      <c r="Y1066" s="12">
        <v>4</v>
      </c>
      <c r="Z1066" s="12">
        <v>5</v>
      </c>
      <c r="AA1066" s="12"/>
      <c r="AB1066" s="12"/>
      <c r="AC1066" s="12"/>
      <c r="AD1066" s="12"/>
      <c r="AE1066" s="12"/>
      <c r="AF1066" s="12"/>
    </row>
    <row r="1067" spans="1:32">
      <c r="A1067" s="1">
        <v>2014</v>
      </c>
      <c r="B1067" s="17" t="s">
        <v>921</v>
      </c>
      <c r="C1067" s="17"/>
      <c r="D1067" s="17" t="s">
        <v>497</v>
      </c>
      <c r="E1067" s="17" t="s">
        <v>34</v>
      </c>
      <c r="F1067" s="1" t="s">
        <v>35</v>
      </c>
      <c r="G1067" s="17" t="s">
        <v>1945</v>
      </c>
      <c r="H1067" s="17" t="s">
        <v>1946</v>
      </c>
      <c r="I1067" s="15" t="s">
        <v>75</v>
      </c>
      <c r="J1067" t="s">
        <v>1889</v>
      </c>
      <c r="K1067" s="1">
        <f>_xlfn.XLOOKUP(J1067,'[1]Youth DB'!$G:$G,'[1]Youth DB'!$A:$A,"",0)</f>
        <v>761</v>
      </c>
      <c r="L1067" s="17" t="s">
        <v>827</v>
      </c>
      <c r="M1067" s="11">
        <f>SUM(O1067,Q1067,S1067,U1067,W1067,Y1067,AA1067,AC1067,AE1067)</f>
        <v>23</v>
      </c>
      <c r="N1067" s="12" t="s">
        <v>40</v>
      </c>
      <c r="O1067" s="12">
        <v>6</v>
      </c>
      <c r="P1067" s="12">
        <v>1</v>
      </c>
      <c r="Q1067" s="12">
        <v>2</v>
      </c>
      <c r="R1067" s="12">
        <v>1</v>
      </c>
      <c r="S1067" s="12">
        <v>9</v>
      </c>
      <c r="T1067" s="12">
        <v>2</v>
      </c>
      <c r="U1067" s="12">
        <v>2</v>
      </c>
      <c r="V1067" s="12">
        <v>2</v>
      </c>
      <c r="W1067" s="12">
        <v>4</v>
      </c>
      <c r="X1067" s="12">
        <v>8</v>
      </c>
      <c r="Y1067" s="12"/>
      <c r="Z1067" s="12"/>
      <c r="AA1067" s="12"/>
      <c r="AB1067" s="12"/>
      <c r="AC1067" s="12"/>
      <c r="AD1067" s="12"/>
      <c r="AE1067" s="12"/>
      <c r="AF1067" s="12"/>
    </row>
    <row r="1068" spans="1:32">
      <c r="A1068" s="1">
        <v>7224</v>
      </c>
      <c r="B1068" s="17" t="s">
        <v>921</v>
      </c>
      <c r="C1068" s="17"/>
      <c r="D1068" s="17" t="s">
        <v>497</v>
      </c>
      <c r="E1068" s="17" t="s">
        <v>43</v>
      </c>
      <c r="F1068" s="1" t="s">
        <v>35</v>
      </c>
      <c r="G1068" s="17" t="s">
        <v>1947</v>
      </c>
      <c r="H1068" s="17" t="s">
        <v>1948</v>
      </c>
      <c r="I1068" s="15" t="s">
        <v>75</v>
      </c>
      <c r="J1068" t="s">
        <v>1889</v>
      </c>
      <c r="K1068" s="1">
        <f>_xlfn.XLOOKUP(J1068,'[1]Youth DB'!$G:$G,'[1]Youth DB'!$A:$A,"",0)</f>
        <v>761</v>
      </c>
      <c r="L1068" s="17" t="s">
        <v>827</v>
      </c>
      <c r="M1068" s="11">
        <f>SUM(O1068,Q1068,S1068,U1068,W1068,Y1068,AA1068,AC1068,AE1068)</f>
        <v>29</v>
      </c>
      <c r="N1068" s="12" t="s">
        <v>40</v>
      </c>
      <c r="O1068" s="12">
        <v>7</v>
      </c>
      <c r="P1068" s="12">
        <v>1</v>
      </c>
      <c r="Q1068" s="12">
        <v>2</v>
      </c>
      <c r="R1068" s="12">
        <v>1</v>
      </c>
      <c r="S1068" s="12">
        <v>9</v>
      </c>
      <c r="T1068" s="12">
        <v>1</v>
      </c>
      <c r="U1068" s="12">
        <v>6</v>
      </c>
      <c r="V1068" s="12">
        <v>1</v>
      </c>
      <c r="W1068" s="12">
        <v>5</v>
      </c>
      <c r="X1068" s="12">
        <v>1</v>
      </c>
      <c r="Y1068" s="12"/>
      <c r="Z1068" s="12"/>
      <c r="AA1068" s="12"/>
      <c r="AB1068" s="12"/>
      <c r="AC1068" s="12"/>
      <c r="AD1068" s="12"/>
      <c r="AE1068" s="12"/>
      <c r="AF1068" s="12"/>
    </row>
    <row r="1069" spans="1:32">
      <c r="A1069" s="1">
        <v>1981</v>
      </c>
      <c r="B1069" s="17" t="s">
        <v>921</v>
      </c>
      <c r="C1069" s="17"/>
      <c r="D1069" s="17" t="s">
        <v>497</v>
      </c>
      <c r="E1069" s="17" t="s">
        <v>34</v>
      </c>
      <c r="F1069" s="1" t="s">
        <v>35</v>
      </c>
      <c r="G1069" s="17" t="s">
        <v>1949</v>
      </c>
      <c r="H1069" s="17" t="s">
        <v>1042</v>
      </c>
      <c r="I1069" s="15" t="s">
        <v>75</v>
      </c>
      <c r="J1069" t="s">
        <v>1889</v>
      </c>
      <c r="K1069" s="1">
        <f>_xlfn.XLOOKUP(J1069,'[1]Youth DB'!$G:$G,'[1]Youth DB'!$A:$A,"",0)</f>
        <v>761</v>
      </c>
      <c r="L1069" s="17" t="s">
        <v>960</v>
      </c>
      <c r="M1069" s="11">
        <f>SUM(O1069,Q1069,S1069,U1069,W1069,Y1069,AA1069,AC1069,AE1069)</f>
        <v>26</v>
      </c>
      <c r="N1069" s="12" t="s">
        <v>40</v>
      </c>
      <c r="O1069" s="12">
        <v>2</v>
      </c>
      <c r="P1069" s="12">
        <v>2</v>
      </c>
      <c r="Q1069" s="12">
        <v>5</v>
      </c>
      <c r="R1069" s="12">
        <v>2</v>
      </c>
      <c r="S1069" s="12">
        <v>9</v>
      </c>
      <c r="T1069" s="12">
        <v>5</v>
      </c>
      <c r="U1069" s="12">
        <v>3</v>
      </c>
      <c r="V1069" s="12">
        <v>5</v>
      </c>
      <c r="W1069" s="12">
        <v>5</v>
      </c>
      <c r="X1069" s="12">
        <v>11</v>
      </c>
      <c r="Y1069" s="12">
        <v>2</v>
      </c>
      <c r="Z1069" s="12">
        <v>11</v>
      </c>
      <c r="AA1069" s="12"/>
      <c r="AB1069" s="12"/>
      <c r="AC1069" s="12"/>
      <c r="AD1069" s="12"/>
      <c r="AE1069" s="12"/>
      <c r="AF1069" s="12"/>
    </row>
    <row r="1070" spans="1:32">
      <c r="A1070" s="1">
        <v>5993</v>
      </c>
      <c r="B1070" s="17" t="s">
        <v>921</v>
      </c>
      <c r="C1070" s="17"/>
      <c r="D1070" s="17" t="s">
        <v>497</v>
      </c>
      <c r="E1070" s="17" t="s">
        <v>57</v>
      </c>
      <c r="F1070" s="1" t="s">
        <v>35</v>
      </c>
      <c r="G1070" s="17" t="s">
        <v>1950</v>
      </c>
      <c r="H1070" s="17" t="s">
        <v>50</v>
      </c>
      <c r="I1070" s="15" t="s">
        <v>78</v>
      </c>
      <c r="J1070" t="s">
        <v>1889</v>
      </c>
      <c r="K1070" s="1">
        <f>_xlfn.XLOOKUP(J1070,'[1]Youth DB'!$G:$G,'[1]Youth DB'!$A:$A,"",0)</f>
        <v>761</v>
      </c>
      <c r="L1070" s="17" t="s">
        <v>1140</v>
      </c>
      <c r="M1070" s="11">
        <f>SUM(O1070,Q1070,S1070,U1070,W1070,Y1070,AA1070,AC1070,AE1070)</f>
        <v>27</v>
      </c>
      <c r="N1070" s="12" t="s">
        <v>40</v>
      </c>
      <c r="O1070" s="12">
        <v>3</v>
      </c>
      <c r="P1070" s="12">
        <v>2</v>
      </c>
      <c r="Q1070" s="12">
        <v>3</v>
      </c>
      <c r="R1070" s="12">
        <v>2</v>
      </c>
      <c r="S1070" s="12">
        <v>9</v>
      </c>
      <c r="T1070" s="12">
        <v>5</v>
      </c>
      <c r="U1070" s="12">
        <v>2</v>
      </c>
      <c r="V1070" s="12">
        <v>5</v>
      </c>
      <c r="W1070" s="12">
        <v>3</v>
      </c>
      <c r="X1070" s="12">
        <v>9</v>
      </c>
      <c r="Y1070" s="12">
        <v>7</v>
      </c>
      <c r="Z1070" s="12">
        <v>9</v>
      </c>
      <c r="AA1070" s="12"/>
      <c r="AB1070" s="12"/>
      <c r="AC1070" s="12"/>
      <c r="AD1070" s="12"/>
      <c r="AE1070" s="12"/>
      <c r="AF1070" s="12"/>
    </row>
    <row r="1071" spans="1:32">
      <c r="A1071" s="1">
        <v>6839</v>
      </c>
      <c r="B1071" s="17" t="s">
        <v>357</v>
      </c>
      <c r="C1071" s="17" t="s">
        <v>1438</v>
      </c>
      <c r="D1071" s="17" t="s">
        <v>171</v>
      </c>
      <c r="E1071" s="17" t="s">
        <v>148</v>
      </c>
      <c r="F1071" s="54" t="s">
        <v>44</v>
      </c>
      <c r="G1071" s="17" t="s">
        <v>2707</v>
      </c>
      <c r="H1071" s="17" t="s">
        <v>292</v>
      </c>
      <c r="I1071" s="15"/>
      <c r="J1071" s="17"/>
      <c r="K1071" s="1"/>
      <c r="L1071" s="16"/>
      <c r="M1071" s="11">
        <f>SUM(O1071,Q1071,S1071,U1071,W1071,Y1071,AA1071,AC1071,AE1071)</f>
        <v>0</v>
      </c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</row>
    <row r="1072" spans="1:32">
      <c r="A1072" s="1">
        <v>9764</v>
      </c>
      <c r="B1072" s="17" t="s">
        <v>597</v>
      </c>
      <c r="C1072" s="17"/>
      <c r="D1072" s="17" t="s">
        <v>171</v>
      </c>
      <c r="E1072" s="17" t="s">
        <v>148</v>
      </c>
      <c r="F1072" s="1" t="s">
        <v>35</v>
      </c>
      <c r="G1072" s="17" t="s">
        <v>1953</v>
      </c>
      <c r="H1072" s="17" t="s">
        <v>1954</v>
      </c>
      <c r="I1072" s="15"/>
      <c r="J1072" s="17" t="s">
        <v>1952</v>
      </c>
      <c r="K1072" s="1">
        <f>_xlfn.XLOOKUP(J1072,'[1]Youth DB'!$G:$G,'[1]Youth DB'!$A:$A,"",0)</f>
        <v>441</v>
      </c>
      <c r="L1072" s="19">
        <v>44951</v>
      </c>
      <c r="M1072" s="11">
        <f>SUM(O1072,Q1072,S1072,U1072,W1072,Y1072,AA1072,AC1072,AE1072)</f>
        <v>13</v>
      </c>
      <c r="N1072" s="12" t="s">
        <v>40</v>
      </c>
      <c r="O1072" s="12"/>
      <c r="P1072" s="12"/>
      <c r="Q1072" s="12">
        <v>2</v>
      </c>
      <c r="R1072" s="12">
        <v>1</v>
      </c>
      <c r="S1072" s="12">
        <v>9</v>
      </c>
      <c r="T1072" s="12">
        <v>2</v>
      </c>
      <c r="U1072" s="12">
        <v>2</v>
      </c>
      <c r="V1072" s="12">
        <v>2</v>
      </c>
      <c r="W1072" s="12">
        <v>0</v>
      </c>
      <c r="X1072" s="12"/>
      <c r="Y1072" s="12"/>
      <c r="Z1072" s="12"/>
      <c r="AA1072" s="12"/>
      <c r="AB1072" s="12"/>
      <c r="AC1072" s="12"/>
      <c r="AD1072" s="12"/>
      <c r="AE1072" s="12"/>
      <c r="AF1072" s="12"/>
    </row>
    <row r="1073" spans="1:32">
      <c r="A1073" s="1">
        <v>8552</v>
      </c>
      <c r="B1073" s="17" t="s">
        <v>597</v>
      </c>
      <c r="C1073" s="17"/>
      <c r="D1073" s="17" t="s">
        <v>171</v>
      </c>
      <c r="E1073" s="17" t="s">
        <v>148</v>
      </c>
      <c r="F1073" s="1" t="s">
        <v>35</v>
      </c>
      <c r="G1073" s="17" t="s">
        <v>1955</v>
      </c>
      <c r="H1073" s="17" t="s">
        <v>1956</v>
      </c>
      <c r="I1073" s="15"/>
      <c r="J1073" s="17" t="s">
        <v>1952</v>
      </c>
      <c r="K1073" s="1">
        <f>_xlfn.XLOOKUP(J1073,'[1]Youth DB'!$G:$G,'[1]Youth DB'!$A:$A,"",0)</f>
        <v>441</v>
      </c>
      <c r="L1073" s="19">
        <v>44949</v>
      </c>
      <c r="M1073" s="11">
        <f>SUM(O1073,Q1073,S1073,U1073,W1073,Y1073,AA1073,AC1073,AE1073)</f>
        <v>47</v>
      </c>
      <c r="N1073" s="12" t="s">
        <v>40</v>
      </c>
      <c r="O1073" s="12">
        <v>32</v>
      </c>
      <c r="P1073" s="12"/>
      <c r="Q1073" s="12">
        <v>5</v>
      </c>
      <c r="R1073" s="12">
        <v>1</v>
      </c>
      <c r="S1073" s="12">
        <v>6</v>
      </c>
      <c r="T1073" s="12">
        <v>1</v>
      </c>
      <c r="U1073" s="12">
        <v>4</v>
      </c>
      <c r="V1073" s="12">
        <v>2</v>
      </c>
      <c r="W1073" s="12">
        <v>0</v>
      </c>
      <c r="X1073" s="12"/>
      <c r="Y1073" s="12"/>
      <c r="Z1073" s="12"/>
      <c r="AA1073" s="12"/>
      <c r="AB1073" s="12"/>
      <c r="AC1073" s="12"/>
      <c r="AD1073" s="12"/>
      <c r="AE1073" s="12"/>
      <c r="AF1073" s="12"/>
    </row>
    <row r="1074" spans="1:32">
      <c r="A1074" s="1">
        <v>7181</v>
      </c>
      <c r="B1074" s="17" t="s">
        <v>921</v>
      </c>
      <c r="C1074" s="17"/>
      <c r="D1074" s="17" t="s">
        <v>497</v>
      </c>
      <c r="E1074" s="17" t="s">
        <v>43</v>
      </c>
      <c r="F1074" s="1" t="s">
        <v>35</v>
      </c>
      <c r="G1074" s="17" t="s">
        <v>1957</v>
      </c>
      <c r="H1074" s="17" t="s">
        <v>1958</v>
      </c>
      <c r="I1074" s="15" t="s">
        <v>78</v>
      </c>
      <c r="J1074" t="s">
        <v>1889</v>
      </c>
      <c r="K1074" s="1">
        <f>_xlfn.XLOOKUP(J1074,'[1]Youth DB'!$G:$G,'[1]Youth DB'!$A:$A,"",0)</f>
        <v>761</v>
      </c>
      <c r="L1074" s="17" t="s">
        <v>827</v>
      </c>
      <c r="M1074" s="11">
        <f>SUM(O1074,Q1074,S1074,U1074,W1074,Y1074,AA1074,AC1074,AE1074)</f>
        <v>28</v>
      </c>
      <c r="N1074" s="12" t="s">
        <v>40</v>
      </c>
      <c r="O1074" s="12">
        <v>2</v>
      </c>
      <c r="P1074" s="12">
        <v>1</v>
      </c>
      <c r="Q1074" s="12">
        <v>5</v>
      </c>
      <c r="R1074" s="12">
        <v>1</v>
      </c>
      <c r="S1074" s="12">
        <v>10</v>
      </c>
      <c r="T1074" s="12">
        <v>1</v>
      </c>
      <c r="U1074" s="12">
        <v>7</v>
      </c>
      <c r="V1074" s="12">
        <v>1</v>
      </c>
      <c r="W1074" s="12">
        <v>1</v>
      </c>
      <c r="X1074" s="12">
        <v>1</v>
      </c>
      <c r="Y1074" s="12">
        <v>3</v>
      </c>
      <c r="Z1074" s="12">
        <v>1</v>
      </c>
      <c r="AA1074" s="12"/>
      <c r="AB1074" s="12"/>
      <c r="AC1074" s="12"/>
      <c r="AD1074" s="12"/>
      <c r="AE1074" s="12"/>
      <c r="AF1074" s="12"/>
    </row>
    <row r="1075" spans="1:32">
      <c r="A1075" s="1">
        <v>8553</v>
      </c>
      <c r="B1075" s="17" t="s">
        <v>597</v>
      </c>
      <c r="C1075" s="17"/>
      <c r="D1075" s="17" t="s">
        <v>171</v>
      </c>
      <c r="E1075" s="17" t="s">
        <v>148</v>
      </c>
      <c r="F1075" s="1" t="s">
        <v>35</v>
      </c>
      <c r="G1075" s="17" t="s">
        <v>1313</v>
      </c>
      <c r="H1075" s="17" t="s">
        <v>446</v>
      </c>
      <c r="I1075" s="15"/>
      <c r="J1075" s="17" t="s">
        <v>1952</v>
      </c>
      <c r="K1075" s="1">
        <f>_xlfn.XLOOKUP(J1075,'[1]Youth DB'!$G:$G,'[1]Youth DB'!$A:$A,"",0)</f>
        <v>441</v>
      </c>
      <c r="L1075" s="19">
        <v>44949</v>
      </c>
      <c r="M1075" s="11">
        <f>SUM(O1075,Q1075,S1075,U1075,W1075,Y1075,AA1075,AC1075,AE1075)</f>
        <v>36</v>
      </c>
      <c r="N1075" s="12" t="s">
        <v>40</v>
      </c>
      <c r="O1075" s="12">
        <v>27</v>
      </c>
      <c r="P1075" s="12"/>
      <c r="Q1075" s="12">
        <v>5</v>
      </c>
      <c r="R1075" s="12">
        <v>1</v>
      </c>
      <c r="S1075" s="12">
        <v>4</v>
      </c>
      <c r="T1075" s="12">
        <v>1</v>
      </c>
      <c r="U1075" s="12"/>
      <c r="V1075" s="12"/>
      <c r="W1075" s="12">
        <v>0</v>
      </c>
      <c r="X1075" s="12"/>
      <c r="Y1075" s="12"/>
      <c r="Z1075" s="12"/>
      <c r="AA1075" s="12"/>
      <c r="AB1075" s="12"/>
      <c r="AC1075" s="12"/>
      <c r="AD1075" s="12"/>
      <c r="AE1075" s="12"/>
      <c r="AF1075" s="12"/>
    </row>
    <row r="1076" spans="1:32">
      <c r="A1076" s="1">
        <v>9765</v>
      </c>
      <c r="B1076" s="17" t="s">
        <v>597</v>
      </c>
      <c r="C1076" s="17"/>
      <c r="D1076" s="17" t="s">
        <v>171</v>
      </c>
      <c r="E1076" s="17" t="s">
        <v>148</v>
      </c>
      <c r="F1076" s="1" t="s">
        <v>35</v>
      </c>
      <c r="G1076" s="17" t="s">
        <v>1959</v>
      </c>
      <c r="H1076" s="17" t="s">
        <v>1520</v>
      </c>
      <c r="I1076" s="15"/>
      <c r="J1076" s="17" t="s">
        <v>1952</v>
      </c>
      <c r="K1076" s="1">
        <f>_xlfn.XLOOKUP(J1076,'[1]Youth DB'!$G:$G,'[1]Youth DB'!$A:$A,"",0)</f>
        <v>441</v>
      </c>
      <c r="L1076" s="19">
        <v>45029</v>
      </c>
      <c r="M1076" s="11">
        <f>SUM(O1076,Q1076,S1076,U1076,W1076,Y1076,AA1076,AC1076,AE1076)</f>
        <v>28</v>
      </c>
      <c r="N1076" s="12" t="s">
        <v>40</v>
      </c>
      <c r="O1076" s="12"/>
      <c r="P1076" s="12"/>
      <c r="Q1076" s="12">
        <v>5</v>
      </c>
      <c r="R1076" s="12">
        <v>1</v>
      </c>
      <c r="S1076" s="12">
        <v>11</v>
      </c>
      <c r="T1076" s="12">
        <v>2</v>
      </c>
      <c r="U1076" s="12">
        <v>6</v>
      </c>
      <c r="V1076" s="12">
        <v>2</v>
      </c>
      <c r="W1076" s="12">
        <v>6</v>
      </c>
      <c r="X1076" s="12">
        <v>1</v>
      </c>
      <c r="Y1076" s="12"/>
      <c r="Z1076" s="12"/>
      <c r="AA1076" s="12"/>
      <c r="AB1076" s="12"/>
      <c r="AC1076" s="12"/>
      <c r="AD1076" s="12"/>
      <c r="AE1076" s="12"/>
      <c r="AF1076" s="12"/>
    </row>
    <row r="1077" spans="1:32">
      <c r="A1077" s="1">
        <v>9766</v>
      </c>
      <c r="B1077" s="17" t="s">
        <v>597</v>
      </c>
      <c r="C1077" s="17"/>
      <c r="D1077" s="17" t="s">
        <v>171</v>
      </c>
      <c r="E1077" s="17" t="s">
        <v>148</v>
      </c>
      <c r="F1077" s="1" t="s">
        <v>35</v>
      </c>
      <c r="G1077" s="17" t="s">
        <v>1960</v>
      </c>
      <c r="H1077" s="17" t="s">
        <v>1961</v>
      </c>
      <c r="I1077" s="15"/>
      <c r="J1077" s="17" t="s">
        <v>1952</v>
      </c>
      <c r="K1077" s="1">
        <f>_xlfn.XLOOKUP(J1077,'[1]Youth DB'!$G:$G,'[1]Youth DB'!$A:$A,"",0)</f>
        <v>441</v>
      </c>
      <c r="L1077" s="19">
        <v>45055</v>
      </c>
      <c r="M1077" s="11">
        <f>SUM(O1077,Q1077,S1077,U1077,W1077,Y1077,AA1077,AC1077,AE1077)</f>
        <v>16</v>
      </c>
      <c r="N1077" s="12" t="s">
        <v>40</v>
      </c>
      <c r="O1077" s="12"/>
      <c r="P1077" s="12"/>
      <c r="Q1077" s="12">
        <v>0</v>
      </c>
      <c r="R1077" s="12"/>
      <c r="S1077" s="12">
        <v>12</v>
      </c>
      <c r="T1077" s="12">
        <v>1</v>
      </c>
      <c r="U1077" s="12"/>
      <c r="V1077" s="12"/>
      <c r="W1077" s="12">
        <v>4</v>
      </c>
      <c r="X1077" s="12">
        <v>1</v>
      </c>
      <c r="Y1077" s="12"/>
      <c r="Z1077" s="12"/>
      <c r="AA1077" s="12"/>
      <c r="AB1077" s="12"/>
      <c r="AC1077" s="12"/>
      <c r="AD1077" s="12"/>
      <c r="AE1077" s="12"/>
      <c r="AF1077" s="12"/>
    </row>
    <row r="1078" spans="1:32">
      <c r="A1078" s="1">
        <v>4348</v>
      </c>
      <c r="B1078" s="3" t="s">
        <v>501</v>
      </c>
      <c r="C1078" s="3"/>
      <c r="D1078" s="3" t="s">
        <v>42</v>
      </c>
      <c r="E1078" s="3" t="s">
        <v>57</v>
      </c>
      <c r="F1078" s="1" t="s">
        <v>35</v>
      </c>
      <c r="G1078" s="3" t="s">
        <v>510</v>
      </c>
      <c r="H1078" s="3" t="s">
        <v>1962</v>
      </c>
      <c r="I1078" s="15"/>
      <c r="J1078" t="s">
        <v>1963</v>
      </c>
      <c r="K1078" s="1">
        <f>_xlfn.XLOOKUP(J1078,'[1]Youth DB'!$G:$G,'[1]Youth DB'!$A:$A,"",0)</f>
        <v>696</v>
      </c>
      <c r="L1078" s="16">
        <v>45007</v>
      </c>
      <c r="M1078" s="11">
        <f>SUM(O1078,Q1078,S1078,U1078,W1078,Y1078,AA1078,AC1078,AE1078)</f>
        <v>4</v>
      </c>
      <c r="N1078" s="12" t="s">
        <v>40</v>
      </c>
      <c r="O1078" s="12">
        <v>1</v>
      </c>
      <c r="P1078" s="12">
        <v>1</v>
      </c>
      <c r="Q1078" s="12">
        <v>2</v>
      </c>
      <c r="R1078" s="12">
        <v>1</v>
      </c>
      <c r="S1078" s="12">
        <v>1</v>
      </c>
      <c r="T1078" s="12">
        <v>1</v>
      </c>
      <c r="U1078" s="12">
        <v>0</v>
      </c>
      <c r="V1078" s="12">
        <v>1</v>
      </c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</row>
    <row r="1079" spans="1:32">
      <c r="A1079" s="1">
        <v>4337</v>
      </c>
      <c r="B1079" s="3" t="s">
        <v>501</v>
      </c>
      <c r="C1079" s="3"/>
      <c r="D1079" s="3" t="s">
        <v>42</v>
      </c>
      <c r="E1079" s="3" t="s">
        <v>57</v>
      </c>
      <c r="F1079" s="1" t="s">
        <v>35</v>
      </c>
      <c r="G1079" s="3" t="s">
        <v>71</v>
      </c>
      <c r="H1079" s="3" t="s">
        <v>1964</v>
      </c>
      <c r="I1079" s="15"/>
      <c r="J1079" t="s">
        <v>1963</v>
      </c>
      <c r="K1079" s="1">
        <f>_xlfn.XLOOKUP(J1079,'[1]Youth DB'!$G:$G,'[1]Youth DB'!$A:$A,"",0)</f>
        <v>696</v>
      </c>
      <c r="L1079" s="16">
        <v>45034</v>
      </c>
      <c r="M1079" s="11">
        <f>SUM(O1079,Q1079,S1079,U1079,W1079,Y1079,AA1079,AC1079,AE1079)</f>
        <v>4</v>
      </c>
      <c r="N1079" s="12" t="s">
        <v>40</v>
      </c>
      <c r="O1079" s="12">
        <v>0</v>
      </c>
      <c r="P1079" s="12">
        <v>0</v>
      </c>
      <c r="Q1079" s="12">
        <v>1</v>
      </c>
      <c r="R1079" s="12">
        <v>1</v>
      </c>
      <c r="S1079" s="12">
        <v>3</v>
      </c>
      <c r="T1079" s="12">
        <v>1</v>
      </c>
      <c r="U1079" s="12">
        <v>0</v>
      </c>
      <c r="V1079" s="12">
        <v>1</v>
      </c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</row>
    <row r="1080" spans="1:32">
      <c r="A1080" s="1">
        <v>8554</v>
      </c>
      <c r="B1080" s="17" t="s">
        <v>597</v>
      </c>
      <c r="C1080" s="17"/>
      <c r="D1080" s="17" t="s">
        <v>171</v>
      </c>
      <c r="E1080" s="17" t="s">
        <v>148</v>
      </c>
      <c r="F1080" s="1" t="s">
        <v>35</v>
      </c>
      <c r="G1080" s="17" t="s">
        <v>896</v>
      </c>
      <c r="H1080" s="17" t="s">
        <v>1227</v>
      </c>
      <c r="I1080" s="15"/>
      <c r="J1080" s="17" t="s">
        <v>1952</v>
      </c>
      <c r="K1080" s="1">
        <f>_xlfn.XLOOKUP(J1080,'[1]Youth DB'!$G:$G,'[1]Youth DB'!$A:$A,"",0)</f>
        <v>441</v>
      </c>
      <c r="L1080" s="19">
        <v>45034</v>
      </c>
      <c r="M1080" s="11">
        <f>SUM(O1080,Q1080,S1080,U1080,W1080,Y1080,AA1080,AC1080,AE1080)</f>
        <v>10</v>
      </c>
      <c r="N1080" s="12" t="s">
        <v>40</v>
      </c>
      <c r="O1080" s="12"/>
      <c r="P1080" s="12"/>
      <c r="Q1080" s="12">
        <v>6</v>
      </c>
      <c r="R1080" s="12">
        <v>1</v>
      </c>
      <c r="S1080" s="12">
        <v>2</v>
      </c>
      <c r="T1080" s="12">
        <v>2</v>
      </c>
      <c r="U1080" s="12">
        <v>2</v>
      </c>
      <c r="V1080" s="12">
        <v>2</v>
      </c>
      <c r="W1080" s="12">
        <v>0</v>
      </c>
      <c r="X1080" s="12"/>
      <c r="Y1080" s="12"/>
      <c r="Z1080" s="12"/>
      <c r="AA1080" s="12"/>
      <c r="AB1080" s="12"/>
      <c r="AC1080" s="12"/>
      <c r="AD1080" s="12"/>
      <c r="AE1080" s="12"/>
      <c r="AF1080" s="12"/>
    </row>
    <row r="1081" spans="1:32">
      <c r="A1081" s="1">
        <v>4339</v>
      </c>
      <c r="B1081" s="3" t="s">
        <v>501</v>
      </c>
      <c r="C1081" s="3"/>
      <c r="D1081" s="3" t="s">
        <v>42</v>
      </c>
      <c r="E1081" s="3" t="s">
        <v>57</v>
      </c>
      <c r="F1081" s="1" t="s">
        <v>35</v>
      </c>
      <c r="G1081" s="3" t="s">
        <v>1965</v>
      </c>
      <c r="H1081" s="3" t="s">
        <v>1966</v>
      </c>
      <c r="I1081" s="15"/>
      <c r="J1081" t="s">
        <v>1963</v>
      </c>
      <c r="K1081" s="1">
        <f>_xlfn.XLOOKUP(J1081,'[1]Youth DB'!$G:$G,'[1]Youth DB'!$A:$A,"",0)</f>
        <v>696</v>
      </c>
      <c r="L1081" s="16">
        <v>45009</v>
      </c>
      <c r="M1081" s="11">
        <f>SUM(O1081,Q1081,S1081,U1081,W1081,Y1081,AA1081,AC1081,AE1081)</f>
        <v>6</v>
      </c>
      <c r="N1081" s="12" t="s">
        <v>40</v>
      </c>
      <c r="O1081" s="12">
        <v>1</v>
      </c>
      <c r="P1081" s="12">
        <v>1</v>
      </c>
      <c r="Q1081" s="12">
        <v>2</v>
      </c>
      <c r="R1081" s="12">
        <v>1</v>
      </c>
      <c r="S1081" s="12">
        <v>3</v>
      </c>
      <c r="T1081" s="12">
        <v>2</v>
      </c>
      <c r="U1081" s="12">
        <v>0</v>
      </c>
      <c r="V1081" s="12">
        <v>2</v>
      </c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</row>
    <row r="1082" spans="1:32">
      <c r="A1082" s="1">
        <v>6191</v>
      </c>
      <c r="B1082" s="17" t="s">
        <v>597</v>
      </c>
      <c r="C1082" s="17"/>
      <c r="D1082" s="17" t="s">
        <v>171</v>
      </c>
      <c r="E1082" s="17" t="s">
        <v>148</v>
      </c>
      <c r="F1082" s="1" t="s">
        <v>35</v>
      </c>
      <c r="G1082" s="17" t="s">
        <v>479</v>
      </c>
      <c r="H1082" s="17" t="s">
        <v>1967</v>
      </c>
      <c r="I1082" s="15"/>
      <c r="J1082" s="17" t="s">
        <v>1952</v>
      </c>
      <c r="K1082" s="1">
        <f>_xlfn.XLOOKUP(J1082,'[1]Youth DB'!$G:$G,'[1]Youth DB'!$A:$A,"",0)</f>
        <v>441</v>
      </c>
      <c r="L1082" s="19">
        <v>44949</v>
      </c>
      <c r="M1082" s="11">
        <f>SUM(O1082,Q1082,S1082,U1082,W1082,Y1082,AA1082,AC1082,AE1082)</f>
        <v>63</v>
      </c>
      <c r="N1082" s="12" t="s">
        <v>40</v>
      </c>
      <c r="O1082" s="12">
        <v>38</v>
      </c>
      <c r="P1082" s="12"/>
      <c r="Q1082" s="12">
        <v>8</v>
      </c>
      <c r="R1082" s="12">
        <v>1</v>
      </c>
      <c r="S1082" s="12">
        <v>11</v>
      </c>
      <c r="T1082" s="12">
        <v>2</v>
      </c>
      <c r="U1082" s="12">
        <v>3</v>
      </c>
      <c r="V1082" s="12">
        <v>2</v>
      </c>
      <c r="W1082" s="12">
        <v>3</v>
      </c>
      <c r="X1082" s="12">
        <v>8</v>
      </c>
      <c r="Y1082" s="12"/>
      <c r="Z1082" s="12"/>
      <c r="AA1082" s="12"/>
      <c r="AB1082" s="12"/>
      <c r="AC1082" s="12"/>
      <c r="AD1082" s="12"/>
      <c r="AE1082" s="12"/>
      <c r="AF1082" s="12"/>
    </row>
    <row r="1083" spans="1:32">
      <c r="A1083" s="1">
        <v>8555</v>
      </c>
      <c r="B1083" s="17" t="s">
        <v>597</v>
      </c>
      <c r="C1083" s="17"/>
      <c r="D1083" s="17" t="s">
        <v>171</v>
      </c>
      <c r="E1083" s="17" t="s">
        <v>148</v>
      </c>
      <c r="F1083" s="1" t="s">
        <v>35</v>
      </c>
      <c r="G1083" s="17" t="s">
        <v>1968</v>
      </c>
      <c r="H1083" s="17" t="s">
        <v>1969</v>
      </c>
      <c r="I1083" s="15"/>
      <c r="J1083" s="17" t="s">
        <v>1952</v>
      </c>
      <c r="K1083" s="1">
        <f>_xlfn.XLOOKUP(J1083,'[1]Youth DB'!$G:$G,'[1]Youth DB'!$A:$A,"",0)</f>
        <v>441</v>
      </c>
      <c r="L1083" s="19">
        <v>45029</v>
      </c>
      <c r="M1083" s="11">
        <f>SUM(O1083,Q1083,S1083,U1083,W1083,Y1083,AA1083,AC1083,AE1083)</f>
        <v>25</v>
      </c>
      <c r="N1083" s="12" t="s">
        <v>40</v>
      </c>
      <c r="O1083" s="12"/>
      <c r="P1083" s="12"/>
      <c r="Q1083" s="12">
        <v>6</v>
      </c>
      <c r="R1083" s="12">
        <v>1</v>
      </c>
      <c r="S1083" s="12">
        <v>6</v>
      </c>
      <c r="T1083" s="12">
        <v>2</v>
      </c>
      <c r="U1083" s="12">
        <v>8</v>
      </c>
      <c r="V1083" s="12">
        <v>2</v>
      </c>
      <c r="W1083" s="12">
        <v>5</v>
      </c>
      <c r="X1083" s="12">
        <v>1</v>
      </c>
      <c r="Y1083" s="12"/>
      <c r="Z1083" s="12"/>
      <c r="AA1083" s="12"/>
      <c r="AB1083" s="12"/>
      <c r="AC1083" s="12"/>
      <c r="AD1083" s="12"/>
      <c r="AE1083" s="12"/>
      <c r="AF1083" s="12"/>
    </row>
    <row r="1084" spans="1:32">
      <c r="A1084" s="1">
        <v>4341</v>
      </c>
      <c r="B1084" s="3" t="s">
        <v>501</v>
      </c>
      <c r="C1084" s="3"/>
      <c r="D1084" s="3" t="s">
        <v>42</v>
      </c>
      <c r="E1084" s="3" t="s">
        <v>57</v>
      </c>
      <c r="F1084" s="1" t="s">
        <v>35</v>
      </c>
      <c r="G1084" s="3" t="s">
        <v>1970</v>
      </c>
      <c r="H1084" s="3" t="s">
        <v>1971</v>
      </c>
      <c r="I1084" s="15"/>
      <c r="J1084" t="s">
        <v>1963</v>
      </c>
      <c r="K1084" s="1">
        <f>_xlfn.XLOOKUP(J1084,'[1]Youth DB'!$G:$G,'[1]Youth DB'!$A:$A,"",0)</f>
        <v>696</v>
      </c>
      <c r="L1084" s="16">
        <v>45009</v>
      </c>
      <c r="M1084" s="11">
        <f>SUM(O1084,Q1084,S1084,U1084,W1084,Y1084,AA1084,AC1084,AE1084)</f>
        <v>6</v>
      </c>
      <c r="N1084" s="12" t="s">
        <v>40</v>
      </c>
      <c r="O1084" s="12">
        <v>1</v>
      </c>
      <c r="P1084" s="12">
        <v>1</v>
      </c>
      <c r="Q1084" s="12">
        <v>2</v>
      </c>
      <c r="R1084" s="12">
        <v>1</v>
      </c>
      <c r="S1084" s="12">
        <v>3</v>
      </c>
      <c r="T1084" s="12">
        <v>2</v>
      </c>
      <c r="U1084" s="12">
        <v>0</v>
      </c>
      <c r="V1084" s="12">
        <v>2</v>
      </c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</row>
    <row r="1085" spans="1:32">
      <c r="A1085" s="1">
        <v>1708</v>
      </c>
      <c r="B1085" s="3" t="s">
        <v>501</v>
      </c>
      <c r="C1085" s="3"/>
      <c r="D1085" s="3" t="s">
        <v>42</v>
      </c>
      <c r="E1085" s="3" t="s">
        <v>57</v>
      </c>
      <c r="F1085" s="1" t="s">
        <v>35</v>
      </c>
      <c r="G1085" s="3" t="s">
        <v>1972</v>
      </c>
      <c r="H1085" s="3" t="s">
        <v>1973</v>
      </c>
      <c r="I1085" s="15"/>
      <c r="J1085" t="s">
        <v>1963</v>
      </c>
      <c r="K1085" s="1">
        <f>_xlfn.XLOOKUP(J1085,'[1]Youth DB'!$G:$G,'[1]Youth DB'!$A:$A,"",0)</f>
        <v>696</v>
      </c>
      <c r="L1085" s="16">
        <v>45009</v>
      </c>
      <c r="M1085" s="11">
        <f>SUM(O1085,Q1085,S1085,U1085,W1085,Y1085,AA1085,AC1085,AE1085)</f>
        <v>6</v>
      </c>
      <c r="N1085" s="12" t="s">
        <v>40</v>
      </c>
      <c r="O1085" s="12">
        <v>1</v>
      </c>
      <c r="P1085" s="12">
        <v>1</v>
      </c>
      <c r="Q1085" s="12">
        <v>2</v>
      </c>
      <c r="R1085" s="12">
        <v>1</v>
      </c>
      <c r="S1085" s="12">
        <v>3</v>
      </c>
      <c r="T1085" s="12">
        <v>2</v>
      </c>
      <c r="U1085" s="12">
        <v>0</v>
      </c>
      <c r="V1085" s="12">
        <v>2</v>
      </c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</row>
    <row r="1086" spans="1:32">
      <c r="A1086" s="1">
        <v>6190</v>
      </c>
      <c r="B1086" s="17" t="s">
        <v>597</v>
      </c>
      <c r="C1086" s="17"/>
      <c r="D1086" s="17" t="s">
        <v>171</v>
      </c>
      <c r="E1086" s="17" t="s">
        <v>148</v>
      </c>
      <c r="F1086" s="1" t="s">
        <v>35</v>
      </c>
      <c r="G1086" s="17" t="s">
        <v>1974</v>
      </c>
      <c r="H1086" s="17" t="s">
        <v>400</v>
      </c>
      <c r="I1086" s="15"/>
      <c r="J1086" s="17" t="s">
        <v>1952</v>
      </c>
      <c r="K1086" s="1">
        <f>_xlfn.XLOOKUP(J1086,'[1]Youth DB'!$G:$G,'[1]Youth DB'!$A:$A,"",0)</f>
        <v>441</v>
      </c>
      <c r="L1086" s="19">
        <v>44971</v>
      </c>
      <c r="M1086" s="11">
        <f>SUM(O1086,Q1086,S1086,U1086,W1086,Y1086,AA1086,AC1086,AE1086)</f>
        <v>54</v>
      </c>
      <c r="N1086" s="12" t="s">
        <v>40</v>
      </c>
      <c r="O1086" s="12">
        <v>29</v>
      </c>
      <c r="P1086" s="12"/>
      <c r="Q1086" s="12">
        <v>4</v>
      </c>
      <c r="R1086" s="12">
        <v>1</v>
      </c>
      <c r="S1086" s="12">
        <v>13</v>
      </c>
      <c r="T1086" s="12">
        <v>2</v>
      </c>
      <c r="U1086" s="12">
        <v>3</v>
      </c>
      <c r="V1086" s="12">
        <v>2</v>
      </c>
      <c r="W1086" s="12">
        <v>5</v>
      </c>
      <c r="X1086" s="12">
        <v>1</v>
      </c>
      <c r="Y1086" s="12"/>
      <c r="Z1086" s="12"/>
      <c r="AA1086" s="12"/>
      <c r="AB1086" s="12"/>
      <c r="AC1086" s="12"/>
      <c r="AD1086" s="12"/>
      <c r="AE1086" s="12"/>
      <c r="AF1086" s="12"/>
    </row>
    <row r="1087" spans="1:32">
      <c r="A1087" s="1">
        <v>6200</v>
      </c>
      <c r="B1087" s="17" t="s">
        <v>597</v>
      </c>
      <c r="C1087" s="17"/>
      <c r="D1087" s="17" t="s">
        <v>171</v>
      </c>
      <c r="E1087" s="17" t="s">
        <v>148</v>
      </c>
      <c r="F1087" s="1" t="s">
        <v>35</v>
      </c>
      <c r="G1087" s="17" t="s">
        <v>1974</v>
      </c>
      <c r="H1087" s="17" t="s">
        <v>1451</v>
      </c>
      <c r="I1087" s="15"/>
      <c r="J1087" s="17" t="s">
        <v>1952</v>
      </c>
      <c r="K1087" s="1">
        <f>_xlfn.XLOOKUP(J1087,'[1]Youth DB'!$G:$G,'[1]Youth DB'!$A:$A,"",0)</f>
        <v>441</v>
      </c>
      <c r="L1087" s="19">
        <v>44971</v>
      </c>
      <c r="M1087" s="11">
        <f>SUM(O1087,Q1087,S1087,U1087,W1087,Y1087,AA1087,AC1087,AE1087)</f>
        <v>28</v>
      </c>
      <c r="N1087" s="12" t="s">
        <v>40</v>
      </c>
      <c r="O1087" s="12">
        <v>26</v>
      </c>
      <c r="P1087" s="12"/>
      <c r="Q1087" s="12">
        <v>2</v>
      </c>
      <c r="R1087" s="12">
        <v>1</v>
      </c>
      <c r="S1087" s="12">
        <v>0</v>
      </c>
      <c r="T1087" s="12"/>
      <c r="U1087" s="12"/>
      <c r="V1087" s="12"/>
      <c r="W1087" s="12">
        <v>0</v>
      </c>
      <c r="X1087" s="12"/>
      <c r="Y1087" s="12"/>
      <c r="Z1087" s="12"/>
      <c r="AA1087" s="12"/>
      <c r="AB1087" s="12"/>
      <c r="AC1087" s="12"/>
      <c r="AD1087" s="12"/>
      <c r="AE1087" s="12"/>
      <c r="AF1087" s="12"/>
    </row>
    <row r="1088" spans="1:32">
      <c r="A1088" s="1">
        <v>6201</v>
      </c>
      <c r="B1088" s="17" t="s">
        <v>597</v>
      </c>
      <c r="C1088" s="17"/>
      <c r="D1088" s="17" t="s">
        <v>171</v>
      </c>
      <c r="E1088" s="17" t="s">
        <v>148</v>
      </c>
      <c r="F1088" s="1" t="s">
        <v>35</v>
      </c>
      <c r="G1088" s="17" t="s">
        <v>1975</v>
      </c>
      <c r="H1088" s="17" t="s">
        <v>963</v>
      </c>
      <c r="I1088" s="15"/>
      <c r="J1088" s="17" t="s">
        <v>1952</v>
      </c>
      <c r="K1088" s="1">
        <f>_xlfn.XLOOKUP(J1088,'[1]Youth DB'!$G:$G,'[1]Youth DB'!$A:$A,"",0)</f>
        <v>441</v>
      </c>
      <c r="L1088" s="19">
        <v>44949</v>
      </c>
      <c r="M1088" s="11">
        <f>SUM(O1088,Q1088,S1088,U1088,W1088,Y1088,AA1088,AC1088,AE1088)</f>
        <v>72</v>
      </c>
      <c r="N1088" s="12" t="s">
        <v>40</v>
      </c>
      <c r="O1088" s="12">
        <v>42</v>
      </c>
      <c r="P1088" s="12"/>
      <c r="Q1088" s="12">
        <v>5</v>
      </c>
      <c r="R1088" s="12">
        <v>1</v>
      </c>
      <c r="S1088" s="12">
        <v>9</v>
      </c>
      <c r="T1088" s="12">
        <v>2</v>
      </c>
      <c r="U1088" s="12">
        <v>8</v>
      </c>
      <c r="V1088" s="12">
        <v>3</v>
      </c>
      <c r="W1088" s="12">
        <v>8</v>
      </c>
      <c r="X1088" s="12">
        <v>3</v>
      </c>
      <c r="Y1088" s="12"/>
      <c r="Z1088" s="12"/>
      <c r="AA1088" s="12"/>
      <c r="AB1088" s="12"/>
      <c r="AC1088" s="12"/>
      <c r="AD1088" s="12"/>
      <c r="AE1088" s="12"/>
      <c r="AF1088" s="12"/>
    </row>
    <row r="1089" spans="1:32">
      <c r="A1089" s="1">
        <v>4347</v>
      </c>
      <c r="B1089" s="3" t="s">
        <v>501</v>
      </c>
      <c r="C1089" s="3"/>
      <c r="D1089" s="3" t="s">
        <v>42</v>
      </c>
      <c r="E1089" s="3" t="s">
        <v>57</v>
      </c>
      <c r="F1089" s="1" t="s">
        <v>35</v>
      </c>
      <c r="G1089" s="3" t="s">
        <v>1976</v>
      </c>
      <c r="H1089" s="3" t="s">
        <v>1977</v>
      </c>
      <c r="I1089" s="15"/>
      <c r="J1089" t="s">
        <v>1963</v>
      </c>
      <c r="K1089" s="1">
        <f>_xlfn.XLOOKUP(J1089,'[1]Youth DB'!$G:$G,'[1]Youth DB'!$A:$A,"",0)</f>
        <v>696</v>
      </c>
      <c r="L1089" s="16">
        <v>45009</v>
      </c>
      <c r="M1089" s="11">
        <f>SUM(O1089,Q1089,S1089,U1089,W1089,Y1089,AA1089,AC1089,AE1089)</f>
        <v>6</v>
      </c>
      <c r="N1089" s="12" t="s">
        <v>40</v>
      </c>
      <c r="O1089" s="12">
        <v>1</v>
      </c>
      <c r="P1089" s="12">
        <v>1</v>
      </c>
      <c r="Q1089" s="12">
        <v>2</v>
      </c>
      <c r="R1089" s="12">
        <v>1</v>
      </c>
      <c r="S1089" s="12">
        <v>3</v>
      </c>
      <c r="T1089" s="12">
        <v>2</v>
      </c>
      <c r="U1089" s="12">
        <v>0</v>
      </c>
      <c r="V1089" s="12">
        <v>2</v>
      </c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</row>
    <row r="1090" spans="1:32">
      <c r="A1090" s="1">
        <v>4340</v>
      </c>
      <c r="B1090" s="3" t="s">
        <v>501</v>
      </c>
      <c r="C1090" s="3"/>
      <c r="D1090" s="3" t="s">
        <v>42</v>
      </c>
      <c r="E1090" s="3" t="s">
        <v>57</v>
      </c>
      <c r="F1090" s="1" t="s">
        <v>35</v>
      </c>
      <c r="G1090" s="3" t="s">
        <v>1978</v>
      </c>
      <c r="H1090" s="3" t="s">
        <v>1979</v>
      </c>
      <c r="I1090" s="15"/>
      <c r="J1090" t="s">
        <v>1963</v>
      </c>
      <c r="K1090" s="1">
        <f>_xlfn.XLOOKUP(J1090,'[1]Youth DB'!$G:$G,'[1]Youth DB'!$A:$A,"",0)</f>
        <v>696</v>
      </c>
      <c r="L1090" s="16">
        <v>45007</v>
      </c>
      <c r="M1090" s="11">
        <f>SUM(O1090,Q1090,S1090,U1090,W1090,Y1090,AA1090,AC1090,AE1090)</f>
        <v>6</v>
      </c>
      <c r="N1090" s="12" t="s">
        <v>40</v>
      </c>
      <c r="O1090" s="12">
        <v>2</v>
      </c>
      <c r="P1090" s="12">
        <v>1</v>
      </c>
      <c r="Q1090" s="12">
        <v>2</v>
      </c>
      <c r="R1090" s="12">
        <v>1</v>
      </c>
      <c r="S1090" s="12">
        <v>2</v>
      </c>
      <c r="T1090" s="12">
        <v>2</v>
      </c>
      <c r="U1090" s="12">
        <v>0</v>
      </c>
      <c r="V1090" s="12">
        <v>2</v>
      </c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</row>
    <row r="1091" spans="1:32" ht="24">
      <c r="A1091" s="1">
        <v>10005</v>
      </c>
      <c r="B1091" s="17" t="s">
        <v>1016</v>
      </c>
      <c r="C1091" s="3" t="s">
        <v>1033</v>
      </c>
      <c r="D1091" s="17" t="s">
        <v>432</v>
      </c>
      <c r="E1091" s="17" t="s">
        <v>43</v>
      </c>
      <c r="F1091" s="1" t="s">
        <v>35</v>
      </c>
      <c r="G1091" s="17" t="s">
        <v>1980</v>
      </c>
      <c r="H1091" s="17" t="s">
        <v>1981</v>
      </c>
      <c r="I1091" s="15"/>
      <c r="J1091" s="17" t="s">
        <v>1035</v>
      </c>
      <c r="K1091" s="1">
        <f>_xlfn.XLOOKUP(J1091,'[1]Youth DB'!$G:$G,'[1]Youth DB'!$A:$A,"",0)</f>
        <v>867</v>
      </c>
      <c r="L1091" s="17" t="s">
        <v>738</v>
      </c>
      <c r="M1091" s="11">
        <f>SUM(O1091,Q1091,S1091,U1091,W1091,Y1091,AA1091,AC1091,AE1091)</f>
        <v>19</v>
      </c>
      <c r="N1091" s="12" t="s">
        <v>206</v>
      </c>
      <c r="O1091" s="12"/>
      <c r="P1091" s="12"/>
      <c r="Q1091" s="12">
        <v>4</v>
      </c>
      <c r="R1091" s="12">
        <v>3</v>
      </c>
      <c r="S1091" s="12">
        <v>6</v>
      </c>
      <c r="T1091" s="12">
        <v>3</v>
      </c>
      <c r="U1091" s="12">
        <v>5</v>
      </c>
      <c r="V1091" s="12">
        <v>5</v>
      </c>
      <c r="W1091" s="12">
        <v>4</v>
      </c>
      <c r="X1091" s="12">
        <v>3</v>
      </c>
      <c r="Y1091" s="12"/>
      <c r="Z1091" s="12"/>
      <c r="AA1091" s="12"/>
      <c r="AB1091" s="12"/>
      <c r="AC1091" s="12"/>
      <c r="AD1091" s="12"/>
      <c r="AE1091" s="12"/>
      <c r="AF1091" s="12"/>
    </row>
    <row r="1092" spans="1:32">
      <c r="A1092" s="1">
        <v>5210</v>
      </c>
      <c r="B1092" s="3" t="s">
        <v>807</v>
      </c>
      <c r="C1092" s="3"/>
      <c r="D1092" s="3" t="s">
        <v>33</v>
      </c>
      <c r="E1092" s="3" t="s">
        <v>43</v>
      </c>
      <c r="F1092" s="1" t="s">
        <v>35</v>
      </c>
      <c r="G1092" s="3" t="s">
        <v>1982</v>
      </c>
      <c r="H1092" s="3" t="s">
        <v>1057</v>
      </c>
      <c r="I1092" s="15"/>
      <c r="J1092" s="17" t="s">
        <v>1129</v>
      </c>
      <c r="K1092" s="1">
        <f>_xlfn.XLOOKUP(J1092,'[1]Youth DB'!$G:$G,'[1]Youth DB'!$A:$A,"",0)</f>
        <v>694</v>
      </c>
      <c r="L1092" s="17" t="s">
        <v>641</v>
      </c>
      <c r="M1092" s="11">
        <f>SUM(O1092,Q1092,S1092,U1092,W1092,Y1092,AA1092,AC1092,AE1092)</f>
        <v>19</v>
      </c>
      <c r="N1092" s="12" t="s">
        <v>40</v>
      </c>
      <c r="O1092" s="12">
        <v>5</v>
      </c>
      <c r="P1092" s="12">
        <v>1</v>
      </c>
      <c r="Q1092" s="12">
        <v>4</v>
      </c>
      <c r="R1092" s="12">
        <v>1</v>
      </c>
      <c r="S1092" s="12">
        <v>6</v>
      </c>
      <c r="T1092" s="12">
        <v>2</v>
      </c>
      <c r="U1092" s="12">
        <v>2</v>
      </c>
      <c r="V1092" s="12">
        <v>3</v>
      </c>
      <c r="W1092" s="12">
        <v>2</v>
      </c>
      <c r="X1092" s="12">
        <v>4</v>
      </c>
      <c r="Y1092" s="12"/>
      <c r="Z1092" s="12"/>
      <c r="AA1092" s="12"/>
      <c r="AB1092" s="12"/>
      <c r="AC1092" s="12"/>
      <c r="AD1092" s="12"/>
      <c r="AE1092" s="12"/>
      <c r="AF1092" s="12"/>
    </row>
    <row r="1093" spans="1:32">
      <c r="A1093" s="1">
        <v>9080</v>
      </c>
      <c r="B1093" s="3" t="s">
        <v>807</v>
      </c>
      <c r="C1093" s="3"/>
      <c r="D1093" s="3" t="s">
        <v>33</v>
      </c>
      <c r="E1093" s="3" t="s">
        <v>43</v>
      </c>
      <c r="F1093" s="1" t="s">
        <v>35</v>
      </c>
      <c r="G1093" s="17" t="s">
        <v>1983</v>
      </c>
      <c r="H1093" s="17" t="s">
        <v>844</v>
      </c>
      <c r="I1093" s="15"/>
      <c r="J1093" s="17" t="s">
        <v>810</v>
      </c>
      <c r="K1093" s="1">
        <f>_xlfn.XLOOKUP(J1093,'[1]Youth DB'!$G:$G,'[1]Youth DB'!$A:$A,"",0)</f>
        <v>690</v>
      </c>
      <c r="L1093" s="17" t="s">
        <v>641</v>
      </c>
      <c r="M1093" s="11">
        <f>SUM(O1093,Q1093,S1093,U1093,W1093,Y1093,AA1093,AC1093,AE1093)</f>
        <v>19</v>
      </c>
      <c r="N1093" s="12" t="s">
        <v>40</v>
      </c>
      <c r="O1093" s="12">
        <v>4</v>
      </c>
      <c r="P1093" s="12">
        <v>1</v>
      </c>
      <c r="Q1093" s="12">
        <v>4</v>
      </c>
      <c r="R1093" s="12">
        <v>2</v>
      </c>
      <c r="S1093" s="12">
        <v>9</v>
      </c>
      <c r="T1093" s="12">
        <v>2</v>
      </c>
      <c r="U1093" s="12">
        <v>1</v>
      </c>
      <c r="V1093" s="12">
        <v>2</v>
      </c>
      <c r="W1093" s="12">
        <v>1</v>
      </c>
      <c r="X1093" s="12">
        <v>2</v>
      </c>
      <c r="Y1093" s="12"/>
      <c r="Z1093" s="12"/>
      <c r="AA1093" s="12"/>
      <c r="AB1093" s="12"/>
      <c r="AC1093" s="12"/>
      <c r="AD1093" s="12"/>
      <c r="AE1093" s="12"/>
      <c r="AF1093" s="12"/>
    </row>
    <row r="1094" spans="1:32">
      <c r="A1094" s="1">
        <v>5204</v>
      </c>
      <c r="B1094" s="3" t="s">
        <v>807</v>
      </c>
      <c r="C1094" s="3"/>
      <c r="D1094" s="3" t="s">
        <v>33</v>
      </c>
      <c r="E1094" s="3" t="s">
        <v>57</v>
      </c>
      <c r="F1094" s="1" t="s">
        <v>35</v>
      </c>
      <c r="G1094" s="3" t="s">
        <v>980</v>
      </c>
      <c r="H1094" s="3" t="s">
        <v>842</v>
      </c>
      <c r="I1094" s="15"/>
      <c r="J1094" s="17" t="s">
        <v>1129</v>
      </c>
      <c r="K1094" s="1">
        <f>_xlfn.XLOOKUP(J1094,'[1]Youth DB'!$G:$G,'[1]Youth DB'!$A:$A,"",0)</f>
        <v>694</v>
      </c>
      <c r="L1094" s="17" t="s">
        <v>155</v>
      </c>
      <c r="M1094" s="11">
        <f>SUM(O1094,Q1094,S1094,U1094,W1094,Y1094,AA1094,AC1094,AE1094)</f>
        <v>19</v>
      </c>
      <c r="N1094" s="12" t="s">
        <v>40</v>
      </c>
      <c r="O1094" s="12">
        <v>4</v>
      </c>
      <c r="P1094" s="12">
        <v>2</v>
      </c>
      <c r="Q1094" s="12">
        <v>3</v>
      </c>
      <c r="R1094" s="12">
        <v>2</v>
      </c>
      <c r="S1094" s="12">
        <v>8</v>
      </c>
      <c r="T1094" s="12">
        <v>3</v>
      </c>
      <c r="U1094" s="12">
        <v>1</v>
      </c>
      <c r="V1094" s="12">
        <v>3</v>
      </c>
      <c r="W1094" s="12">
        <v>3</v>
      </c>
      <c r="X1094" s="12">
        <v>5</v>
      </c>
      <c r="Y1094" s="12"/>
      <c r="Z1094" s="12"/>
      <c r="AA1094" s="12"/>
      <c r="AB1094" s="12"/>
      <c r="AC1094" s="12"/>
      <c r="AD1094" s="12"/>
      <c r="AE1094" s="12"/>
      <c r="AF1094" s="12"/>
    </row>
    <row r="1095" spans="1:32">
      <c r="A1095" s="1">
        <v>5291</v>
      </c>
      <c r="B1095" s="3" t="s">
        <v>431</v>
      </c>
      <c r="C1095" s="3"/>
      <c r="D1095" s="3" t="s">
        <v>432</v>
      </c>
      <c r="E1095" s="3" t="s">
        <v>57</v>
      </c>
      <c r="F1095" s="1" t="s">
        <v>35</v>
      </c>
      <c r="G1095" s="3" t="s">
        <v>1984</v>
      </c>
      <c r="H1095" s="3" t="s">
        <v>1985</v>
      </c>
      <c r="I1095" s="15" t="s">
        <v>75</v>
      </c>
      <c r="J1095" s="17" t="s">
        <v>434</v>
      </c>
      <c r="K1095" s="1">
        <f>_xlfn.XLOOKUP(J1095,'[1]Youth DB'!$G:$G,'[1]Youth DB'!$A:$A,"",0)</f>
        <v>502</v>
      </c>
      <c r="L1095" s="17" t="s">
        <v>155</v>
      </c>
      <c r="M1095" s="11">
        <f>SUM(O1095,Q1095,S1095,U1095,W1095,Y1095,AA1095,AC1095,AE1095)</f>
        <v>20</v>
      </c>
      <c r="N1095" s="12"/>
      <c r="O1095" s="12">
        <v>5</v>
      </c>
      <c r="P1095" s="12">
        <v>1</v>
      </c>
      <c r="Q1095" s="12">
        <v>8</v>
      </c>
      <c r="R1095" s="12">
        <v>2</v>
      </c>
      <c r="S1095" s="12">
        <v>6</v>
      </c>
      <c r="T1095" s="12">
        <v>2</v>
      </c>
      <c r="U1095" s="12"/>
      <c r="V1095" s="12"/>
      <c r="W1095" s="12">
        <v>1</v>
      </c>
      <c r="X1095" s="12">
        <v>2</v>
      </c>
      <c r="Y1095" s="12"/>
      <c r="Z1095" s="12"/>
      <c r="AA1095" s="12"/>
      <c r="AB1095" s="12"/>
      <c r="AC1095" s="12"/>
      <c r="AD1095" s="12"/>
      <c r="AE1095" s="12"/>
      <c r="AF1095" s="12"/>
    </row>
    <row r="1096" spans="1:32">
      <c r="A1096" s="1">
        <v>7503</v>
      </c>
      <c r="B1096" s="3" t="s">
        <v>431</v>
      </c>
      <c r="C1096" s="3"/>
      <c r="D1096" s="3" t="s">
        <v>432</v>
      </c>
      <c r="E1096" s="3" t="s">
        <v>43</v>
      </c>
      <c r="F1096" s="1" t="s">
        <v>35</v>
      </c>
      <c r="G1096" s="3" t="s">
        <v>1986</v>
      </c>
      <c r="H1096" s="3" t="s">
        <v>154</v>
      </c>
      <c r="I1096" s="15" t="s">
        <v>78</v>
      </c>
      <c r="J1096" s="17" t="s">
        <v>434</v>
      </c>
      <c r="K1096" s="1">
        <f>_xlfn.XLOOKUP(J1096,'[1]Youth DB'!$G:$G,'[1]Youth DB'!$A:$A,"",0)</f>
        <v>502</v>
      </c>
      <c r="L1096" s="17" t="s">
        <v>641</v>
      </c>
      <c r="M1096" s="11">
        <f>SUM(O1096,Q1096,S1096,U1096,W1096,Y1096,AA1096,AC1096,AE1096)</f>
        <v>21</v>
      </c>
      <c r="N1096" s="12"/>
      <c r="O1096" s="12">
        <v>3</v>
      </c>
      <c r="P1096" s="12">
        <v>1</v>
      </c>
      <c r="Q1096" s="12">
        <v>5</v>
      </c>
      <c r="R1096" s="12">
        <v>1</v>
      </c>
      <c r="S1096" s="12">
        <v>8</v>
      </c>
      <c r="T1096" s="12">
        <v>2</v>
      </c>
      <c r="U1096" s="12">
        <v>3</v>
      </c>
      <c r="V1096" s="12">
        <v>2</v>
      </c>
      <c r="W1096" s="12">
        <v>2</v>
      </c>
      <c r="X1096" s="12">
        <v>2</v>
      </c>
      <c r="Y1096" s="12"/>
      <c r="Z1096" s="12"/>
      <c r="AA1096" s="12"/>
      <c r="AB1096" s="12"/>
      <c r="AC1096" s="12"/>
      <c r="AD1096" s="12"/>
      <c r="AE1096" s="12"/>
      <c r="AF1096" s="12"/>
    </row>
    <row r="1097" spans="1:32">
      <c r="A1097" s="1">
        <v>5420</v>
      </c>
      <c r="B1097" s="3" t="s">
        <v>431</v>
      </c>
      <c r="C1097" s="3"/>
      <c r="D1097" s="3" t="s">
        <v>432</v>
      </c>
      <c r="E1097" s="3" t="s">
        <v>57</v>
      </c>
      <c r="F1097" s="1" t="s">
        <v>35</v>
      </c>
      <c r="G1097" s="3" t="s">
        <v>1987</v>
      </c>
      <c r="H1097" s="3" t="s">
        <v>1196</v>
      </c>
      <c r="I1097" s="15" t="s">
        <v>78</v>
      </c>
      <c r="J1097" s="17" t="s">
        <v>434</v>
      </c>
      <c r="K1097" s="1">
        <f>_xlfn.XLOOKUP(J1097,'[1]Youth DB'!$G:$G,'[1]Youth DB'!$A:$A,"",0)</f>
        <v>502</v>
      </c>
      <c r="L1097" s="17" t="s">
        <v>155</v>
      </c>
      <c r="M1097" s="11">
        <f>SUM(O1097,Q1097,S1097,U1097,W1097,Y1097,AA1097,AC1097,AE1097)</f>
        <v>23</v>
      </c>
      <c r="N1097" s="12"/>
      <c r="O1097" s="12">
        <v>4</v>
      </c>
      <c r="P1097" s="12">
        <v>1</v>
      </c>
      <c r="Q1097" s="12">
        <v>7</v>
      </c>
      <c r="R1097" s="12">
        <v>2</v>
      </c>
      <c r="S1097" s="12">
        <v>7</v>
      </c>
      <c r="T1097" s="12">
        <v>2</v>
      </c>
      <c r="U1097" s="12">
        <v>1</v>
      </c>
      <c r="V1097" s="12">
        <v>2</v>
      </c>
      <c r="W1097" s="12">
        <v>4</v>
      </c>
      <c r="X1097" s="12">
        <v>2</v>
      </c>
      <c r="Y1097" s="12"/>
      <c r="Z1097" s="12"/>
      <c r="AA1097" s="12"/>
      <c r="AB1097" s="12"/>
      <c r="AC1097" s="12"/>
      <c r="AD1097" s="12"/>
      <c r="AE1097" s="12"/>
      <c r="AF1097" s="12"/>
    </row>
    <row r="1098" spans="1:32">
      <c r="A1098" s="1">
        <v>5419</v>
      </c>
      <c r="B1098" s="3" t="s">
        <v>431</v>
      </c>
      <c r="C1098" s="3"/>
      <c r="D1098" s="3" t="s">
        <v>432</v>
      </c>
      <c r="E1098" s="3" t="s">
        <v>57</v>
      </c>
      <c r="F1098" s="1" t="s">
        <v>35</v>
      </c>
      <c r="G1098" s="3" t="s">
        <v>1988</v>
      </c>
      <c r="H1098" s="3" t="s">
        <v>668</v>
      </c>
      <c r="I1098" s="15" t="s">
        <v>75</v>
      </c>
      <c r="J1098" s="17" t="s">
        <v>640</v>
      </c>
      <c r="K1098" s="1">
        <f>_xlfn.XLOOKUP(J1098,'[1]Youth DB'!$G:$G,'[1]Youth DB'!$A:$A,"",0)</f>
        <v>675</v>
      </c>
      <c r="L1098" s="17" t="s">
        <v>39</v>
      </c>
      <c r="M1098" s="11">
        <f>SUM(O1098,Q1098,S1098,U1098,W1098,Y1098,AA1098,AC1098,AE1098)</f>
        <v>24</v>
      </c>
      <c r="N1098" s="12"/>
      <c r="O1098" s="12">
        <v>5</v>
      </c>
      <c r="P1098" s="12">
        <v>1</v>
      </c>
      <c r="Q1098" s="12">
        <v>4</v>
      </c>
      <c r="R1098" s="12">
        <v>2</v>
      </c>
      <c r="S1098" s="12">
        <v>9</v>
      </c>
      <c r="T1098" s="12">
        <v>2</v>
      </c>
      <c r="U1098" s="12">
        <v>1</v>
      </c>
      <c r="V1098" s="12">
        <v>2</v>
      </c>
      <c r="W1098" s="12">
        <v>5</v>
      </c>
      <c r="X1098" s="12">
        <v>2</v>
      </c>
      <c r="Y1098" s="12"/>
      <c r="Z1098" s="12"/>
      <c r="AA1098" s="12"/>
      <c r="AB1098" s="12"/>
      <c r="AC1098" s="12"/>
      <c r="AD1098" s="12"/>
      <c r="AE1098" s="12"/>
      <c r="AF1098" s="12"/>
    </row>
    <row r="1099" spans="1:32">
      <c r="A1099" s="1">
        <v>4335</v>
      </c>
      <c r="B1099" s="3" t="s">
        <v>501</v>
      </c>
      <c r="C1099" s="3"/>
      <c r="D1099" s="3" t="s">
        <v>42</v>
      </c>
      <c r="E1099" s="3" t="s">
        <v>57</v>
      </c>
      <c r="F1099" s="1" t="s">
        <v>35</v>
      </c>
      <c r="G1099" s="3" t="s">
        <v>1989</v>
      </c>
      <c r="H1099" s="3" t="s">
        <v>1990</v>
      </c>
      <c r="I1099" s="15"/>
      <c r="J1099" t="s">
        <v>1963</v>
      </c>
      <c r="K1099" s="1">
        <f>_xlfn.XLOOKUP(J1099,'[1]Youth DB'!$G:$G,'[1]Youth DB'!$A:$A,"",0)</f>
        <v>696</v>
      </c>
      <c r="L1099" s="16">
        <v>45009</v>
      </c>
      <c r="M1099" s="11">
        <f>SUM(O1099,Q1099,S1099,U1099,W1099,Y1099,AA1099,AC1099,AE1099)</f>
        <v>6</v>
      </c>
      <c r="N1099" s="12" t="s">
        <v>40</v>
      </c>
      <c r="O1099" s="12">
        <v>2</v>
      </c>
      <c r="P1099" s="12">
        <v>1</v>
      </c>
      <c r="Q1099" s="12">
        <v>1</v>
      </c>
      <c r="R1099" s="12">
        <v>1</v>
      </c>
      <c r="S1099" s="12">
        <v>3</v>
      </c>
      <c r="T1099" s="12">
        <v>2</v>
      </c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</row>
    <row r="1100" spans="1:32">
      <c r="A1100" s="1">
        <v>6955</v>
      </c>
      <c r="B1100" s="3" t="s">
        <v>501</v>
      </c>
      <c r="C1100" s="3"/>
      <c r="D1100" s="3" t="s">
        <v>42</v>
      </c>
      <c r="E1100" s="3" t="s">
        <v>57</v>
      </c>
      <c r="F1100" s="1" t="s">
        <v>35</v>
      </c>
      <c r="G1100" s="3" t="s">
        <v>1991</v>
      </c>
      <c r="H1100" s="3" t="s">
        <v>1992</v>
      </c>
      <c r="I1100" s="15"/>
      <c r="J1100" t="s">
        <v>1963</v>
      </c>
      <c r="K1100" s="1">
        <f>_xlfn.XLOOKUP(J1100,'[1]Youth DB'!$G:$G,'[1]Youth DB'!$A:$A,"",0)</f>
        <v>696</v>
      </c>
      <c r="L1100" s="16">
        <v>7715099</v>
      </c>
      <c r="M1100" s="11">
        <f>SUM(O1100,Q1100,S1100,U1100,W1100,Y1100,AA1100,AC1100,AE1100)</f>
        <v>7</v>
      </c>
      <c r="N1100" s="12" t="s">
        <v>40</v>
      </c>
      <c r="O1100" s="12">
        <v>3</v>
      </c>
      <c r="P1100" s="12">
        <v>1</v>
      </c>
      <c r="Q1100" s="12">
        <v>2</v>
      </c>
      <c r="R1100" s="12">
        <v>1</v>
      </c>
      <c r="S1100" s="12">
        <v>1</v>
      </c>
      <c r="T1100" s="12">
        <v>2</v>
      </c>
      <c r="U1100" s="12">
        <v>1</v>
      </c>
      <c r="V1100" s="12">
        <v>2</v>
      </c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</row>
    <row r="1101" spans="1:32">
      <c r="A1101" s="1">
        <v>6957</v>
      </c>
      <c r="B1101" s="3" t="s">
        <v>501</v>
      </c>
      <c r="C1101" s="3"/>
      <c r="D1101" s="3" t="s">
        <v>42</v>
      </c>
      <c r="E1101" s="3" t="s">
        <v>57</v>
      </c>
      <c r="F1101" s="1" t="s">
        <v>35</v>
      </c>
      <c r="G1101" s="3" t="s">
        <v>1014</v>
      </c>
      <c r="H1101" s="3" t="s">
        <v>1993</v>
      </c>
      <c r="I1101" s="15"/>
      <c r="J1101" t="s">
        <v>1963</v>
      </c>
      <c r="K1101" s="1">
        <f>_xlfn.XLOOKUP(J1101,'[1]Youth DB'!$G:$G,'[1]Youth DB'!$A:$A,"",0)</f>
        <v>696</v>
      </c>
      <c r="L1101" s="16">
        <v>45007</v>
      </c>
      <c r="M1101" s="11">
        <f>SUM(O1101,Q1101,S1101,U1101,W1101,Y1101,AA1101,AC1101,AE1101)</f>
        <v>7</v>
      </c>
      <c r="N1101" s="12" t="s">
        <v>40</v>
      </c>
      <c r="O1101" s="12">
        <v>1</v>
      </c>
      <c r="P1101" s="12">
        <v>1</v>
      </c>
      <c r="Q1101" s="12">
        <v>2</v>
      </c>
      <c r="R1101" s="12">
        <v>1</v>
      </c>
      <c r="S1101" s="12">
        <v>4</v>
      </c>
      <c r="T1101" s="12">
        <v>2</v>
      </c>
      <c r="U1101" s="12">
        <v>0</v>
      </c>
      <c r="V1101" s="12">
        <v>2</v>
      </c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</row>
    <row r="1102" spans="1:32">
      <c r="A1102" s="1">
        <v>5682</v>
      </c>
      <c r="B1102" s="17" t="s">
        <v>442</v>
      </c>
      <c r="C1102" s="17"/>
      <c r="D1102" s="17" t="s">
        <v>436</v>
      </c>
      <c r="E1102" s="17" t="s">
        <v>57</v>
      </c>
      <c r="F1102" s="1" t="s">
        <v>35</v>
      </c>
      <c r="G1102" s="17" t="s">
        <v>1994</v>
      </c>
      <c r="H1102" s="18" t="s">
        <v>1995</v>
      </c>
      <c r="I1102" s="15"/>
      <c r="J1102" s="17" t="s">
        <v>1386</v>
      </c>
      <c r="K1102" s="1">
        <f>_xlfn.XLOOKUP(J1102,'[1]Youth DB'!$G:$G,'[1]Youth DB'!$A:$A,"",0)</f>
        <v>703</v>
      </c>
      <c r="L1102" s="17" t="s">
        <v>1329</v>
      </c>
      <c r="M1102" s="11">
        <f>SUM(O1102,Q1102,S1102,U1102,W1102,Y1102,AA1102,AC1102,AE1102)</f>
        <v>19</v>
      </c>
      <c r="N1102" s="12"/>
      <c r="O1102" s="12">
        <v>4</v>
      </c>
      <c r="P1102" s="12">
        <v>2</v>
      </c>
      <c r="Q1102" s="12">
        <v>2</v>
      </c>
      <c r="R1102" s="12">
        <v>2</v>
      </c>
      <c r="S1102" s="12">
        <v>9</v>
      </c>
      <c r="T1102" s="12">
        <v>5</v>
      </c>
      <c r="U1102" s="12">
        <v>4</v>
      </c>
      <c r="V1102" s="12">
        <v>6</v>
      </c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</row>
    <row r="1103" spans="1:32">
      <c r="A1103" s="1">
        <v>1899</v>
      </c>
      <c r="B1103" s="17" t="s">
        <v>442</v>
      </c>
      <c r="C1103" s="17"/>
      <c r="D1103" s="17" t="s">
        <v>436</v>
      </c>
      <c r="E1103" s="17" t="s">
        <v>34</v>
      </c>
      <c r="F1103" s="1" t="s">
        <v>35</v>
      </c>
      <c r="G1103" s="17" t="s">
        <v>1996</v>
      </c>
      <c r="H1103" s="17" t="s">
        <v>121</v>
      </c>
      <c r="I1103" s="15"/>
      <c r="J1103" s="17" t="s">
        <v>445</v>
      </c>
      <c r="K1103" s="1">
        <f>_xlfn.XLOOKUP(J1103,'[1]Youth DB'!$G:$G,'[1]Youth DB'!$A:$A,"",0)</f>
        <v>710</v>
      </c>
      <c r="L1103" s="17" t="s">
        <v>830</v>
      </c>
      <c r="M1103" s="11">
        <f>SUM(O1103,Q1103,S1103,U1103,W1103,Y1103,AA1103,AC1103,AE1103)</f>
        <v>19</v>
      </c>
      <c r="N1103" s="12"/>
      <c r="O1103" s="12">
        <v>5</v>
      </c>
      <c r="P1103" s="12">
        <v>2</v>
      </c>
      <c r="Q1103" s="12">
        <v>2</v>
      </c>
      <c r="R1103" s="12">
        <v>2</v>
      </c>
      <c r="S1103" s="12">
        <v>9</v>
      </c>
      <c r="T1103" s="12">
        <v>10</v>
      </c>
      <c r="U1103" s="12">
        <v>3</v>
      </c>
      <c r="V1103" s="12">
        <v>12</v>
      </c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</row>
    <row r="1104" spans="1:32">
      <c r="A1104" s="1">
        <v>4253</v>
      </c>
      <c r="B1104" s="17" t="s">
        <v>442</v>
      </c>
      <c r="C1104" s="17"/>
      <c r="D1104" s="17" t="s">
        <v>436</v>
      </c>
      <c r="E1104" s="17" t="s">
        <v>34</v>
      </c>
      <c r="F1104" s="1" t="s">
        <v>35</v>
      </c>
      <c r="G1104" s="17" t="s">
        <v>1497</v>
      </c>
      <c r="H1104" s="17" t="s">
        <v>1326</v>
      </c>
      <c r="I1104" s="15"/>
      <c r="J1104" s="17" t="s">
        <v>445</v>
      </c>
      <c r="K1104" s="1">
        <f>_xlfn.XLOOKUP(J1104,'[1]Youth DB'!$G:$G,'[1]Youth DB'!$A:$A,"",0)</f>
        <v>710</v>
      </c>
      <c r="L1104" s="17" t="s">
        <v>812</v>
      </c>
      <c r="M1104" s="11">
        <f>SUM(O1104,Q1104,S1104,U1104,W1104,Y1104,AA1104,AC1104,AE1104)</f>
        <v>19</v>
      </c>
      <c r="N1104" s="12"/>
      <c r="O1104" s="12">
        <v>3</v>
      </c>
      <c r="P1104" s="12">
        <v>1</v>
      </c>
      <c r="Q1104" s="12">
        <v>5</v>
      </c>
      <c r="R1104" s="12">
        <v>3</v>
      </c>
      <c r="S1104" s="12">
        <v>7</v>
      </c>
      <c r="T1104" s="12">
        <v>9</v>
      </c>
      <c r="U1104" s="12">
        <v>4</v>
      </c>
      <c r="V1104" s="12">
        <v>11</v>
      </c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</row>
    <row r="1105" spans="1:32">
      <c r="A1105" s="1">
        <v>4561</v>
      </c>
      <c r="B1105" s="17" t="s">
        <v>442</v>
      </c>
      <c r="C1105" s="17"/>
      <c r="D1105" s="17" t="s">
        <v>436</v>
      </c>
      <c r="E1105" s="17" t="s">
        <v>34</v>
      </c>
      <c r="F1105" s="1" t="s">
        <v>35</v>
      </c>
      <c r="G1105" s="17" t="s">
        <v>1322</v>
      </c>
      <c r="H1105" s="17" t="s">
        <v>1997</v>
      </c>
      <c r="I1105" s="15"/>
      <c r="J1105" s="17" t="s">
        <v>1386</v>
      </c>
      <c r="K1105" s="1">
        <f>_xlfn.XLOOKUP(J1105,'[1]Youth DB'!$G:$G,'[1]Youth DB'!$A:$A,"",0)</f>
        <v>703</v>
      </c>
      <c r="L1105" s="17" t="s">
        <v>812</v>
      </c>
      <c r="M1105" s="11">
        <f>SUM(O1105,Q1105,S1105,U1105,W1105,Y1105,AA1105,AC1105,AE1105)</f>
        <v>19</v>
      </c>
      <c r="N1105" s="12"/>
      <c r="O1105" s="12">
        <v>4</v>
      </c>
      <c r="P1105" s="12">
        <v>3</v>
      </c>
      <c r="Q1105" s="12">
        <v>4</v>
      </c>
      <c r="R1105" s="12">
        <v>4</v>
      </c>
      <c r="S1105" s="12">
        <v>7</v>
      </c>
      <c r="T1105" s="12">
        <v>10</v>
      </c>
      <c r="U1105" s="12">
        <v>4</v>
      </c>
      <c r="V1105" s="12">
        <v>12</v>
      </c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</row>
    <row r="1106" spans="1:32">
      <c r="A1106" s="1">
        <v>5677</v>
      </c>
      <c r="B1106" s="17" t="s">
        <v>442</v>
      </c>
      <c r="C1106" s="17"/>
      <c r="D1106" s="17" t="s">
        <v>436</v>
      </c>
      <c r="E1106" s="17" t="s">
        <v>57</v>
      </c>
      <c r="F1106" s="1" t="s">
        <v>35</v>
      </c>
      <c r="G1106" s="17" t="s">
        <v>1998</v>
      </c>
      <c r="H1106" s="17" t="s">
        <v>1999</v>
      </c>
      <c r="I1106" s="15"/>
      <c r="J1106" s="17" t="s">
        <v>1720</v>
      </c>
      <c r="K1106" s="1">
        <f>_xlfn.XLOOKUP(J1106,'[1]Youth DB'!$G:$G,'[1]Youth DB'!$A:$A,"",0)</f>
        <v>501</v>
      </c>
      <c r="L1106" s="17" t="s">
        <v>812</v>
      </c>
      <c r="M1106" s="11">
        <f>SUM(O1106,Q1106,S1106,U1106,W1106,Y1106,AA1106,AC1106,AE1106)</f>
        <v>19</v>
      </c>
      <c r="N1106" s="12"/>
      <c r="O1106" s="12">
        <v>3</v>
      </c>
      <c r="P1106" s="12">
        <v>3</v>
      </c>
      <c r="Q1106" s="12">
        <v>4</v>
      </c>
      <c r="R1106" s="12">
        <v>3</v>
      </c>
      <c r="S1106" s="12">
        <v>5</v>
      </c>
      <c r="T1106" s="12">
        <v>3</v>
      </c>
      <c r="U1106" s="12">
        <v>7</v>
      </c>
      <c r="V1106" s="12">
        <v>4</v>
      </c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</row>
    <row r="1107" spans="1:32">
      <c r="A1107" s="1">
        <v>1357</v>
      </c>
      <c r="B1107" s="17" t="s">
        <v>442</v>
      </c>
      <c r="C1107" s="17"/>
      <c r="D1107" s="17" t="s">
        <v>436</v>
      </c>
      <c r="E1107" s="17" t="s">
        <v>34</v>
      </c>
      <c r="F1107" s="1" t="s">
        <v>35</v>
      </c>
      <c r="G1107" s="17" t="s">
        <v>2000</v>
      </c>
      <c r="H1107" s="17" t="s">
        <v>652</v>
      </c>
      <c r="I1107" s="15"/>
      <c r="J1107" s="17" t="s">
        <v>445</v>
      </c>
      <c r="K1107" s="1">
        <f>_xlfn.XLOOKUP(J1107,'[1]Youth DB'!$G:$G,'[1]Youth DB'!$A:$A,"",0)</f>
        <v>710</v>
      </c>
      <c r="L1107" s="17" t="s">
        <v>812</v>
      </c>
      <c r="M1107" s="11">
        <f>SUM(O1107,Q1107,S1107,U1107,W1107,Y1107,AA1107,AC1107,AE1107)</f>
        <v>19</v>
      </c>
      <c r="N1107" s="12"/>
      <c r="O1107" s="12">
        <v>4</v>
      </c>
      <c r="P1107" s="12">
        <v>1</v>
      </c>
      <c r="Q1107" s="12">
        <v>4</v>
      </c>
      <c r="R1107" s="12">
        <v>3</v>
      </c>
      <c r="S1107" s="12">
        <v>9</v>
      </c>
      <c r="T1107" s="12">
        <v>9</v>
      </c>
      <c r="U1107" s="12">
        <v>2</v>
      </c>
      <c r="V1107" s="12">
        <v>10</v>
      </c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</row>
    <row r="1108" spans="1:32">
      <c r="A1108" s="1">
        <v>4265</v>
      </c>
      <c r="B1108" s="17" t="s">
        <v>442</v>
      </c>
      <c r="C1108" s="17"/>
      <c r="D1108" s="17" t="s">
        <v>436</v>
      </c>
      <c r="E1108" s="17" t="s">
        <v>34</v>
      </c>
      <c r="F1108" s="1" t="s">
        <v>35</v>
      </c>
      <c r="G1108" s="17" t="s">
        <v>1711</v>
      </c>
      <c r="H1108" s="17" t="s">
        <v>574</v>
      </c>
      <c r="I1108" s="15"/>
      <c r="J1108" s="17" t="s">
        <v>920</v>
      </c>
      <c r="K1108" s="1">
        <f>_xlfn.XLOOKUP(J1108,'[1]Youth DB'!$G:$G,'[1]Youth DB'!$A:$A,"",0)</f>
        <v>698</v>
      </c>
      <c r="L1108" s="17" t="s">
        <v>830</v>
      </c>
      <c r="M1108" s="11">
        <f>SUM(O1108,Q1108,S1108,U1108,W1108,Y1108,AA1108,AC1108,AE1108)</f>
        <v>19</v>
      </c>
      <c r="N1108" s="12"/>
      <c r="O1108" s="12">
        <v>3</v>
      </c>
      <c r="P1108" s="12">
        <v>1</v>
      </c>
      <c r="Q1108" s="12">
        <v>3</v>
      </c>
      <c r="R1108" s="12">
        <v>3</v>
      </c>
      <c r="S1108" s="12">
        <v>6</v>
      </c>
      <c r="T1108" s="12">
        <v>9</v>
      </c>
      <c r="U1108" s="12">
        <v>7</v>
      </c>
      <c r="V1108" s="12">
        <v>11</v>
      </c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</row>
    <row r="1109" spans="1:32">
      <c r="A1109" s="1">
        <v>4267</v>
      </c>
      <c r="B1109" s="17" t="s">
        <v>442</v>
      </c>
      <c r="C1109" s="17"/>
      <c r="D1109" s="17" t="s">
        <v>436</v>
      </c>
      <c r="E1109" s="17" t="s">
        <v>34</v>
      </c>
      <c r="F1109" s="1" t="s">
        <v>35</v>
      </c>
      <c r="G1109" s="17" t="s">
        <v>1191</v>
      </c>
      <c r="H1109" s="17" t="s">
        <v>2001</v>
      </c>
      <c r="I1109" s="15"/>
      <c r="J1109" s="17" t="s">
        <v>1134</v>
      </c>
      <c r="K1109" s="1">
        <f>_xlfn.XLOOKUP(J1109,'[1]Youth DB'!$G:$G,'[1]Youth DB'!$A:$A,"",0)</f>
        <v>885</v>
      </c>
      <c r="L1109" s="17" t="s">
        <v>830</v>
      </c>
      <c r="M1109" s="11">
        <f>SUM(O1109,Q1109,S1109,U1109,W1109,Y1109,AA1109,AC1109,AE1109)</f>
        <v>19</v>
      </c>
      <c r="N1109" s="12"/>
      <c r="O1109" s="12">
        <v>2</v>
      </c>
      <c r="P1109" s="12">
        <v>3</v>
      </c>
      <c r="Q1109" s="12">
        <v>4</v>
      </c>
      <c r="R1109" s="12">
        <v>3</v>
      </c>
      <c r="S1109" s="12">
        <v>11</v>
      </c>
      <c r="T1109" s="12">
        <v>17</v>
      </c>
      <c r="U1109" s="12">
        <v>2</v>
      </c>
      <c r="V1109" s="12">
        <v>18</v>
      </c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</row>
    <row r="1110" spans="1:32">
      <c r="A1110" s="1">
        <v>1380</v>
      </c>
      <c r="B1110" s="17" t="s">
        <v>442</v>
      </c>
      <c r="C1110" s="17"/>
      <c r="D1110" s="17" t="s">
        <v>436</v>
      </c>
      <c r="E1110" s="17" t="s">
        <v>918</v>
      </c>
      <c r="F1110" s="1" t="s">
        <v>35</v>
      </c>
      <c r="G1110" s="17" t="s">
        <v>2002</v>
      </c>
      <c r="H1110" s="17" t="s">
        <v>2003</v>
      </c>
      <c r="I1110" s="15"/>
      <c r="J1110" s="17" t="s">
        <v>1468</v>
      </c>
      <c r="K1110" s="1">
        <f>_xlfn.XLOOKUP(J1110,'[1]Youth DB'!$G:$G,'[1]Youth DB'!$A:$A,"",0)</f>
        <v>548</v>
      </c>
      <c r="L1110" s="17" t="s">
        <v>1329</v>
      </c>
      <c r="M1110" s="11">
        <f>SUM(O1110,Q1110,S1110,U1110,W1110,Y1110,AA1110,AC1110,AE1110)</f>
        <v>19</v>
      </c>
      <c r="N1110" s="12"/>
      <c r="O1110" s="12">
        <v>5</v>
      </c>
      <c r="P1110" s="12">
        <v>3</v>
      </c>
      <c r="Q1110" s="12">
        <v>3</v>
      </c>
      <c r="R1110" s="12">
        <v>3</v>
      </c>
      <c r="S1110" s="12">
        <v>6</v>
      </c>
      <c r="T1110" s="12">
        <v>9</v>
      </c>
      <c r="U1110" s="12">
        <v>5</v>
      </c>
      <c r="V1110" s="12">
        <v>12</v>
      </c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</row>
    <row r="1111" spans="1:32">
      <c r="A1111" s="1">
        <v>1430</v>
      </c>
      <c r="B1111" s="17" t="s">
        <v>442</v>
      </c>
      <c r="C1111" s="17"/>
      <c r="D1111" s="17" t="s">
        <v>436</v>
      </c>
      <c r="E1111" s="17" t="s">
        <v>918</v>
      </c>
      <c r="F1111" s="1" t="s">
        <v>35</v>
      </c>
      <c r="G1111" s="17" t="s">
        <v>2004</v>
      </c>
      <c r="H1111" s="17" t="s">
        <v>1762</v>
      </c>
      <c r="I1111" s="15"/>
      <c r="J1111" s="17" t="s">
        <v>1714</v>
      </c>
      <c r="K1111" s="1">
        <f>_xlfn.XLOOKUP(J1111,'[1]Youth DB'!$G:$G,'[1]Youth DB'!$A:$A,"",0)</f>
        <v>515</v>
      </c>
      <c r="L1111" s="17" t="s">
        <v>1329</v>
      </c>
      <c r="M1111" s="11">
        <f>SUM(O1111,Q1111,S1111,U1111,W1111,Y1111,AA1111,AC1111,AE1111)</f>
        <v>19</v>
      </c>
      <c r="N1111" s="12"/>
      <c r="O1111" s="12">
        <v>4</v>
      </c>
      <c r="P1111" s="12">
        <v>1</v>
      </c>
      <c r="Q1111" s="12">
        <v>5</v>
      </c>
      <c r="R1111" s="12">
        <v>3</v>
      </c>
      <c r="S1111" s="12">
        <v>10</v>
      </c>
      <c r="T1111" s="12">
        <v>21</v>
      </c>
      <c r="U1111" s="12">
        <v>0</v>
      </c>
      <c r="V1111" s="12">
        <v>21</v>
      </c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</row>
    <row r="1112" spans="1:32">
      <c r="A1112" s="1">
        <v>1224</v>
      </c>
      <c r="B1112" s="17" t="s">
        <v>442</v>
      </c>
      <c r="C1112" s="17"/>
      <c r="D1112" s="17" t="s">
        <v>436</v>
      </c>
      <c r="E1112" s="17" t="s">
        <v>34</v>
      </c>
      <c r="F1112" s="1" t="s">
        <v>35</v>
      </c>
      <c r="G1112" s="17" t="s">
        <v>2005</v>
      </c>
      <c r="H1112" s="17" t="s">
        <v>2006</v>
      </c>
      <c r="I1112" s="15"/>
      <c r="J1112" s="17" t="s">
        <v>920</v>
      </c>
      <c r="K1112" s="1">
        <f>_xlfn.XLOOKUP(J1112,'[1]Youth DB'!$G:$G,'[1]Youth DB'!$A:$A,"",0)</f>
        <v>698</v>
      </c>
      <c r="L1112" s="17" t="s">
        <v>812</v>
      </c>
      <c r="M1112" s="11">
        <f>SUM(O1112,Q1112,S1112,U1112,W1112,Y1112,AA1112,AC1112,AE1112)</f>
        <v>19</v>
      </c>
      <c r="N1112" s="12"/>
      <c r="O1112" s="12">
        <v>2</v>
      </c>
      <c r="P1112" s="12">
        <v>1</v>
      </c>
      <c r="Q1112" s="12">
        <v>4</v>
      </c>
      <c r="R1112" s="12">
        <v>3</v>
      </c>
      <c r="S1112" s="12">
        <v>11</v>
      </c>
      <c r="T1112" s="12">
        <v>10</v>
      </c>
      <c r="U1112" s="12">
        <v>2</v>
      </c>
      <c r="V1112" s="12">
        <v>10</v>
      </c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</row>
    <row r="1113" spans="1:32">
      <c r="A1113" s="1">
        <v>5653</v>
      </c>
      <c r="B1113" s="17" t="s">
        <v>442</v>
      </c>
      <c r="C1113" s="17"/>
      <c r="D1113" s="17" t="s">
        <v>436</v>
      </c>
      <c r="E1113" s="17" t="s">
        <v>57</v>
      </c>
      <c r="F1113" s="1" t="s">
        <v>35</v>
      </c>
      <c r="G1113" s="17" t="s">
        <v>2007</v>
      </c>
      <c r="H1113" s="17" t="s">
        <v>2008</v>
      </c>
      <c r="I1113" s="15"/>
      <c r="J1113" s="17" t="s">
        <v>1249</v>
      </c>
      <c r="K1113" s="1">
        <f>_xlfn.XLOOKUP(J1113,'[1]Youth DB'!$G:$G,'[1]Youth DB'!$A:$A,"",0)</f>
        <v>563</v>
      </c>
      <c r="L1113" s="17" t="s">
        <v>812</v>
      </c>
      <c r="M1113" s="11">
        <f>SUM(O1113,Q1113,S1113,U1113,W1113,Y1113,AA1113,AC1113,AE1113)</f>
        <v>19</v>
      </c>
      <c r="N1113" s="12"/>
      <c r="O1113" s="12">
        <v>4</v>
      </c>
      <c r="P1113" s="12">
        <v>1</v>
      </c>
      <c r="Q1113" s="12">
        <v>3</v>
      </c>
      <c r="R1113" s="12">
        <v>2</v>
      </c>
      <c r="S1113" s="12">
        <v>6</v>
      </c>
      <c r="T1113" s="12">
        <v>6</v>
      </c>
      <c r="U1113" s="12">
        <v>6</v>
      </c>
      <c r="V1113" s="12">
        <v>6</v>
      </c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</row>
    <row r="1114" spans="1:32">
      <c r="A1114" s="17">
        <v>1905</v>
      </c>
      <c r="B1114" s="17" t="s">
        <v>442</v>
      </c>
      <c r="C1114" s="17"/>
      <c r="D1114" s="17" t="s">
        <v>436</v>
      </c>
      <c r="E1114" s="17" t="s">
        <v>34</v>
      </c>
      <c r="F1114" s="1" t="s">
        <v>35</v>
      </c>
      <c r="G1114" s="17" t="s">
        <v>2009</v>
      </c>
      <c r="H1114" s="17" t="s">
        <v>2010</v>
      </c>
      <c r="I1114" s="15"/>
      <c r="J1114" s="17" t="s">
        <v>1468</v>
      </c>
      <c r="K1114" s="1">
        <f>_xlfn.XLOOKUP(J1114,'[1]Youth DB'!$G:$G,'[1]Youth DB'!$A:$A,"",0)</f>
        <v>548</v>
      </c>
      <c r="L1114" s="17" t="s">
        <v>812</v>
      </c>
      <c r="M1114" s="11">
        <f>SUM(O1114,Q1114,S1114,U1114,W1114,Y1114,AA1114,AC1114,AE1114)</f>
        <v>19</v>
      </c>
      <c r="N1114" s="12"/>
      <c r="O1114" s="12">
        <v>4</v>
      </c>
      <c r="P1114" s="12">
        <v>3</v>
      </c>
      <c r="Q1114" s="12">
        <v>5</v>
      </c>
      <c r="R1114" s="12">
        <v>3</v>
      </c>
      <c r="S1114" s="12">
        <v>7</v>
      </c>
      <c r="T1114" s="12">
        <v>11</v>
      </c>
      <c r="U1114" s="12">
        <v>3</v>
      </c>
      <c r="V1114" s="12">
        <v>12</v>
      </c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</row>
    <row r="1115" spans="1:32">
      <c r="A1115" s="1">
        <v>7982</v>
      </c>
      <c r="B1115" s="3" t="s">
        <v>501</v>
      </c>
      <c r="C1115" s="3"/>
      <c r="D1115" s="3" t="s">
        <v>42</v>
      </c>
      <c r="E1115" s="3" t="s">
        <v>43</v>
      </c>
      <c r="F1115" s="1" t="s">
        <v>35</v>
      </c>
      <c r="G1115" s="17" t="s">
        <v>2011</v>
      </c>
      <c r="H1115" s="17" t="s">
        <v>2012</v>
      </c>
      <c r="I1115" s="15"/>
      <c r="J1115" t="s">
        <v>1963</v>
      </c>
      <c r="K1115" s="1">
        <f>_xlfn.XLOOKUP(J1115,'[1]Youth DB'!$G:$G,'[1]Youth DB'!$A:$A,"",0)</f>
        <v>696</v>
      </c>
      <c r="L1115" s="16">
        <v>45012</v>
      </c>
      <c r="M1115" s="11">
        <f>SUM(O1115,Q1115,S1115,U1115,W1115,Y1115,AA1115,AC1115,AE1115)</f>
        <v>11</v>
      </c>
      <c r="N1115" s="12" t="s">
        <v>40</v>
      </c>
      <c r="O1115" s="12">
        <v>1</v>
      </c>
      <c r="P1115" s="12">
        <v>1</v>
      </c>
      <c r="Q1115" s="12">
        <v>5</v>
      </c>
      <c r="R1115" s="12">
        <v>1</v>
      </c>
      <c r="S1115" s="12">
        <v>3</v>
      </c>
      <c r="T1115" s="12">
        <v>1</v>
      </c>
      <c r="U1115" s="12">
        <v>2</v>
      </c>
      <c r="V1115" s="12">
        <v>1</v>
      </c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</row>
    <row r="1116" spans="1:32">
      <c r="A1116" s="1">
        <v>7985</v>
      </c>
      <c r="B1116" s="3" t="s">
        <v>501</v>
      </c>
      <c r="C1116" s="3"/>
      <c r="D1116" s="3" t="s">
        <v>42</v>
      </c>
      <c r="E1116" s="3" t="s">
        <v>43</v>
      </c>
      <c r="F1116" s="1" t="s">
        <v>35</v>
      </c>
      <c r="G1116" s="17" t="s">
        <v>2013</v>
      </c>
      <c r="H1116" s="17" t="s">
        <v>2014</v>
      </c>
      <c r="I1116" s="15"/>
      <c r="J1116" t="s">
        <v>1963</v>
      </c>
      <c r="K1116" s="1">
        <f>_xlfn.XLOOKUP(J1116,'[1]Youth DB'!$G:$G,'[1]Youth DB'!$A:$A,"",0)</f>
        <v>696</v>
      </c>
      <c r="L1116" s="16">
        <v>45012</v>
      </c>
      <c r="M1116" s="11">
        <f>SUM(O1116,Q1116,S1116,U1116,W1116,Y1116,AA1116,AC1116,AE1116)</f>
        <v>13</v>
      </c>
      <c r="N1116" s="12" t="s">
        <v>40</v>
      </c>
      <c r="O1116" s="12">
        <v>3</v>
      </c>
      <c r="P1116" s="12">
        <v>1</v>
      </c>
      <c r="Q1116" s="12">
        <v>5</v>
      </c>
      <c r="R1116" s="12">
        <v>1</v>
      </c>
      <c r="S1116" s="12">
        <v>3</v>
      </c>
      <c r="T1116" s="12">
        <v>1</v>
      </c>
      <c r="U1116" s="12">
        <v>2</v>
      </c>
      <c r="V1116" s="12">
        <v>1</v>
      </c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</row>
    <row r="1117" spans="1:32">
      <c r="A1117" s="1">
        <v>8943</v>
      </c>
      <c r="B1117" s="17" t="s">
        <v>435</v>
      </c>
      <c r="C1117" s="17"/>
      <c r="D1117" s="17" t="s">
        <v>436</v>
      </c>
      <c r="E1117" s="17" t="s">
        <v>57</v>
      </c>
      <c r="F1117" s="1" t="s">
        <v>35</v>
      </c>
      <c r="G1117" s="17" t="s">
        <v>1322</v>
      </c>
      <c r="H1117" s="17" t="s">
        <v>855</v>
      </c>
      <c r="I1117" s="15" t="s">
        <v>78</v>
      </c>
      <c r="J1117" t="s">
        <v>1511</v>
      </c>
      <c r="K1117" s="1">
        <f>_xlfn.XLOOKUP(J1117,'[1]Youth DB'!$G:$G,'[1]Youth DB'!$A:$A,"",0)</f>
        <v>922</v>
      </c>
      <c r="L1117" s="17" t="s">
        <v>1486</v>
      </c>
      <c r="M1117" s="11">
        <f>SUM(O1117,Q1117,S1117,U1117,W1117,Y1117,AA1117,AC1117,AE1117)</f>
        <v>6</v>
      </c>
      <c r="N1117" s="12"/>
      <c r="O1117" s="12">
        <v>1</v>
      </c>
      <c r="P1117" s="12">
        <v>2</v>
      </c>
      <c r="Q1117" s="12">
        <v>2</v>
      </c>
      <c r="R1117" s="12">
        <v>3</v>
      </c>
      <c r="S1117" s="12">
        <v>3</v>
      </c>
      <c r="T1117" s="12">
        <v>3</v>
      </c>
      <c r="U1117" s="12"/>
      <c r="V1117" s="12"/>
      <c r="W1117" s="12">
        <v>0</v>
      </c>
      <c r="X1117" s="12">
        <v>3</v>
      </c>
      <c r="Y1117" s="12"/>
      <c r="Z1117" s="12"/>
      <c r="AA1117" s="12"/>
      <c r="AB1117" s="12"/>
      <c r="AC1117" s="12"/>
      <c r="AD1117" s="12"/>
      <c r="AE1117" s="12"/>
      <c r="AF1117" s="12"/>
    </row>
    <row r="1118" spans="1:32">
      <c r="A1118" s="1">
        <v>4190</v>
      </c>
      <c r="B1118" s="17" t="s">
        <v>435</v>
      </c>
      <c r="C1118" s="17"/>
      <c r="D1118" s="17" t="s">
        <v>436</v>
      </c>
      <c r="E1118" s="17" t="s">
        <v>57</v>
      </c>
      <c r="F1118" s="1" t="s">
        <v>35</v>
      </c>
      <c r="G1118" s="17" t="s">
        <v>2015</v>
      </c>
      <c r="H1118" s="17" t="s">
        <v>652</v>
      </c>
      <c r="I1118" s="15" t="s">
        <v>78</v>
      </c>
      <c r="J1118" t="s">
        <v>1511</v>
      </c>
      <c r="K1118" s="1">
        <f>_xlfn.XLOOKUP(J1118,'[1]Youth DB'!$G:$G,'[1]Youth DB'!$A:$A,"",0)</f>
        <v>922</v>
      </c>
      <c r="L1118" s="17" t="s">
        <v>1329</v>
      </c>
      <c r="M1118" s="11">
        <f>SUM(O1118,Q1118,S1118,U1118,W1118,Y1118,AA1118,AC1118,AE1118)</f>
        <v>6</v>
      </c>
      <c r="N1118" s="12"/>
      <c r="O1118" s="12">
        <v>3</v>
      </c>
      <c r="P1118" s="12">
        <v>3</v>
      </c>
      <c r="Q1118" s="12">
        <v>1</v>
      </c>
      <c r="R1118" s="12">
        <v>3</v>
      </c>
      <c r="S1118" s="12">
        <v>2</v>
      </c>
      <c r="T1118" s="12">
        <v>1</v>
      </c>
      <c r="U1118" s="12">
        <v>0</v>
      </c>
      <c r="V1118" s="12">
        <v>2</v>
      </c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</row>
    <row r="1119" spans="1:32">
      <c r="A1119" s="1">
        <v>5566</v>
      </c>
      <c r="B1119" s="17" t="s">
        <v>435</v>
      </c>
      <c r="C1119" s="17"/>
      <c r="D1119" s="17" t="s">
        <v>436</v>
      </c>
      <c r="E1119" s="17" t="s">
        <v>57</v>
      </c>
      <c r="F1119" s="1" t="s">
        <v>35</v>
      </c>
      <c r="G1119" s="17" t="s">
        <v>2016</v>
      </c>
      <c r="H1119" s="17" t="s">
        <v>652</v>
      </c>
      <c r="I1119" s="15" t="s">
        <v>75</v>
      </c>
      <c r="J1119" t="s">
        <v>1511</v>
      </c>
      <c r="K1119" s="1">
        <f>_xlfn.XLOOKUP(J1119,'[1]Youth DB'!$G:$G,'[1]Youth DB'!$A:$A,"",0)</f>
        <v>922</v>
      </c>
      <c r="L1119" s="17" t="s">
        <v>830</v>
      </c>
      <c r="M1119" s="11">
        <f>SUM(O1119,Q1119,S1119,U1119,W1119,Y1119,AA1119,AC1119,AE1119)</f>
        <v>7</v>
      </c>
      <c r="N1119" s="12"/>
      <c r="O1119" s="12">
        <v>2</v>
      </c>
      <c r="P1119" s="12">
        <v>3</v>
      </c>
      <c r="Q1119" s="12">
        <v>3</v>
      </c>
      <c r="R1119" s="12">
        <v>3</v>
      </c>
      <c r="S1119" s="12">
        <v>2</v>
      </c>
      <c r="T1119" s="12">
        <v>2</v>
      </c>
      <c r="U1119" s="12">
        <v>0</v>
      </c>
      <c r="V1119" s="12">
        <v>1</v>
      </c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</row>
    <row r="1120" spans="1:32">
      <c r="A1120" s="1">
        <v>2384</v>
      </c>
      <c r="B1120" s="17" t="s">
        <v>435</v>
      </c>
      <c r="C1120" s="17"/>
      <c r="D1120" s="17" t="s">
        <v>436</v>
      </c>
      <c r="E1120" s="17" t="s">
        <v>57</v>
      </c>
      <c r="F1120" s="1" t="s">
        <v>35</v>
      </c>
      <c r="G1120" s="17" t="s">
        <v>2017</v>
      </c>
      <c r="H1120" s="17" t="s">
        <v>2018</v>
      </c>
      <c r="I1120" s="15" t="s">
        <v>75</v>
      </c>
      <c r="J1120" t="s">
        <v>1511</v>
      </c>
      <c r="K1120" s="1">
        <f>_xlfn.XLOOKUP(J1120,'[1]Youth DB'!$G:$G,'[1]Youth DB'!$A:$A,"",0)</f>
        <v>922</v>
      </c>
      <c r="L1120" s="17" t="s">
        <v>830</v>
      </c>
      <c r="M1120" s="11">
        <f>SUM(O1120,Q1120,S1120,U1120,W1120,Y1120,AA1120,AC1120,AE1120)</f>
        <v>7</v>
      </c>
      <c r="N1120" s="12"/>
      <c r="O1120" s="12">
        <v>2</v>
      </c>
      <c r="P1120" s="12">
        <v>3</v>
      </c>
      <c r="Q1120" s="12">
        <v>3</v>
      </c>
      <c r="R1120" s="12">
        <v>3</v>
      </c>
      <c r="S1120" s="12">
        <v>2</v>
      </c>
      <c r="T1120" s="12">
        <v>2</v>
      </c>
      <c r="U1120" s="12">
        <v>0</v>
      </c>
      <c r="V1120" s="12">
        <v>2</v>
      </c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</row>
    <row r="1121" spans="1:32">
      <c r="A1121" s="1">
        <v>8959</v>
      </c>
      <c r="B1121" s="17" t="s">
        <v>435</v>
      </c>
      <c r="C1121" s="17"/>
      <c r="D1121" s="17" t="s">
        <v>436</v>
      </c>
      <c r="E1121" s="17" t="s">
        <v>57</v>
      </c>
      <c r="F1121" s="1" t="s">
        <v>35</v>
      </c>
      <c r="G1121" s="17" t="s">
        <v>2019</v>
      </c>
      <c r="H1121" s="17" t="s">
        <v>163</v>
      </c>
      <c r="I1121" s="15" t="s">
        <v>75</v>
      </c>
      <c r="J1121" t="s">
        <v>1511</v>
      </c>
      <c r="K1121" s="1">
        <f>_xlfn.XLOOKUP(J1121,'[1]Youth DB'!$G:$G,'[1]Youth DB'!$A:$A,"",0)</f>
        <v>922</v>
      </c>
      <c r="L1121" s="16">
        <v>45000</v>
      </c>
      <c r="M1121" s="11">
        <f>SUM(O1121,Q1121,S1121,U1121,W1121,Y1121,AA1121,AC1121,AE1121)</f>
        <v>8</v>
      </c>
      <c r="N1121" s="12"/>
      <c r="O1121" s="12">
        <v>2</v>
      </c>
      <c r="P1121" s="12">
        <v>3</v>
      </c>
      <c r="Q1121" s="12">
        <v>3</v>
      </c>
      <c r="R1121" s="12">
        <v>3</v>
      </c>
      <c r="S1121" s="12">
        <v>3</v>
      </c>
      <c r="T1121" s="12">
        <v>2</v>
      </c>
      <c r="U1121" s="12">
        <v>0</v>
      </c>
      <c r="V1121" s="12">
        <v>2</v>
      </c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</row>
    <row r="1122" spans="1:32">
      <c r="A1122" s="1">
        <v>9426</v>
      </c>
      <c r="B1122" s="17" t="s">
        <v>435</v>
      </c>
      <c r="C1122" s="17"/>
      <c r="D1122" s="17" t="s">
        <v>436</v>
      </c>
      <c r="E1122" s="17" t="s">
        <v>57</v>
      </c>
      <c r="F1122" s="1" t="s">
        <v>35</v>
      </c>
      <c r="G1122" s="17" t="s">
        <v>2020</v>
      </c>
      <c r="H1122" s="17" t="s">
        <v>574</v>
      </c>
      <c r="I1122" s="15" t="s">
        <v>78</v>
      </c>
      <c r="J1122" t="s">
        <v>1511</v>
      </c>
      <c r="K1122" s="1">
        <f>_xlfn.XLOOKUP(J1122,'[1]Youth DB'!$G:$G,'[1]Youth DB'!$A:$A,"",0)</f>
        <v>922</v>
      </c>
      <c r="L1122" s="17" t="s">
        <v>812</v>
      </c>
      <c r="M1122" s="11">
        <f>SUM(O1122,Q1122,S1122,U1122,W1122,Y1122,AA1122,AC1122,AE1122)</f>
        <v>8</v>
      </c>
      <c r="N1122" s="12"/>
      <c r="O1122" s="12">
        <v>2</v>
      </c>
      <c r="P1122" s="12">
        <v>3</v>
      </c>
      <c r="Q1122" s="12">
        <v>3</v>
      </c>
      <c r="R1122" s="12">
        <v>3</v>
      </c>
      <c r="S1122" s="12">
        <v>3</v>
      </c>
      <c r="T1122" s="12">
        <v>2</v>
      </c>
      <c r="U1122" s="12">
        <v>0</v>
      </c>
      <c r="V1122" s="12">
        <v>2</v>
      </c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</row>
    <row r="1123" spans="1:32">
      <c r="A1123" s="1">
        <v>9048</v>
      </c>
      <c r="B1123" s="17" t="s">
        <v>435</v>
      </c>
      <c r="C1123" s="17"/>
      <c r="D1123" s="17" t="s">
        <v>436</v>
      </c>
      <c r="E1123" s="17" t="s">
        <v>57</v>
      </c>
      <c r="F1123" s="1" t="s">
        <v>35</v>
      </c>
      <c r="G1123" s="17" t="s">
        <v>2021</v>
      </c>
      <c r="H1123" s="17" t="s">
        <v>950</v>
      </c>
      <c r="I1123" s="15" t="s">
        <v>78</v>
      </c>
      <c r="J1123" t="s">
        <v>1511</v>
      </c>
      <c r="K1123" s="1">
        <f>_xlfn.XLOOKUP(J1123,'[1]Youth DB'!$G:$G,'[1]Youth DB'!$A:$A,"",0)</f>
        <v>922</v>
      </c>
      <c r="L1123" s="17" t="s">
        <v>960</v>
      </c>
      <c r="M1123" s="11">
        <f>SUM(O1123,Q1123,S1123,U1123,W1123,Y1123,AA1123,AC1123,AE1123)</f>
        <v>9</v>
      </c>
      <c r="N1123" s="12"/>
      <c r="O1123" s="12">
        <v>2</v>
      </c>
      <c r="P1123" s="12">
        <v>3</v>
      </c>
      <c r="Q1123" s="12">
        <v>3</v>
      </c>
      <c r="R1123" s="12">
        <v>3</v>
      </c>
      <c r="S1123" s="12">
        <v>4</v>
      </c>
      <c r="T1123" s="12">
        <v>3</v>
      </c>
      <c r="U1123" s="12">
        <v>0</v>
      </c>
      <c r="V1123" s="12">
        <v>3</v>
      </c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</row>
    <row r="1124" spans="1:32">
      <c r="A1124" s="1">
        <v>9242</v>
      </c>
      <c r="B1124" s="17" t="s">
        <v>435</v>
      </c>
      <c r="C1124" s="17"/>
      <c r="D1124" s="17" t="s">
        <v>436</v>
      </c>
      <c r="E1124" s="17" t="s">
        <v>57</v>
      </c>
      <c r="F1124" s="1" t="s">
        <v>35</v>
      </c>
      <c r="G1124" s="17" t="s">
        <v>2022</v>
      </c>
      <c r="H1124" s="17" t="s">
        <v>2023</v>
      </c>
      <c r="I1124" s="15" t="s">
        <v>78</v>
      </c>
      <c r="J1124" t="s">
        <v>1511</v>
      </c>
      <c r="K1124" s="1">
        <f>_xlfn.XLOOKUP(J1124,'[1]Youth DB'!$G:$G,'[1]Youth DB'!$A:$A,"",0)</f>
        <v>922</v>
      </c>
      <c r="L1124" s="17" t="s">
        <v>812</v>
      </c>
      <c r="M1124" s="11">
        <f>SUM(O1124,Q1124,S1124,U1124,W1124,Y1124,AA1124,AC1124,AE1124)</f>
        <v>9</v>
      </c>
      <c r="N1124" s="12"/>
      <c r="O1124" s="12">
        <v>2</v>
      </c>
      <c r="P1124" s="12">
        <v>3</v>
      </c>
      <c r="Q1124" s="12">
        <v>3</v>
      </c>
      <c r="R1124" s="12">
        <v>3</v>
      </c>
      <c r="S1124" s="12">
        <v>4</v>
      </c>
      <c r="T1124" s="12">
        <v>5</v>
      </c>
      <c r="U1124" s="12">
        <v>0</v>
      </c>
      <c r="V1124" s="12">
        <v>5</v>
      </c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</row>
    <row r="1125" spans="1:32">
      <c r="A1125" s="1">
        <v>7376</v>
      </c>
      <c r="B1125" s="17" t="s">
        <v>435</v>
      </c>
      <c r="C1125" s="17"/>
      <c r="D1125" s="17" t="s">
        <v>436</v>
      </c>
      <c r="E1125" s="17" t="s">
        <v>57</v>
      </c>
      <c r="F1125" s="1" t="s">
        <v>35</v>
      </c>
      <c r="G1125" s="17" t="s">
        <v>2024</v>
      </c>
      <c r="H1125" s="17" t="s">
        <v>154</v>
      </c>
      <c r="I1125" s="15" t="s">
        <v>78</v>
      </c>
      <c r="J1125" t="s">
        <v>1511</v>
      </c>
      <c r="K1125" s="1">
        <f>_xlfn.XLOOKUP(J1125,'[1]Youth DB'!$G:$G,'[1]Youth DB'!$A:$A,"",0)</f>
        <v>922</v>
      </c>
      <c r="L1125" s="17" t="s">
        <v>1329</v>
      </c>
      <c r="M1125" s="11">
        <f>SUM(O1125,Q1125,S1125,U1125,W1125,Y1125,AA1125,AC1125,AE1125)</f>
        <v>9</v>
      </c>
      <c r="N1125" s="12"/>
      <c r="O1125" s="12">
        <v>3</v>
      </c>
      <c r="P1125" s="12">
        <v>3</v>
      </c>
      <c r="Q1125" s="12">
        <v>4</v>
      </c>
      <c r="R1125" s="12">
        <v>3</v>
      </c>
      <c r="S1125" s="12">
        <v>2</v>
      </c>
      <c r="T1125" s="12">
        <v>1</v>
      </c>
      <c r="U1125" s="12">
        <v>0</v>
      </c>
      <c r="V1125" s="12">
        <v>1</v>
      </c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</row>
    <row r="1126" spans="1:32">
      <c r="A1126" s="1">
        <v>8885</v>
      </c>
      <c r="B1126" s="17" t="s">
        <v>435</v>
      </c>
      <c r="C1126" s="17"/>
      <c r="D1126" s="17" t="s">
        <v>436</v>
      </c>
      <c r="E1126" s="17" t="s">
        <v>57</v>
      </c>
      <c r="F1126" s="1" t="s">
        <v>35</v>
      </c>
      <c r="G1126" s="17" t="s">
        <v>2025</v>
      </c>
      <c r="H1126" s="17" t="s">
        <v>778</v>
      </c>
      <c r="I1126" s="15" t="s">
        <v>75</v>
      </c>
      <c r="J1126" t="s">
        <v>1511</v>
      </c>
      <c r="K1126" s="1">
        <f>_xlfn.XLOOKUP(J1126,'[1]Youth DB'!$G:$G,'[1]Youth DB'!$A:$A,"",0)</f>
        <v>922</v>
      </c>
      <c r="L1126" s="17" t="s">
        <v>830</v>
      </c>
      <c r="M1126" s="11">
        <f>SUM(O1126,Q1126,S1126,U1126,W1126,Y1126,AA1126,AC1126,AE1126)</f>
        <v>12</v>
      </c>
      <c r="N1126" s="12"/>
      <c r="O1126" s="12">
        <v>4</v>
      </c>
      <c r="P1126" s="12">
        <v>3</v>
      </c>
      <c r="Q1126" s="12">
        <v>3</v>
      </c>
      <c r="R1126" s="12">
        <v>3</v>
      </c>
      <c r="S1126" s="12">
        <v>5</v>
      </c>
      <c r="T1126" s="12">
        <v>2</v>
      </c>
      <c r="U1126" s="12">
        <v>0</v>
      </c>
      <c r="V1126" s="12">
        <v>2</v>
      </c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</row>
    <row r="1127" spans="1:32">
      <c r="A1127" s="1">
        <v>7443</v>
      </c>
      <c r="B1127" s="17" t="s">
        <v>435</v>
      </c>
      <c r="C1127" s="17"/>
      <c r="D1127" s="17" t="s">
        <v>436</v>
      </c>
      <c r="E1127" s="17" t="s">
        <v>43</v>
      </c>
      <c r="F1127" s="1" t="s">
        <v>35</v>
      </c>
      <c r="G1127" s="17" t="s">
        <v>2026</v>
      </c>
      <c r="H1127" s="17" t="s">
        <v>2027</v>
      </c>
      <c r="I1127" s="15" t="s">
        <v>78</v>
      </c>
      <c r="J1127" t="s">
        <v>1511</v>
      </c>
      <c r="K1127" s="1">
        <f>_xlfn.XLOOKUP(J1127,'[1]Youth DB'!$G:$G,'[1]Youth DB'!$A:$A,"",0)</f>
        <v>922</v>
      </c>
      <c r="L1127" s="17" t="s">
        <v>830</v>
      </c>
      <c r="M1127" s="11">
        <f>SUM(O1127,Q1127,S1127,U1127,W1127,Y1127,AA1127,AC1127,AE1127)</f>
        <v>42</v>
      </c>
      <c r="N1127" s="12"/>
      <c r="O1127" s="12">
        <v>7</v>
      </c>
      <c r="P1127" s="12">
        <v>2</v>
      </c>
      <c r="Q1127" s="12">
        <v>6</v>
      </c>
      <c r="R1127" s="12">
        <v>3</v>
      </c>
      <c r="S1127" s="12">
        <v>17</v>
      </c>
      <c r="T1127" s="12">
        <v>1</v>
      </c>
      <c r="U1127" s="12">
        <v>5</v>
      </c>
      <c r="V1127" s="12">
        <v>1</v>
      </c>
      <c r="W1127" s="12">
        <v>7</v>
      </c>
      <c r="X1127" s="12"/>
      <c r="Y1127" s="12"/>
      <c r="Z1127" s="12"/>
      <c r="AA1127" s="12"/>
      <c r="AB1127" s="12"/>
      <c r="AC1127" s="12"/>
      <c r="AD1127" s="12"/>
      <c r="AE1127" s="12"/>
      <c r="AF1127" s="12"/>
    </row>
    <row r="1128" spans="1:32">
      <c r="A1128" s="1">
        <v>7444</v>
      </c>
      <c r="B1128" s="17" t="s">
        <v>435</v>
      </c>
      <c r="C1128" s="17"/>
      <c r="D1128" s="17" t="s">
        <v>436</v>
      </c>
      <c r="E1128" s="17" t="s">
        <v>43</v>
      </c>
      <c r="F1128" s="1" t="s">
        <v>35</v>
      </c>
      <c r="G1128" s="17" t="s">
        <v>2028</v>
      </c>
      <c r="H1128" s="17" t="s">
        <v>1410</v>
      </c>
      <c r="I1128" s="15" t="s">
        <v>75</v>
      </c>
      <c r="J1128" t="s">
        <v>1511</v>
      </c>
      <c r="K1128" s="1">
        <f>_xlfn.XLOOKUP(J1128,'[1]Youth DB'!$G:$G,'[1]Youth DB'!$A:$A,"",0)</f>
        <v>922</v>
      </c>
      <c r="L1128" s="17" t="s">
        <v>830</v>
      </c>
      <c r="M1128" s="11">
        <f>SUM(O1128,Q1128,S1128,U1128,W1128,Y1128,AA1128,AC1128,AE1128)</f>
        <v>44</v>
      </c>
      <c r="N1128" s="12"/>
      <c r="O1128" s="12">
        <v>7</v>
      </c>
      <c r="P1128" s="12">
        <v>3</v>
      </c>
      <c r="Q1128" s="12">
        <v>7</v>
      </c>
      <c r="R1128" s="12">
        <v>3</v>
      </c>
      <c r="S1128" s="12">
        <v>17</v>
      </c>
      <c r="T1128" s="12">
        <v>1</v>
      </c>
      <c r="U1128" s="12">
        <v>6</v>
      </c>
      <c r="V1128" s="12">
        <v>1</v>
      </c>
      <c r="W1128" s="12">
        <v>7</v>
      </c>
      <c r="X1128" s="12">
        <v>2</v>
      </c>
      <c r="Y1128" s="12"/>
      <c r="Z1128" s="12"/>
      <c r="AA1128" s="12"/>
      <c r="AB1128" s="12"/>
      <c r="AC1128" s="12"/>
      <c r="AD1128" s="12"/>
      <c r="AE1128" s="12"/>
      <c r="AF1128" s="12"/>
    </row>
    <row r="1129" spans="1:32">
      <c r="A1129" s="1">
        <v>2262</v>
      </c>
      <c r="B1129" s="17" t="s">
        <v>442</v>
      </c>
      <c r="C1129" s="17"/>
      <c r="D1129" s="17" t="s">
        <v>436</v>
      </c>
      <c r="E1129" s="17" t="s">
        <v>57</v>
      </c>
      <c r="F1129" s="1" t="s">
        <v>35</v>
      </c>
      <c r="G1129" s="17" t="s">
        <v>1228</v>
      </c>
      <c r="H1129" s="17" t="s">
        <v>873</v>
      </c>
      <c r="I1129" s="15"/>
      <c r="J1129" t="s">
        <v>2029</v>
      </c>
      <c r="K1129" s="1">
        <f>_xlfn.XLOOKUP(J1129,'[1]Youth DB'!$G:$G,'[1]Youth DB'!$A:$A,"",0)</f>
        <v>884</v>
      </c>
      <c r="L1129" s="17" t="s">
        <v>1298</v>
      </c>
      <c r="M1129" s="11">
        <f>SUM(O1129,Q1129,S1129,U1129,W1129,Y1129,AA1129,AC1129,AE1129)</f>
        <v>12</v>
      </c>
      <c r="N1129" s="12"/>
      <c r="O1129" s="12">
        <v>0</v>
      </c>
      <c r="P1129" s="12"/>
      <c r="Q1129" s="12">
        <v>2</v>
      </c>
      <c r="R1129" s="12">
        <v>1</v>
      </c>
      <c r="S1129" s="12">
        <v>6</v>
      </c>
      <c r="T1129" s="12">
        <v>10</v>
      </c>
      <c r="U1129" s="12">
        <v>4</v>
      </c>
      <c r="V1129" s="12">
        <v>14</v>
      </c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</row>
    <row r="1130" spans="1:32">
      <c r="A1130" s="1">
        <v>1858</v>
      </c>
      <c r="B1130" s="17" t="s">
        <v>442</v>
      </c>
      <c r="C1130" s="17"/>
      <c r="D1130" s="17" t="s">
        <v>436</v>
      </c>
      <c r="E1130" s="17" t="s">
        <v>34</v>
      </c>
      <c r="F1130" s="1" t="s">
        <v>35</v>
      </c>
      <c r="G1130" s="17" t="s">
        <v>697</v>
      </c>
      <c r="H1130" s="17" t="s">
        <v>167</v>
      </c>
      <c r="I1130" s="15"/>
      <c r="J1130" t="s">
        <v>2029</v>
      </c>
      <c r="K1130" s="1">
        <f>_xlfn.XLOOKUP(J1130,'[1]Youth DB'!$G:$G,'[1]Youth DB'!$A:$A,"",0)</f>
        <v>884</v>
      </c>
      <c r="L1130" s="17" t="s">
        <v>812</v>
      </c>
      <c r="M1130" s="11">
        <f>SUM(O1130,Q1130,S1130,U1130,W1130,Y1130,AA1130,AC1130,AE1130)</f>
        <v>13</v>
      </c>
      <c r="N1130" s="12"/>
      <c r="O1130" s="12">
        <v>2</v>
      </c>
      <c r="P1130" s="12">
        <v>1</v>
      </c>
      <c r="Q1130" s="12">
        <v>3</v>
      </c>
      <c r="R1130" s="12">
        <v>2</v>
      </c>
      <c r="S1130" s="12">
        <v>4</v>
      </c>
      <c r="T1130" s="12">
        <v>9</v>
      </c>
      <c r="U1130" s="12">
        <v>4</v>
      </c>
      <c r="V1130" s="12">
        <v>18</v>
      </c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</row>
    <row r="1131" spans="1:32">
      <c r="A1131" s="1">
        <v>9821</v>
      </c>
      <c r="B1131" s="26" t="s">
        <v>1297</v>
      </c>
      <c r="C1131" s="17"/>
      <c r="D1131" s="17" t="s">
        <v>171</v>
      </c>
      <c r="E1131" s="26" t="s">
        <v>148</v>
      </c>
      <c r="F1131" s="1" t="s">
        <v>35</v>
      </c>
      <c r="G1131" s="64" t="s">
        <v>2030</v>
      </c>
      <c r="H1131" s="64" t="s">
        <v>2031</v>
      </c>
      <c r="I1131" s="15"/>
      <c r="J1131" s="17" t="s">
        <v>2032</v>
      </c>
      <c r="K1131" s="1">
        <f>_xlfn.XLOOKUP(J1131,'[1]Youth DB'!$G:$G,'[1]Youth DB'!$A:$A,"",0)</f>
        <v>439</v>
      </c>
      <c r="L1131" s="16"/>
      <c r="M1131" s="11">
        <f>SUM(O1131,Q1131,S1131,U1131,W1131,Y1131,AA1131,AC1131,AE1131)</f>
        <v>4</v>
      </c>
      <c r="N1131" s="12"/>
      <c r="O1131" s="12"/>
      <c r="P1131" s="12"/>
      <c r="Q1131" s="12"/>
      <c r="R1131" s="12"/>
      <c r="S1131" s="12"/>
      <c r="T1131" s="12"/>
      <c r="U1131" s="12">
        <v>4</v>
      </c>
      <c r="V1131" s="12">
        <v>1</v>
      </c>
      <c r="W1131" s="12">
        <v>0</v>
      </c>
      <c r="X1131" s="12"/>
      <c r="Y1131" s="12"/>
      <c r="Z1131" s="12"/>
      <c r="AA1131" s="12"/>
      <c r="AB1131" s="12"/>
      <c r="AC1131" s="12"/>
      <c r="AD1131" s="12"/>
      <c r="AE1131" s="12"/>
      <c r="AF1131" s="12"/>
    </row>
    <row r="1132" spans="1:32">
      <c r="A1132" s="1">
        <v>8471</v>
      </c>
      <c r="B1132" s="17" t="s">
        <v>357</v>
      </c>
      <c r="C1132" s="17" t="s">
        <v>1438</v>
      </c>
      <c r="D1132" s="17" t="s">
        <v>171</v>
      </c>
      <c r="E1132" s="17" t="s">
        <v>148</v>
      </c>
      <c r="F1132" s="54" t="s">
        <v>44</v>
      </c>
      <c r="G1132" s="17" t="s">
        <v>2711</v>
      </c>
      <c r="H1132" s="17" t="s">
        <v>2712</v>
      </c>
      <c r="I1132" s="15"/>
      <c r="J1132" s="17"/>
      <c r="K1132" s="1"/>
      <c r="L1132" s="16"/>
      <c r="M1132" s="11">
        <f>SUM(O1132,Q1132,S1132,U1132,W1132,Y1132,AA1132,AC1132,AE1132)</f>
        <v>0</v>
      </c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</row>
    <row r="1133" spans="1:32">
      <c r="A1133" s="1">
        <v>6222</v>
      </c>
      <c r="B1133" s="17" t="s">
        <v>1297</v>
      </c>
      <c r="C1133" s="17"/>
      <c r="D1133" s="17" t="s">
        <v>171</v>
      </c>
      <c r="E1133" s="17" t="s">
        <v>148</v>
      </c>
      <c r="F1133" s="1" t="s">
        <v>35</v>
      </c>
      <c r="G1133" s="65" t="s">
        <v>2034</v>
      </c>
      <c r="H1133" s="65" t="s">
        <v>2035</v>
      </c>
      <c r="I1133" s="15"/>
      <c r="J1133" s="17" t="s">
        <v>2032</v>
      </c>
      <c r="K1133" s="1">
        <f>_xlfn.XLOOKUP(J1133,'[1]Youth DB'!$G:$G,'[1]Youth DB'!$A:$A,"",0)</f>
        <v>439</v>
      </c>
      <c r="L1133" s="19">
        <v>44949</v>
      </c>
      <c r="M1133" s="11">
        <f>SUM(O1133,Q1133,S1133,U1133,W1133,Y1133,AA1133,AC1133,AE1133)</f>
        <v>46</v>
      </c>
      <c r="N1133" s="12" t="s">
        <v>40</v>
      </c>
      <c r="O1133" s="12">
        <v>16</v>
      </c>
      <c r="P1133" s="12">
        <v>1</v>
      </c>
      <c r="Q1133" s="12">
        <v>7</v>
      </c>
      <c r="R1133" s="12">
        <v>1</v>
      </c>
      <c r="S1133" s="12">
        <v>12</v>
      </c>
      <c r="T1133" s="12">
        <v>2</v>
      </c>
      <c r="U1133" s="12">
        <v>7</v>
      </c>
      <c r="V1133" s="12">
        <v>2</v>
      </c>
      <c r="W1133" s="12">
        <v>4</v>
      </c>
      <c r="X1133" s="12">
        <v>2</v>
      </c>
      <c r="Y1133" s="12"/>
      <c r="Z1133" s="12"/>
      <c r="AA1133" s="12"/>
      <c r="AB1133" s="12"/>
      <c r="AC1133" s="12"/>
      <c r="AD1133" s="12"/>
      <c r="AE1133" s="12"/>
      <c r="AF1133" s="12"/>
    </row>
    <row r="1134" spans="1:32">
      <c r="A1134" s="1">
        <v>8472</v>
      </c>
      <c r="B1134" s="17" t="s">
        <v>357</v>
      </c>
      <c r="C1134" s="17" t="s">
        <v>1438</v>
      </c>
      <c r="D1134" s="17" t="s">
        <v>171</v>
      </c>
      <c r="E1134" s="17" t="s">
        <v>148</v>
      </c>
      <c r="F1134" s="54" t="s">
        <v>44</v>
      </c>
      <c r="G1134" s="17" t="s">
        <v>2716</v>
      </c>
      <c r="H1134" s="17" t="s">
        <v>2717</v>
      </c>
      <c r="I1134" s="15"/>
      <c r="J1134" s="17"/>
      <c r="K1134" s="1"/>
      <c r="L1134" s="16"/>
      <c r="M1134" s="11">
        <f>SUM(O1134,Q1134,S1134,U1134,W1134,Y1134,AA1134,AC1134,AE1134)</f>
        <v>0</v>
      </c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</row>
    <row r="1135" spans="1:32">
      <c r="A1135" s="1">
        <v>9753</v>
      </c>
      <c r="B1135" s="17" t="s">
        <v>1297</v>
      </c>
      <c r="C1135" s="17"/>
      <c r="D1135" s="17" t="s">
        <v>171</v>
      </c>
      <c r="E1135" s="17" t="s">
        <v>148</v>
      </c>
      <c r="F1135" s="1" t="s">
        <v>35</v>
      </c>
      <c r="G1135" s="65" t="s">
        <v>2038</v>
      </c>
      <c r="H1135" s="65" t="s">
        <v>2039</v>
      </c>
      <c r="I1135" s="15"/>
      <c r="J1135" s="17" t="s">
        <v>2032</v>
      </c>
      <c r="K1135" s="1">
        <f>_xlfn.XLOOKUP(J1135,'[1]Youth DB'!$G:$G,'[1]Youth DB'!$A:$A,"",0)</f>
        <v>439</v>
      </c>
      <c r="L1135" s="19">
        <v>45036</v>
      </c>
      <c r="M1135" s="11">
        <f>SUM(O1135,Q1135,S1135,U1135,W1135,Y1135,AA1135,AC1135,AE1135)</f>
        <v>20</v>
      </c>
      <c r="N1135" s="12" t="s">
        <v>40</v>
      </c>
      <c r="O1135" s="12">
        <v>0</v>
      </c>
      <c r="P1135" s="12"/>
      <c r="Q1135" s="12">
        <v>5</v>
      </c>
      <c r="R1135" s="12">
        <v>1</v>
      </c>
      <c r="S1135" s="12">
        <v>11</v>
      </c>
      <c r="T1135" s="12">
        <v>1</v>
      </c>
      <c r="U1135" s="12">
        <v>4</v>
      </c>
      <c r="V1135" s="12">
        <v>1</v>
      </c>
      <c r="W1135" s="12">
        <v>0</v>
      </c>
      <c r="X1135" s="12"/>
      <c r="Y1135" s="12"/>
      <c r="Z1135" s="12"/>
      <c r="AA1135" s="12"/>
      <c r="AB1135" s="12"/>
      <c r="AC1135" s="12"/>
      <c r="AD1135" s="12"/>
      <c r="AE1135" s="12"/>
      <c r="AF1135" s="12"/>
    </row>
    <row r="1136" spans="1:32">
      <c r="A1136" s="1">
        <v>6233</v>
      </c>
      <c r="B1136" s="17" t="s">
        <v>1297</v>
      </c>
      <c r="C1136" s="17"/>
      <c r="D1136" s="17" t="s">
        <v>171</v>
      </c>
      <c r="E1136" s="17" t="s">
        <v>148</v>
      </c>
      <c r="F1136" s="1" t="s">
        <v>35</v>
      </c>
      <c r="G1136" s="65" t="s">
        <v>2040</v>
      </c>
      <c r="H1136" s="65" t="s">
        <v>292</v>
      </c>
      <c r="I1136" s="15"/>
      <c r="J1136" s="17" t="s">
        <v>2032</v>
      </c>
      <c r="K1136" s="1">
        <f>_xlfn.XLOOKUP(J1136,'[1]Youth DB'!$G:$G,'[1]Youth DB'!$A:$A,"",0)</f>
        <v>439</v>
      </c>
      <c r="L1136" s="19">
        <v>44956</v>
      </c>
      <c r="M1136" s="11">
        <f>SUM(O1136,Q1136,S1136,U1136,W1136,Y1136,AA1136,AC1136,AE1136)</f>
        <v>38</v>
      </c>
      <c r="N1136" s="12" t="s">
        <v>40</v>
      </c>
      <c r="O1136" s="12">
        <v>8</v>
      </c>
      <c r="P1136" s="12">
        <v>1</v>
      </c>
      <c r="Q1136" s="12">
        <v>6</v>
      </c>
      <c r="R1136" s="12">
        <v>1</v>
      </c>
      <c r="S1136" s="12">
        <v>14</v>
      </c>
      <c r="T1136" s="12">
        <v>2</v>
      </c>
      <c r="U1136" s="12">
        <v>6</v>
      </c>
      <c r="V1136" s="12">
        <v>2</v>
      </c>
      <c r="W1136" s="12">
        <v>4</v>
      </c>
      <c r="X1136" s="12">
        <v>2</v>
      </c>
      <c r="Y1136" s="12"/>
      <c r="Z1136" s="12"/>
      <c r="AA1136" s="12"/>
      <c r="AB1136" s="12"/>
      <c r="AC1136" s="12"/>
      <c r="AD1136" s="12"/>
      <c r="AE1136" s="12"/>
      <c r="AF1136" s="12"/>
    </row>
    <row r="1137" spans="1:32">
      <c r="A1137" s="1">
        <v>8523</v>
      </c>
      <c r="B1137" s="17" t="s">
        <v>1297</v>
      </c>
      <c r="C1137" s="17"/>
      <c r="D1137" s="17" t="s">
        <v>171</v>
      </c>
      <c r="E1137" s="17" t="s">
        <v>148</v>
      </c>
      <c r="F1137" s="1" t="s">
        <v>35</v>
      </c>
      <c r="G1137" s="65" t="s">
        <v>2041</v>
      </c>
      <c r="H1137" s="65" t="s">
        <v>221</v>
      </c>
      <c r="I1137" s="15"/>
      <c r="J1137" s="17" t="s">
        <v>2032</v>
      </c>
      <c r="K1137" s="1">
        <f>_xlfn.XLOOKUP(J1137,'[1]Youth DB'!$G:$G,'[1]Youth DB'!$A:$A,"",0)</f>
        <v>439</v>
      </c>
      <c r="L1137" s="19">
        <v>45033</v>
      </c>
      <c r="M1137" s="11">
        <f>SUM(O1137,Q1137,S1137,U1137,W1137,Y1137,AA1137,AC1137,AE1137)</f>
        <v>29</v>
      </c>
      <c r="N1137" s="12" t="s">
        <v>40</v>
      </c>
      <c r="O1137" s="12">
        <v>0</v>
      </c>
      <c r="P1137" s="12"/>
      <c r="Q1137" s="12">
        <v>6</v>
      </c>
      <c r="R1137" s="12">
        <v>1</v>
      </c>
      <c r="S1137" s="12">
        <v>13</v>
      </c>
      <c r="T1137" s="12">
        <v>2</v>
      </c>
      <c r="U1137" s="12">
        <v>6</v>
      </c>
      <c r="V1137" s="12">
        <v>2</v>
      </c>
      <c r="W1137" s="12">
        <v>4</v>
      </c>
      <c r="X1137" s="12">
        <v>2</v>
      </c>
      <c r="Y1137" s="12"/>
      <c r="Z1137" s="12"/>
      <c r="AA1137" s="12"/>
      <c r="AB1137" s="12"/>
      <c r="AC1137" s="12"/>
      <c r="AD1137" s="12"/>
      <c r="AE1137" s="12"/>
      <c r="AF1137" s="12"/>
    </row>
    <row r="1138" spans="1:32">
      <c r="A1138" s="1">
        <v>8524</v>
      </c>
      <c r="B1138" s="17" t="s">
        <v>1297</v>
      </c>
      <c r="C1138" s="17"/>
      <c r="D1138" s="17" t="s">
        <v>171</v>
      </c>
      <c r="E1138" s="17" t="s">
        <v>148</v>
      </c>
      <c r="F1138" s="1" t="s">
        <v>35</v>
      </c>
      <c r="G1138" s="65" t="s">
        <v>2042</v>
      </c>
      <c r="H1138" s="65" t="s">
        <v>2043</v>
      </c>
      <c r="I1138" s="15"/>
      <c r="J1138" s="17" t="s">
        <v>2032</v>
      </c>
      <c r="K1138" s="1">
        <f>_xlfn.XLOOKUP(J1138,'[1]Youth DB'!$G:$G,'[1]Youth DB'!$A:$A,"",0)</f>
        <v>439</v>
      </c>
      <c r="L1138" s="19">
        <v>44949</v>
      </c>
      <c r="M1138" s="11">
        <f>SUM(O1138,Q1138,S1138,U1138,W1138,Y1138,AA1138,AC1138,AE1138)</f>
        <v>42</v>
      </c>
      <c r="N1138" s="12" t="s">
        <v>40</v>
      </c>
      <c r="O1138" s="12">
        <v>11</v>
      </c>
      <c r="P1138" s="12">
        <v>1</v>
      </c>
      <c r="Q1138" s="12">
        <v>8</v>
      </c>
      <c r="R1138" s="12">
        <v>1</v>
      </c>
      <c r="S1138" s="12">
        <v>12</v>
      </c>
      <c r="T1138" s="12">
        <v>2</v>
      </c>
      <c r="U1138" s="12">
        <v>7</v>
      </c>
      <c r="V1138" s="12">
        <v>2</v>
      </c>
      <c r="W1138" s="12">
        <v>4</v>
      </c>
      <c r="X1138" s="12">
        <v>2</v>
      </c>
      <c r="Y1138" s="12"/>
      <c r="Z1138" s="12"/>
      <c r="AA1138" s="12"/>
      <c r="AB1138" s="12"/>
      <c r="AC1138" s="12"/>
      <c r="AD1138" s="12"/>
      <c r="AE1138" s="12"/>
      <c r="AF1138" s="12"/>
    </row>
    <row r="1139" spans="1:32">
      <c r="A1139" s="1">
        <v>8525</v>
      </c>
      <c r="B1139" s="17" t="s">
        <v>1297</v>
      </c>
      <c r="C1139" s="17"/>
      <c r="D1139" s="1" t="s">
        <v>171</v>
      </c>
      <c r="E1139" s="17" t="s">
        <v>148</v>
      </c>
      <c r="F1139" s="1" t="s">
        <v>35</v>
      </c>
      <c r="G1139" s="65" t="s">
        <v>1874</v>
      </c>
      <c r="H1139" s="65" t="s">
        <v>1354</v>
      </c>
      <c r="I1139" s="15"/>
      <c r="J1139" s="17" t="s">
        <v>2032</v>
      </c>
      <c r="K1139" s="1">
        <f>_xlfn.XLOOKUP(J1139,'[1]Youth DB'!$G:$G,'[1]Youth DB'!$A:$A,"",0)</f>
        <v>439</v>
      </c>
      <c r="L1139" s="19">
        <v>45033</v>
      </c>
      <c r="M1139" s="11">
        <f>SUM(O1139,Q1139,S1139,U1139,W1139,Y1139,AA1139,AC1139,AE1139)</f>
        <v>26</v>
      </c>
      <c r="N1139" s="12" t="s">
        <v>40</v>
      </c>
      <c r="O1139" s="12">
        <v>0</v>
      </c>
      <c r="P1139" s="12"/>
      <c r="Q1139" s="12">
        <v>7</v>
      </c>
      <c r="R1139" s="12">
        <v>1</v>
      </c>
      <c r="S1139" s="12">
        <v>12</v>
      </c>
      <c r="T1139" s="12">
        <v>2</v>
      </c>
      <c r="U1139" s="12">
        <v>5</v>
      </c>
      <c r="V1139" s="12">
        <v>2</v>
      </c>
      <c r="W1139" s="12">
        <v>2</v>
      </c>
      <c r="X1139" s="12">
        <v>2</v>
      </c>
      <c r="Y1139" s="12"/>
      <c r="Z1139" s="12"/>
      <c r="AA1139" s="12"/>
      <c r="AB1139" s="12"/>
      <c r="AC1139" s="12"/>
      <c r="AD1139" s="12"/>
      <c r="AE1139" s="12"/>
      <c r="AF1139" s="12"/>
    </row>
    <row r="1140" spans="1:32">
      <c r="A1140" s="1">
        <v>6243</v>
      </c>
      <c r="B1140" s="17" t="s">
        <v>1297</v>
      </c>
      <c r="C1140" s="17"/>
      <c r="D1140" s="17" t="s">
        <v>171</v>
      </c>
      <c r="E1140" s="17" t="s">
        <v>148</v>
      </c>
      <c r="F1140" s="1" t="s">
        <v>35</v>
      </c>
      <c r="G1140" s="65" t="s">
        <v>2044</v>
      </c>
      <c r="H1140" s="65" t="s">
        <v>430</v>
      </c>
      <c r="I1140" s="15"/>
      <c r="J1140" s="17" t="s">
        <v>2032</v>
      </c>
      <c r="K1140" s="1">
        <f>_xlfn.XLOOKUP(J1140,'[1]Youth DB'!$G:$G,'[1]Youth DB'!$A:$A,"",0)</f>
        <v>439</v>
      </c>
      <c r="L1140" s="19">
        <v>44951</v>
      </c>
      <c r="M1140" s="11">
        <f>SUM(O1140,Q1140,S1140,U1140,W1140,Y1140,AA1140,AC1140,AE1140)</f>
        <v>34</v>
      </c>
      <c r="N1140" s="12" t="s">
        <v>40</v>
      </c>
      <c r="O1140" s="12">
        <v>8</v>
      </c>
      <c r="P1140" s="12">
        <v>1</v>
      </c>
      <c r="Q1140" s="12">
        <v>7</v>
      </c>
      <c r="R1140" s="12">
        <v>1</v>
      </c>
      <c r="S1140" s="12">
        <v>11</v>
      </c>
      <c r="T1140" s="12" t="s">
        <v>394</v>
      </c>
      <c r="U1140" s="12">
        <v>4</v>
      </c>
      <c r="V1140" s="12">
        <v>2</v>
      </c>
      <c r="W1140" s="12">
        <v>4</v>
      </c>
      <c r="X1140" s="12">
        <v>2</v>
      </c>
      <c r="Y1140" s="12"/>
      <c r="Z1140" s="12"/>
      <c r="AA1140" s="12"/>
      <c r="AB1140" s="12"/>
      <c r="AC1140" s="12"/>
      <c r="AD1140" s="12"/>
      <c r="AE1140" s="12"/>
      <c r="AF1140" s="12"/>
    </row>
    <row r="1141" spans="1:32">
      <c r="A1141" s="1">
        <v>8526</v>
      </c>
      <c r="B1141" s="17" t="s">
        <v>1297</v>
      </c>
      <c r="C1141" s="17" t="s">
        <v>2045</v>
      </c>
      <c r="D1141" s="17" t="s">
        <v>171</v>
      </c>
      <c r="E1141" s="17" t="s">
        <v>148</v>
      </c>
      <c r="F1141" s="1" t="s">
        <v>35</v>
      </c>
      <c r="G1141" s="65" t="s">
        <v>2046</v>
      </c>
      <c r="H1141" s="65" t="s">
        <v>329</v>
      </c>
      <c r="I1141" s="15"/>
      <c r="J1141" s="17" t="s">
        <v>2032</v>
      </c>
      <c r="K1141" s="1">
        <f>_xlfn.XLOOKUP(J1141,'[1]Youth DB'!$G:$G,'[1]Youth DB'!$A:$A,"",0)</f>
        <v>439</v>
      </c>
      <c r="L1141" s="19">
        <v>45033</v>
      </c>
      <c r="M1141" s="11">
        <f>SUM(O1141,Q1141,S1141,U1141,W1141,Y1141,AA1141,AC1141,AE1141)</f>
        <v>23</v>
      </c>
      <c r="N1141" s="12" t="s">
        <v>40</v>
      </c>
      <c r="O1141" s="12">
        <v>0</v>
      </c>
      <c r="P1141" s="12"/>
      <c r="Q1141" s="12">
        <v>6</v>
      </c>
      <c r="R1141" s="12">
        <v>1</v>
      </c>
      <c r="S1141" s="12">
        <v>12</v>
      </c>
      <c r="T1141" s="12">
        <v>2</v>
      </c>
      <c r="U1141" s="12">
        <v>5</v>
      </c>
      <c r="V1141" s="12">
        <v>2</v>
      </c>
      <c r="W1141" s="12">
        <v>0</v>
      </c>
      <c r="X1141" s="12"/>
      <c r="Y1141" s="12"/>
      <c r="Z1141" s="12"/>
      <c r="AA1141" s="12"/>
      <c r="AB1141" s="12"/>
      <c r="AC1141" s="12"/>
      <c r="AD1141" s="12"/>
      <c r="AE1141" s="12"/>
      <c r="AF1141" s="12"/>
    </row>
    <row r="1142" spans="1:32">
      <c r="A1142" s="1">
        <v>6245</v>
      </c>
      <c r="B1142" s="17" t="s">
        <v>1297</v>
      </c>
      <c r="C1142" s="17"/>
      <c r="D1142" s="17" t="s">
        <v>171</v>
      </c>
      <c r="E1142" s="17" t="s">
        <v>148</v>
      </c>
      <c r="F1142" s="1" t="s">
        <v>35</v>
      </c>
      <c r="G1142" s="65" t="s">
        <v>1841</v>
      </c>
      <c r="H1142" s="65" t="s">
        <v>1633</v>
      </c>
      <c r="I1142" s="15"/>
      <c r="J1142" s="17" t="s">
        <v>2032</v>
      </c>
      <c r="K1142" s="1">
        <f>_xlfn.XLOOKUP(J1142,'[1]Youth DB'!$G:$G,'[1]Youth DB'!$A:$A,"",0)</f>
        <v>439</v>
      </c>
      <c r="L1142" s="19">
        <v>44951</v>
      </c>
      <c r="M1142" s="11">
        <f>SUM(O1142,Q1142,S1142,U1142,W1142,Y1142,AA1142,AC1142,AE1142)</f>
        <v>39</v>
      </c>
      <c r="N1142" s="12" t="s">
        <v>40</v>
      </c>
      <c r="O1142" s="12">
        <v>13</v>
      </c>
      <c r="P1142" s="12">
        <v>1</v>
      </c>
      <c r="Q1142" s="12">
        <v>7</v>
      </c>
      <c r="R1142" s="12">
        <v>1</v>
      </c>
      <c r="S1142" s="12">
        <v>11</v>
      </c>
      <c r="T1142" s="12">
        <v>2</v>
      </c>
      <c r="U1142" s="12">
        <v>4</v>
      </c>
      <c r="V1142" s="12">
        <v>2</v>
      </c>
      <c r="W1142" s="12">
        <v>4</v>
      </c>
      <c r="X1142" s="12">
        <v>2</v>
      </c>
      <c r="Y1142" s="12"/>
      <c r="Z1142" s="12"/>
      <c r="AA1142" s="12"/>
      <c r="AB1142" s="12"/>
      <c r="AC1142" s="12"/>
      <c r="AD1142" s="12"/>
      <c r="AE1142" s="12"/>
      <c r="AF1142" s="12"/>
    </row>
    <row r="1143" spans="1:32">
      <c r="A1143" s="1">
        <v>1431</v>
      </c>
      <c r="B1143" s="17" t="s">
        <v>442</v>
      </c>
      <c r="C1143" s="17"/>
      <c r="D1143" s="17" t="s">
        <v>436</v>
      </c>
      <c r="E1143" s="17" t="s">
        <v>34</v>
      </c>
      <c r="F1143" s="1" t="s">
        <v>35</v>
      </c>
      <c r="G1143" s="17" t="s">
        <v>2047</v>
      </c>
      <c r="H1143" s="17" t="s">
        <v>970</v>
      </c>
      <c r="I1143" s="15"/>
      <c r="J1143" t="s">
        <v>2029</v>
      </c>
      <c r="K1143" s="1">
        <f>_xlfn.XLOOKUP(J1143,'[1]Youth DB'!$G:$G,'[1]Youth DB'!$A:$A,"",0)</f>
        <v>884</v>
      </c>
      <c r="L1143" s="17" t="s">
        <v>830</v>
      </c>
      <c r="M1143" s="11">
        <f>SUM(O1143,Q1143,S1143,U1143,W1143,Y1143,AA1143,AC1143,AE1143)</f>
        <v>16</v>
      </c>
      <c r="N1143" s="12"/>
      <c r="O1143" s="12">
        <v>3</v>
      </c>
      <c r="P1143" s="12">
        <v>1</v>
      </c>
      <c r="Q1143" s="12">
        <v>4</v>
      </c>
      <c r="R1143" s="12">
        <v>2</v>
      </c>
      <c r="S1143" s="12">
        <v>6</v>
      </c>
      <c r="T1143" s="12">
        <v>9</v>
      </c>
      <c r="U1143" s="12">
        <v>3</v>
      </c>
      <c r="V1143" s="12">
        <v>12</v>
      </c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</row>
    <row r="1144" spans="1:32">
      <c r="A1144" s="1">
        <v>1378</v>
      </c>
      <c r="B1144" s="17" t="s">
        <v>442</v>
      </c>
      <c r="C1144" s="17"/>
      <c r="D1144" s="17" t="s">
        <v>436</v>
      </c>
      <c r="E1144" s="17" t="s">
        <v>918</v>
      </c>
      <c r="F1144" s="1" t="s">
        <v>35</v>
      </c>
      <c r="G1144" s="17" t="s">
        <v>2048</v>
      </c>
      <c r="H1144" s="17" t="s">
        <v>233</v>
      </c>
      <c r="I1144" s="15"/>
      <c r="J1144" t="s">
        <v>2029</v>
      </c>
      <c r="K1144" s="1">
        <f>_xlfn.XLOOKUP(J1144,'[1]Youth DB'!$G:$G,'[1]Youth DB'!$A:$A,"",0)</f>
        <v>884</v>
      </c>
      <c r="L1144" s="17" t="s">
        <v>830</v>
      </c>
      <c r="M1144" s="11">
        <f>SUM(O1144,Q1144,S1144,U1144,W1144,Y1144,AA1144,AC1144,AE1144)</f>
        <v>16</v>
      </c>
      <c r="N1144" s="12"/>
      <c r="O1144" s="12">
        <v>3</v>
      </c>
      <c r="P1144" s="12">
        <v>1</v>
      </c>
      <c r="Q1144" s="12">
        <v>3</v>
      </c>
      <c r="R1144" s="12">
        <v>2</v>
      </c>
      <c r="S1144" s="12">
        <v>5</v>
      </c>
      <c r="T1144" s="12">
        <v>10</v>
      </c>
      <c r="U1144" s="12">
        <v>5</v>
      </c>
      <c r="V1144" s="12">
        <v>9</v>
      </c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</row>
    <row r="1145" spans="1:32">
      <c r="A1145" s="1">
        <v>1425</v>
      </c>
      <c r="B1145" s="17" t="s">
        <v>442</v>
      </c>
      <c r="C1145" s="17"/>
      <c r="D1145" s="17" t="s">
        <v>436</v>
      </c>
      <c r="E1145" s="17" t="s">
        <v>34</v>
      </c>
      <c r="F1145" s="1" t="s">
        <v>35</v>
      </c>
      <c r="G1145" s="17" t="s">
        <v>2049</v>
      </c>
      <c r="H1145" s="17" t="s">
        <v>2050</v>
      </c>
      <c r="I1145" s="15"/>
      <c r="J1145" t="s">
        <v>2029</v>
      </c>
      <c r="K1145" s="1">
        <f>_xlfn.XLOOKUP(J1145,'[1]Youth DB'!$G:$G,'[1]Youth DB'!$A:$A,"",0)</f>
        <v>884</v>
      </c>
      <c r="L1145" s="17" t="s">
        <v>812</v>
      </c>
      <c r="M1145" s="11">
        <f>SUM(O1145,Q1145,S1145,U1145,W1145,Y1145,AA1145,AC1145,AE1145)</f>
        <v>17</v>
      </c>
      <c r="N1145" s="12"/>
      <c r="O1145" s="12">
        <v>3</v>
      </c>
      <c r="P1145" s="12">
        <v>3</v>
      </c>
      <c r="Q1145" s="12">
        <v>4</v>
      </c>
      <c r="R1145" s="12">
        <v>2</v>
      </c>
      <c r="S1145" s="12">
        <v>6</v>
      </c>
      <c r="T1145" s="12">
        <v>3</v>
      </c>
      <c r="U1145" s="12">
        <v>4</v>
      </c>
      <c r="V1145" s="12">
        <v>18</v>
      </c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</row>
    <row r="1146" spans="1:32">
      <c r="A1146" s="1">
        <v>1331</v>
      </c>
      <c r="B1146" s="17" t="s">
        <v>442</v>
      </c>
      <c r="C1146" s="17"/>
      <c r="D1146" s="17" t="s">
        <v>436</v>
      </c>
      <c r="E1146" s="17" t="s">
        <v>918</v>
      </c>
      <c r="F1146" s="1" t="s">
        <v>35</v>
      </c>
      <c r="G1146" s="17" t="s">
        <v>2051</v>
      </c>
      <c r="H1146" s="17" t="s">
        <v>2052</v>
      </c>
      <c r="I1146" s="15"/>
      <c r="J1146" t="s">
        <v>2029</v>
      </c>
      <c r="K1146" s="1">
        <f>_xlfn.XLOOKUP(J1146,'[1]Youth DB'!$G:$G,'[1]Youth DB'!$A:$A,"",0)</f>
        <v>884</v>
      </c>
      <c r="L1146" s="17" t="s">
        <v>830</v>
      </c>
      <c r="M1146" s="11">
        <f>SUM(O1146,Q1146,S1146,U1146,W1146,Y1146,AA1146,AC1146,AE1146)</f>
        <v>17</v>
      </c>
      <c r="N1146" s="12"/>
      <c r="O1146" s="12">
        <v>3</v>
      </c>
      <c r="P1146" s="12">
        <v>1</v>
      </c>
      <c r="Q1146" s="12">
        <v>4</v>
      </c>
      <c r="R1146" s="12">
        <v>2</v>
      </c>
      <c r="S1146" s="12">
        <v>6</v>
      </c>
      <c r="T1146" s="12">
        <v>4</v>
      </c>
      <c r="U1146" s="12">
        <v>4</v>
      </c>
      <c r="V1146" s="12">
        <v>7</v>
      </c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</row>
    <row r="1147" spans="1:32">
      <c r="A1147" s="1">
        <v>569</v>
      </c>
      <c r="B1147" s="17" t="s">
        <v>442</v>
      </c>
      <c r="C1147" s="17"/>
      <c r="D1147" s="17" t="s">
        <v>436</v>
      </c>
      <c r="E1147" s="17" t="s">
        <v>918</v>
      </c>
      <c r="F1147" s="1" t="s">
        <v>35</v>
      </c>
      <c r="G1147" s="17" t="s">
        <v>2053</v>
      </c>
      <c r="H1147" s="17" t="s">
        <v>2054</v>
      </c>
      <c r="I1147" s="15"/>
      <c r="J1147" t="s">
        <v>2029</v>
      </c>
      <c r="K1147" s="1">
        <f>_xlfn.XLOOKUP(J1147,'[1]Youth DB'!$G:$G,'[1]Youth DB'!$A:$A,"",0)</f>
        <v>884</v>
      </c>
      <c r="L1147" s="17" t="s">
        <v>830</v>
      </c>
      <c r="M1147" s="11">
        <f>SUM(O1147,Q1147,S1147,U1147,W1147,Y1147,AA1147,AC1147,AE1147)</f>
        <v>17</v>
      </c>
      <c r="N1147" s="12"/>
      <c r="O1147" s="12">
        <v>4</v>
      </c>
      <c r="P1147" s="12">
        <v>1</v>
      </c>
      <c r="Q1147" s="12">
        <v>3</v>
      </c>
      <c r="R1147" s="12">
        <v>2</v>
      </c>
      <c r="S1147" s="12">
        <v>6</v>
      </c>
      <c r="T1147" s="12">
        <v>10</v>
      </c>
      <c r="U1147" s="12">
        <v>4</v>
      </c>
      <c r="V1147" s="12">
        <v>15</v>
      </c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</row>
    <row r="1148" spans="1:32">
      <c r="A1148" s="1">
        <v>1872</v>
      </c>
      <c r="B1148" s="17" t="s">
        <v>442</v>
      </c>
      <c r="C1148" s="17"/>
      <c r="D1148" s="17" t="s">
        <v>436</v>
      </c>
      <c r="E1148" s="17" t="s">
        <v>34</v>
      </c>
      <c r="F1148" s="1" t="s">
        <v>35</v>
      </c>
      <c r="G1148" s="17" t="s">
        <v>1426</v>
      </c>
      <c r="H1148" s="17" t="s">
        <v>1856</v>
      </c>
      <c r="I1148" s="15"/>
      <c r="J1148" t="s">
        <v>2029</v>
      </c>
      <c r="K1148" s="1">
        <f>_xlfn.XLOOKUP(J1148,'[1]Youth DB'!$G:$G,'[1]Youth DB'!$A:$A,"",0)</f>
        <v>884</v>
      </c>
      <c r="L1148" s="17" t="s">
        <v>830</v>
      </c>
      <c r="M1148" s="11">
        <f>SUM(O1148,Q1148,S1148,U1148,W1148,Y1148,AA1148,AC1148,AE1148)</f>
        <v>17</v>
      </c>
      <c r="N1148" s="12"/>
      <c r="O1148" s="12">
        <v>3</v>
      </c>
      <c r="P1148" s="12">
        <v>1</v>
      </c>
      <c r="Q1148" s="12">
        <v>4</v>
      </c>
      <c r="R1148" s="12">
        <v>2</v>
      </c>
      <c r="S1148" s="12">
        <v>6</v>
      </c>
      <c r="T1148" s="12">
        <v>9</v>
      </c>
      <c r="U1148" s="12">
        <v>4</v>
      </c>
      <c r="V1148" s="12">
        <v>13</v>
      </c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</row>
    <row r="1149" spans="1:32">
      <c r="A1149" s="1">
        <v>5684</v>
      </c>
      <c r="B1149" s="17" t="s">
        <v>442</v>
      </c>
      <c r="C1149" s="17"/>
      <c r="D1149" s="17" t="s">
        <v>436</v>
      </c>
      <c r="E1149" s="17" t="s">
        <v>57</v>
      </c>
      <c r="F1149" s="1" t="s">
        <v>35</v>
      </c>
      <c r="G1149" s="17" t="s">
        <v>2055</v>
      </c>
      <c r="H1149" s="17" t="s">
        <v>1383</v>
      </c>
      <c r="I1149" s="15"/>
      <c r="J1149" t="s">
        <v>2029</v>
      </c>
      <c r="K1149" s="1">
        <f>_xlfn.XLOOKUP(J1149,'[1]Youth DB'!$G:$G,'[1]Youth DB'!$A:$A,"",0)</f>
        <v>884</v>
      </c>
      <c r="L1149" s="17" t="s">
        <v>812</v>
      </c>
      <c r="M1149" s="11">
        <f>SUM(O1149,Q1149,S1149,U1149,W1149,Y1149,AA1149,AC1149,AE1149)</f>
        <v>18</v>
      </c>
      <c r="N1149" s="12"/>
      <c r="O1149" s="12">
        <v>3</v>
      </c>
      <c r="P1149" s="12">
        <v>1</v>
      </c>
      <c r="Q1149" s="12">
        <v>3</v>
      </c>
      <c r="R1149" s="12">
        <v>1</v>
      </c>
      <c r="S1149" s="12">
        <v>7</v>
      </c>
      <c r="T1149" s="12">
        <v>10</v>
      </c>
      <c r="U1149" s="12">
        <v>5</v>
      </c>
      <c r="V1149" s="12">
        <v>15</v>
      </c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</row>
    <row r="1150" spans="1:32">
      <c r="A1150" s="1">
        <v>1234</v>
      </c>
      <c r="B1150" s="17" t="s">
        <v>442</v>
      </c>
      <c r="C1150" s="17"/>
      <c r="D1150" s="17" t="s">
        <v>436</v>
      </c>
      <c r="E1150" s="17" t="s">
        <v>918</v>
      </c>
      <c r="F1150" s="1" t="s">
        <v>35</v>
      </c>
      <c r="G1150" s="17" t="s">
        <v>2056</v>
      </c>
      <c r="H1150" s="17" t="s">
        <v>737</v>
      </c>
      <c r="I1150" s="15"/>
      <c r="J1150" t="s">
        <v>2029</v>
      </c>
      <c r="K1150" s="1">
        <f>_xlfn.XLOOKUP(J1150,'[1]Youth DB'!$G:$G,'[1]Youth DB'!$A:$A,"",0)</f>
        <v>884</v>
      </c>
      <c r="L1150" s="17" t="s">
        <v>830</v>
      </c>
      <c r="M1150" s="11">
        <f>SUM(O1150,Q1150,S1150,U1150,W1150,Y1150,AA1150,AC1150,AE1150)</f>
        <v>18</v>
      </c>
      <c r="N1150" s="12"/>
      <c r="O1150" s="12">
        <v>4</v>
      </c>
      <c r="P1150" s="12">
        <v>1</v>
      </c>
      <c r="Q1150" s="12">
        <v>4</v>
      </c>
      <c r="R1150" s="12">
        <v>2</v>
      </c>
      <c r="S1150" s="12">
        <v>6</v>
      </c>
      <c r="T1150" s="12">
        <v>4</v>
      </c>
      <c r="U1150" s="12">
        <v>4</v>
      </c>
      <c r="V1150" s="12">
        <v>6</v>
      </c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</row>
    <row r="1151" spans="1:32">
      <c r="A1151" s="1">
        <v>5643</v>
      </c>
      <c r="B1151" s="17" t="s">
        <v>442</v>
      </c>
      <c r="C1151" s="17"/>
      <c r="D1151" s="17" t="s">
        <v>436</v>
      </c>
      <c r="E1151" s="17" t="s">
        <v>57</v>
      </c>
      <c r="F1151" s="1" t="s">
        <v>35</v>
      </c>
      <c r="G1151" s="17" t="s">
        <v>2057</v>
      </c>
      <c r="H1151" s="17" t="s">
        <v>2058</v>
      </c>
      <c r="I1151" s="15"/>
      <c r="J1151" t="s">
        <v>2029</v>
      </c>
      <c r="K1151" s="1">
        <f>_xlfn.XLOOKUP(J1151,'[1]Youth DB'!$G:$G,'[1]Youth DB'!$A:$A,"",0)</f>
        <v>884</v>
      </c>
      <c r="L1151" s="17" t="s">
        <v>812</v>
      </c>
      <c r="M1151" s="11">
        <f>SUM(O1151,Q1151,S1151,U1151,W1151,Y1151,AA1151,AC1151,AE1151)</f>
        <v>18</v>
      </c>
      <c r="N1151" s="12"/>
      <c r="O1151" s="12">
        <v>4</v>
      </c>
      <c r="P1151" s="12">
        <v>1</v>
      </c>
      <c r="Q1151" s="12">
        <v>3</v>
      </c>
      <c r="R1151" s="12">
        <v>2</v>
      </c>
      <c r="S1151" s="12">
        <v>6</v>
      </c>
      <c r="T1151" s="12">
        <v>6</v>
      </c>
      <c r="U1151" s="12">
        <v>5</v>
      </c>
      <c r="V1151" s="12">
        <v>9</v>
      </c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</row>
    <row r="1152" spans="1:32">
      <c r="A1152" s="1">
        <v>5646</v>
      </c>
      <c r="B1152" s="17" t="s">
        <v>442</v>
      </c>
      <c r="C1152" s="17"/>
      <c r="D1152" s="17" t="s">
        <v>436</v>
      </c>
      <c r="E1152" s="17" t="s">
        <v>57</v>
      </c>
      <c r="F1152" s="1" t="s">
        <v>35</v>
      </c>
      <c r="G1152" s="17" t="s">
        <v>1135</v>
      </c>
      <c r="H1152" s="17" t="s">
        <v>2059</v>
      </c>
      <c r="I1152" s="15"/>
      <c r="J1152" t="s">
        <v>2029</v>
      </c>
      <c r="K1152" s="1">
        <f>_xlfn.XLOOKUP(J1152,'[1]Youth DB'!$G:$G,'[1]Youth DB'!$A:$A,"",0)</f>
        <v>884</v>
      </c>
      <c r="L1152" s="17" t="s">
        <v>812</v>
      </c>
      <c r="M1152" s="11">
        <f>SUM(O1152,Q1152,S1152,U1152,W1152,Y1152,AA1152,AC1152,AE1152)</f>
        <v>19</v>
      </c>
      <c r="N1152" s="12"/>
      <c r="O1152" s="12">
        <v>2</v>
      </c>
      <c r="P1152" s="12">
        <v>1</v>
      </c>
      <c r="Q1152" s="12">
        <v>4</v>
      </c>
      <c r="R1152" s="12">
        <v>3</v>
      </c>
      <c r="S1152" s="12">
        <v>9</v>
      </c>
      <c r="T1152" s="12">
        <v>10</v>
      </c>
      <c r="U1152" s="12">
        <v>4</v>
      </c>
      <c r="V1152" s="12">
        <v>8</v>
      </c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</row>
    <row r="1153" spans="1:32">
      <c r="A1153" s="1">
        <v>2031</v>
      </c>
      <c r="B1153" s="17" t="s">
        <v>921</v>
      </c>
      <c r="C1153" s="17"/>
      <c r="D1153" s="17" t="s">
        <v>497</v>
      </c>
      <c r="E1153" s="17" t="s">
        <v>57</v>
      </c>
      <c r="F1153" s="1" t="s">
        <v>35</v>
      </c>
      <c r="G1153" s="17" t="s">
        <v>1843</v>
      </c>
      <c r="H1153" s="17" t="s">
        <v>1839</v>
      </c>
      <c r="I1153" s="15" t="s">
        <v>78</v>
      </c>
      <c r="J1153" t="s">
        <v>2060</v>
      </c>
      <c r="K1153" s="1">
        <f>_xlfn.XLOOKUP(J1153,'[1]Youth DB'!$G:$G,'[1]Youth DB'!$A:$A,"",0)</f>
        <v>702</v>
      </c>
      <c r="L1153" s="17" t="s">
        <v>1140</v>
      </c>
      <c r="M1153" s="11">
        <f>SUM(O1153,Q1153,S1153,U1153,W1153,Y1153,AA1153,AC1153,AE1153)</f>
        <v>17</v>
      </c>
      <c r="N1153" s="12" t="s">
        <v>40</v>
      </c>
      <c r="O1153" s="12">
        <v>2</v>
      </c>
      <c r="P1153" s="12">
        <v>1</v>
      </c>
      <c r="Q1153" s="12">
        <v>4</v>
      </c>
      <c r="R1153" s="12">
        <v>1</v>
      </c>
      <c r="S1153" s="12">
        <v>7</v>
      </c>
      <c r="T1153" s="12">
        <v>1</v>
      </c>
      <c r="U1153" s="12">
        <v>1</v>
      </c>
      <c r="V1153" s="12">
        <v>1</v>
      </c>
      <c r="W1153" s="12">
        <v>3</v>
      </c>
      <c r="X1153" s="12"/>
      <c r="Y1153" s="12"/>
      <c r="Z1153" s="12"/>
      <c r="AA1153" s="12"/>
      <c r="AB1153" s="12"/>
      <c r="AC1153" s="12"/>
      <c r="AD1153" s="12"/>
      <c r="AE1153" s="12"/>
      <c r="AF1153" s="12"/>
    </row>
    <row r="1154" spans="1:32">
      <c r="A1154" s="1">
        <v>1535</v>
      </c>
      <c r="B1154" s="17" t="s">
        <v>921</v>
      </c>
      <c r="C1154" s="17"/>
      <c r="D1154" s="17" t="s">
        <v>497</v>
      </c>
      <c r="E1154" s="17" t="s">
        <v>918</v>
      </c>
      <c r="F1154" s="1" t="s">
        <v>35</v>
      </c>
      <c r="G1154" s="17" t="s">
        <v>2061</v>
      </c>
      <c r="H1154" s="17" t="s">
        <v>2062</v>
      </c>
      <c r="I1154" s="15" t="s">
        <v>78</v>
      </c>
      <c r="J1154" t="s">
        <v>2060</v>
      </c>
      <c r="K1154" s="1">
        <f>_xlfn.XLOOKUP(J1154,'[1]Youth DB'!$G:$G,'[1]Youth DB'!$A:$A,"",0)</f>
        <v>702</v>
      </c>
      <c r="L1154" s="17" t="s">
        <v>1486</v>
      </c>
      <c r="M1154" s="11">
        <f>SUM(O1154,Q1154,S1154,U1154,W1154,Y1154,AA1154,AC1154,AE1154)</f>
        <v>19</v>
      </c>
      <c r="N1154" s="12" t="s">
        <v>40</v>
      </c>
      <c r="O1154" s="12">
        <v>3</v>
      </c>
      <c r="P1154" s="12">
        <v>9</v>
      </c>
      <c r="Q1154" s="12">
        <v>5</v>
      </c>
      <c r="R1154" s="12">
        <v>9</v>
      </c>
      <c r="S1154" s="12">
        <v>8</v>
      </c>
      <c r="T1154" s="12">
        <v>9</v>
      </c>
      <c r="U1154" s="12">
        <v>3</v>
      </c>
      <c r="V1154" s="12">
        <v>9</v>
      </c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</row>
    <row r="1155" spans="1:32">
      <c r="A1155" s="1">
        <v>8411</v>
      </c>
      <c r="B1155" s="17" t="s">
        <v>2063</v>
      </c>
      <c r="C1155" s="17"/>
      <c r="D1155" s="17" t="s">
        <v>53</v>
      </c>
      <c r="E1155" s="17" t="s">
        <v>148</v>
      </c>
      <c r="F1155" s="1" t="s">
        <v>35</v>
      </c>
      <c r="G1155" s="17" t="s">
        <v>2064</v>
      </c>
      <c r="H1155" s="17" t="s">
        <v>2065</v>
      </c>
      <c r="I1155" s="15"/>
      <c r="J1155" s="17" t="s">
        <v>2066</v>
      </c>
      <c r="K1155" s="1">
        <f>_xlfn.XLOOKUP(J1155,'[1]Youth DB'!$G:$G,'[1]Youth DB'!$A:$A,"",0)</f>
        <v>514</v>
      </c>
      <c r="L1155" s="16"/>
      <c r="M1155" s="11">
        <f>SUM(O1155,Q1155,S1155,U1155,W1155,Y1155,AA1155,AC1155,AE1155)</f>
        <v>89</v>
      </c>
      <c r="N1155" s="12"/>
      <c r="O1155" s="12">
        <f>12+15+20</f>
        <v>47</v>
      </c>
      <c r="P1155" s="12"/>
      <c r="Q1155" s="12">
        <v>13</v>
      </c>
      <c r="R1155" s="12"/>
      <c r="S1155" s="12">
        <v>15</v>
      </c>
      <c r="T1155" s="12"/>
      <c r="U1155" s="12">
        <v>14</v>
      </c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</row>
    <row r="1156" spans="1:32">
      <c r="A1156" s="1">
        <v>8412</v>
      </c>
      <c r="B1156" s="17" t="s">
        <v>2063</v>
      </c>
      <c r="C1156" s="17"/>
      <c r="D1156" s="17" t="s">
        <v>53</v>
      </c>
      <c r="E1156" s="17" t="s">
        <v>148</v>
      </c>
      <c r="F1156" s="1" t="s">
        <v>35</v>
      </c>
      <c r="G1156" s="17" t="s">
        <v>2067</v>
      </c>
      <c r="H1156" s="17" t="s">
        <v>2068</v>
      </c>
      <c r="I1156" s="15"/>
      <c r="J1156" s="17" t="s">
        <v>2066</v>
      </c>
      <c r="K1156" s="1">
        <f>_xlfn.XLOOKUP(J1156,'[1]Youth DB'!$G:$G,'[1]Youth DB'!$A:$A,"",0)</f>
        <v>514</v>
      </c>
      <c r="L1156" s="16"/>
      <c r="M1156" s="11">
        <f>SUM(O1156,Q1156,S1156,U1156,W1156,Y1156,AA1156,AC1156,AE1156)</f>
        <v>65</v>
      </c>
      <c r="N1156" s="12"/>
      <c r="O1156" s="12">
        <f>10+9+10</f>
        <v>29</v>
      </c>
      <c r="P1156" s="12"/>
      <c r="Q1156" s="12">
        <v>16</v>
      </c>
      <c r="R1156" s="12"/>
      <c r="S1156" s="12">
        <v>11</v>
      </c>
      <c r="T1156" s="12"/>
      <c r="U1156" s="12">
        <v>9</v>
      </c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</row>
    <row r="1157" spans="1:32">
      <c r="A1157" s="1">
        <v>8413</v>
      </c>
      <c r="B1157" s="17" t="s">
        <v>2063</v>
      </c>
      <c r="C1157" s="17"/>
      <c r="D1157" s="17" t="s">
        <v>53</v>
      </c>
      <c r="E1157" s="17" t="s">
        <v>148</v>
      </c>
      <c r="F1157" s="1" t="s">
        <v>35</v>
      </c>
      <c r="G1157" s="17" t="s">
        <v>2069</v>
      </c>
      <c r="H1157" s="17" t="s">
        <v>1810</v>
      </c>
      <c r="I1157" s="15"/>
      <c r="J1157" s="17" t="s">
        <v>2066</v>
      </c>
      <c r="K1157" s="1">
        <f>_xlfn.XLOOKUP(J1157,'[1]Youth DB'!$G:$G,'[1]Youth DB'!$A:$A,"",0)</f>
        <v>514</v>
      </c>
      <c r="L1157" s="16"/>
      <c r="M1157" s="11">
        <f>SUM(O1157,Q1157,S1157,U1157,W1157,Y1157,AA1157,AC1157,AE1157)</f>
        <v>82</v>
      </c>
      <c r="N1157" s="12"/>
      <c r="O1157" s="12">
        <f>13+13+20</f>
        <v>46</v>
      </c>
      <c r="P1157" s="12"/>
      <c r="Q1157" s="12">
        <v>16</v>
      </c>
      <c r="R1157" s="12"/>
      <c r="S1157" s="12">
        <v>11</v>
      </c>
      <c r="T1157" s="12"/>
      <c r="U1157" s="12">
        <v>9</v>
      </c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</row>
    <row r="1158" spans="1:32">
      <c r="A1158" s="1">
        <v>8414</v>
      </c>
      <c r="B1158" s="17" t="s">
        <v>2063</v>
      </c>
      <c r="C1158" s="17"/>
      <c r="D1158" s="17" t="s">
        <v>53</v>
      </c>
      <c r="E1158" s="17" t="s">
        <v>148</v>
      </c>
      <c r="F1158" s="1" t="s">
        <v>35</v>
      </c>
      <c r="G1158" s="17" t="s">
        <v>2070</v>
      </c>
      <c r="H1158" s="17" t="s">
        <v>2071</v>
      </c>
      <c r="I1158" s="15"/>
      <c r="J1158" s="17" t="s">
        <v>2066</v>
      </c>
      <c r="K1158" s="1">
        <f>_xlfn.XLOOKUP(J1158,'[1]Youth DB'!$G:$G,'[1]Youth DB'!$A:$A,"",0)</f>
        <v>514</v>
      </c>
      <c r="L1158" s="16"/>
      <c r="M1158" s="11">
        <f>SUM(O1158,Q1158,S1158,U1158,W1158,Y1158,AA1158,AC1158,AE1158)</f>
        <v>82</v>
      </c>
      <c r="N1158" s="12"/>
      <c r="O1158" s="12">
        <f>14+20+20</f>
        <v>54</v>
      </c>
      <c r="P1158" s="12"/>
      <c r="Q1158" s="12">
        <v>15</v>
      </c>
      <c r="R1158" s="12"/>
      <c r="S1158" s="12">
        <v>4</v>
      </c>
      <c r="T1158" s="12"/>
      <c r="U1158" s="12">
        <v>9</v>
      </c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</row>
    <row r="1159" spans="1:32">
      <c r="A1159" s="1">
        <v>9721</v>
      </c>
      <c r="B1159" s="17" t="s">
        <v>2063</v>
      </c>
      <c r="C1159" s="17"/>
      <c r="D1159" s="17" t="s">
        <v>53</v>
      </c>
      <c r="E1159" s="17" t="s">
        <v>148</v>
      </c>
      <c r="F1159" s="1" t="s">
        <v>35</v>
      </c>
      <c r="G1159" s="17" t="s">
        <v>1208</v>
      </c>
      <c r="H1159" s="17" t="s">
        <v>1860</v>
      </c>
      <c r="I1159" s="15"/>
      <c r="J1159" s="17" t="s">
        <v>2066</v>
      </c>
      <c r="K1159" s="1">
        <f>_xlfn.XLOOKUP(J1159,'[1]Youth DB'!$G:$G,'[1]Youth DB'!$A:$A,"",0)</f>
        <v>514</v>
      </c>
      <c r="L1159" s="16"/>
      <c r="M1159" s="11">
        <f>SUM(O1159,Q1159,S1159,U1159,W1159,Y1159,AA1159,AC1159,AE1159)</f>
        <v>0</v>
      </c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</row>
    <row r="1160" spans="1:32">
      <c r="A1160" s="1">
        <v>9722</v>
      </c>
      <c r="B1160" s="17" t="s">
        <v>2063</v>
      </c>
      <c r="C1160" s="17"/>
      <c r="D1160" s="17" t="s">
        <v>53</v>
      </c>
      <c r="E1160" s="17" t="s">
        <v>148</v>
      </c>
      <c r="F1160" s="1" t="s">
        <v>35</v>
      </c>
      <c r="G1160" s="17" t="s">
        <v>2072</v>
      </c>
      <c r="H1160" s="17" t="s">
        <v>2073</v>
      </c>
      <c r="I1160" s="15"/>
      <c r="J1160" s="17" t="s">
        <v>2066</v>
      </c>
      <c r="K1160" s="1">
        <f>_xlfn.XLOOKUP(J1160,'[1]Youth DB'!$G:$G,'[1]Youth DB'!$A:$A,"",0)</f>
        <v>514</v>
      </c>
      <c r="L1160" s="16"/>
      <c r="M1160" s="11">
        <f>SUM(O1160,Q1160,S1160,U1160,W1160,Y1160,AA1160,AC1160,AE1160)</f>
        <v>0</v>
      </c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</row>
    <row r="1161" spans="1:32">
      <c r="A1161" s="1">
        <v>9723</v>
      </c>
      <c r="B1161" s="17" t="s">
        <v>2063</v>
      </c>
      <c r="C1161" s="17"/>
      <c r="D1161" s="17" t="s">
        <v>53</v>
      </c>
      <c r="E1161" s="17" t="s">
        <v>148</v>
      </c>
      <c r="F1161" s="1" t="s">
        <v>35</v>
      </c>
      <c r="G1161" s="17" t="s">
        <v>2074</v>
      </c>
      <c r="H1161" s="17" t="s">
        <v>2075</v>
      </c>
      <c r="I1161" s="15"/>
      <c r="J1161" s="17" t="s">
        <v>2066</v>
      </c>
      <c r="K1161" s="1">
        <f>_xlfn.XLOOKUP(J1161,'[1]Youth DB'!$G:$G,'[1]Youth DB'!$A:$A,"",0)</f>
        <v>514</v>
      </c>
      <c r="L1161" s="16"/>
      <c r="M1161" s="11">
        <f>SUM(O1161,Q1161,S1161,U1161,W1161,Y1161,AA1161,AC1161,AE1161)</f>
        <v>0</v>
      </c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</row>
    <row r="1162" spans="1:32">
      <c r="A1162" s="1">
        <v>8415</v>
      </c>
      <c r="B1162" s="17" t="s">
        <v>2063</v>
      </c>
      <c r="C1162" s="17"/>
      <c r="D1162" s="17" t="s">
        <v>53</v>
      </c>
      <c r="E1162" s="17" t="s">
        <v>148</v>
      </c>
      <c r="F1162" s="1" t="s">
        <v>35</v>
      </c>
      <c r="G1162" s="17" t="s">
        <v>2076</v>
      </c>
      <c r="H1162" s="17" t="s">
        <v>2077</v>
      </c>
      <c r="I1162" s="15"/>
      <c r="J1162" s="17" t="s">
        <v>2066</v>
      </c>
      <c r="K1162" s="1">
        <f>_xlfn.XLOOKUP(J1162,'[1]Youth DB'!$G:$G,'[1]Youth DB'!$A:$A,"",0)</f>
        <v>514</v>
      </c>
      <c r="L1162" s="16"/>
      <c r="M1162" s="11">
        <f>SUM(O1162,Q1162,S1162,U1162,W1162,Y1162,AA1162,AC1162,AE1162)</f>
        <v>89</v>
      </c>
      <c r="N1162" s="12"/>
      <c r="O1162" s="12">
        <f>9+18+19</f>
        <v>46</v>
      </c>
      <c r="P1162" s="12"/>
      <c r="Q1162" s="12">
        <v>15</v>
      </c>
      <c r="R1162" s="12"/>
      <c r="S1162" s="12">
        <v>11</v>
      </c>
      <c r="T1162" s="12"/>
      <c r="U1162" s="12">
        <v>17</v>
      </c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</row>
    <row r="1163" spans="1:32">
      <c r="A1163" s="1">
        <v>8416</v>
      </c>
      <c r="B1163" s="17" t="s">
        <v>2063</v>
      </c>
      <c r="C1163" s="17"/>
      <c r="D1163" s="17" t="s">
        <v>53</v>
      </c>
      <c r="E1163" s="17" t="s">
        <v>148</v>
      </c>
      <c r="F1163" s="1" t="s">
        <v>35</v>
      </c>
      <c r="G1163" s="17" t="s">
        <v>669</v>
      </c>
      <c r="H1163" s="17" t="s">
        <v>2078</v>
      </c>
      <c r="I1163" s="15"/>
      <c r="J1163" s="17" t="s">
        <v>2066</v>
      </c>
      <c r="K1163" s="1">
        <f>_xlfn.XLOOKUP(J1163,'[1]Youth DB'!$G:$G,'[1]Youth DB'!$A:$A,"",0)</f>
        <v>514</v>
      </c>
      <c r="L1163" s="16"/>
      <c r="M1163" s="11">
        <f>SUM(O1163,Q1163,S1163,U1163,W1163,Y1163,AA1163,AC1163,AE1163)</f>
        <v>99</v>
      </c>
      <c r="N1163" s="12"/>
      <c r="O1163" s="12">
        <f>14+18+20</f>
        <v>52</v>
      </c>
      <c r="P1163" s="12"/>
      <c r="Q1163" s="12">
        <v>17</v>
      </c>
      <c r="R1163" s="12"/>
      <c r="S1163" s="12">
        <v>16</v>
      </c>
      <c r="T1163" s="12"/>
      <c r="U1163" s="12">
        <v>14</v>
      </c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</row>
    <row r="1164" spans="1:32">
      <c r="A1164" s="1">
        <v>8417</v>
      </c>
      <c r="B1164" s="17" t="s">
        <v>2063</v>
      </c>
      <c r="C1164" s="17"/>
      <c r="D1164" s="17" t="s">
        <v>53</v>
      </c>
      <c r="E1164" s="17" t="s">
        <v>148</v>
      </c>
      <c r="F1164" s="1" t="s">
        <v>35</v>
      </c>
      <c r="G1164" s="17" t="s">
        <v>2079</v>
      </c>
      <c r="H1164" s="17" t="s">
        <v>161</v>
      </c>
      <c r="I1164" s="15"/>
      <c r="J1164" s="17" t="s">
        <v>2066</v>
      </c>
      <c r="K1164" s="1">
        <f>_xlfn.XLOOKUP(J1164,'[1]Youth DB'!$G:$G,'[1]Youth DB'!$A:$A,"",0)</f>
        <v>514</v>
      </c>
      <c r="L1164" s="16"/>
      <c r="M1164" s="11">
        <f>SUM(O1164,Q1164,S1164,U1164,W1164,Y1164,AA1164,AC1164,AE1164)</f>
        <v>92</v>
      </c>
      <c r="N1164" s="12"/>
      <c r="O1164" s="12">
        <f>16+20+20</f>
        <v>56</v>
      </c>
      <c r="P1164" s="12"/>
      <c r="Q1164" s="12">
        <v>17</v>
      </c>
      <c r="R1164" s="12"/>
      <c r="S1164" s="12">
        <v>19</v>
      </c>
      <c r="T1164" s="12"/>
      <c r="U1164" s="12">
        <v>0</v>
      </c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</row>
    <row r="1165" spans="1:32">
      <c r="A1165" s="1">
        <v>8418</v>
      </c>
      <c r="B1165" s="17" t="s">
        <v>2063</v>
      </c>
      <c r="C1165" s="17"/>
      <c r="D1165" s="17" t="s">
        <v>53</v>
      </c>
      <c r="E1165" s="17" t="s">
        <v>148</v>
      </c>
      <c r="F1165" s="1" t="s">
        <v>35</v>
      </c>
      <c r="G1165" s="17" t="s">
        <v>2080</v>
      </c>
      <c r="H1165" s="17" t="s">
        <v>1623</v>
      </c>
      <c r="I1165" s="15"/>
      <c r="J1165" s="17" t="s">
        <v>2066</v>
      </c>
      <c r="K1165" s="1">
        <f>_xlfn.XLOOKUP(J1165,'[1]Youth DB'!$G:$G,'[1]Youth DB'!$A:$A,"",0)</f>
        <v>514</v>
      </c>
      <c r="L1165" s="16"/>
      <c r="M1165" s="11">
        <f>SUM(O1165,Q1165,S1165,U1165,W1165,Y1165,AA1165,AC1165,AE1165)</f>
        <v>89</v>
      </c>
      <c r="N1165" s="12"/>
      <c r="O1165" s="12">
        <f>15+20+20</f>
        <v>55</v>
      </c>
      <c r="P1165" s="12"/>
      <c r="Q1165" s="12">
        <v>15</v>
      </c>
      <c r="R1165" s="12"/>
      <c r="S1165" s="12">
        <v>8</v>
      </c>
      <c r="T1165" s="12"/>
      <c r="U1165" s="12">
        <v>11</v>
      </c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</row>
    <row r="1166" spans="1:32">
      <c r="A1166" s="1">
        <v>8419</v>
      </c>
      <c r="B1166" s="17" t="s">
        <v>2063</v>
      </c>
      <c r="C1166" s="17"/>
      <c r="D1166" s="17" t="s">
        <v>53</v>
      </c>
      <c r="E1166" s="17" t="s">
        <v>148</v>
      </c>
      <c r="F1166" s="1" t="s">
        <v>35</v>
      </c>
      <c r="G1166" s="17" t="s">
        <v>2081</v>
      </c>
      <c r="H1166" s="17" t="s">
        <v>2082</v>
      </c>
      <c r="I1166" s="15"/>
      <c r="J1166" s="17" t="s">
        <v>2066</v>
      </c>
      <c r="K1166" s="1">
        <f>_xlfn.XLOOKUP(J1166,'[1]Youth DB'!$G:$G,'[1]Youth DB'!$A:$A,"",0)</f>
        <v>514</v>
      </c>
      <c r="L1166" s="16"/>
      <c r="M1166" s="11">
        <f>SUM(O1166,Q1166,S1166,U1166,W1166,Y1166,AA1166,AC1166,AE1166)</f>
        <v>100</v>
      </c>
      <c r="N1166" s="12"/>
      <c r="O1166" s="12">
        <f>15+18+20</f>
        <v>53</v>
      </c>
      <c r="P1166" s="12"/>
      <c r="Q1166" s="12">
        <v>14</v>
      </c>
      <c r="R1166" s="12"/>
      <c r="S1166" s="12">
        <v>18</v>
      </c>
      <c r="T1166" s="12"/>
      <c r="U1166" s="12">
        <v>15</v>
      </c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</row>
    <row r="1167" spans="1:32">
      <c r="A1167" s="1">
        <v>7119</v>
      </c>
      <c r="B1167" s="17" t="s">
        <v>921</v>
      </c>
      <c r="C1167" s="17"/>
      <c r="D1167" s="17" t="s">
        <v>497</v>
      </c>
      <c r="E1167" s="17" t="s">
        <v>43</v>
      </c>
      <c r="F1167" s="1" t="s">
        <v>35</v>
      </c>
      <c r="G1167" s="17" t="s">
        <v>958</v>
      </c>
      <c r="H1167" s="17" t="s">
        <v>861</v>
      </c>
      <c r="I1167" s="15" t="s">
        <v>75</v>
      </c>
      <c r="J1167" t="s">
        <v>2060</v>
      </c>
      <c r="K1167" s="1">
        <f>_xlfn.XLOOKUP(J1167,'[1]Youth DB'!$G:$G,'[1]Youth DB'!$A:$A,"",0)</f>
        <v>702</v>
      </c>
      <c r="L1167" s="17" t="s">
        <v>830</v>
      </c>
      <c r="M1167" s="11">
        <f>SUM(O1167,Q1167,S1167,U1167,W1167,Y1167,AA1167,AC1167,AE1167)</f>
        <v>23</v>
      </c>
      <c r="N1167" s="12" t="s">
        <v>40</v>
      </c>
      <c r="O1167" s="12">
        <v>5</v>
      </c>
      <c r="P1167" s="12">
        <v>1</v>
      </c>
      <c r="Q1167" s="12">
        <v>4</v>
      </c>
      <c r="R1167" s="66"/>
      <c r="S1167" s="12">
        <v>7</v>
      </c>
      <c r="T1167" s="12">
        <v>1</v>
      </c>
      <c r="U1167" s="12">
        <v>4</v>
      </c>
      <c r="V1167" s="12">
        <v>1</v>
      </c>
      <c r="W1167" s="12">
        <v>3</v>
      </c>
      <c r="X1167" s="12"/>
      <c r="Y1167" s="12"/>
      <c r="Z1167" s="12"/>
      <c r="AA1167" s="12"/>
      <c r="AB1167" s="12"/>
      <c r="AC1167" s="12"/>
      <c r="AD1167" s="12"/>
      <c r="AE1167" s="12"/>
      <c r="AF1167" s="12"/>
    </row>
    <row r="1168" spans="1:32">
      <c r="A1168" s="1">
        <v>7139</v>
      </c>
      <c r="B1168" s="17" t="s">
        <v>921</v>
      </c>
      <c r="C1168" s="17"/>
      <c r="D1168" s="17" t="s">
        <v>497</v>
      </c>
      <c r="E1168" s="17" t="s">
        <v>43</v>
      </c>
      <c r="F1168" s="1" t="s">
        <v>35</v>
      </c>
      <c r="G1168" s="17" t="s">
        <v>2083</v>
      </c>
      <c r="H1168" s="17" t="s">
        <v>2084</v>
      </c>
      <c r="I1168" s="15" t="s">
        <v>75</v>
      </c>
      <c r="J1168" s="17" t="s">
        <v>1197</v>
      </c>
      <c r="K1168" s="1">
        <f>_xlfn.XLOOKUP(J1168,'[1]Youth DB'!$G:$G,'[1]Youth DB'!$A:$A,"",0)</f>
        <v>737</v>
      </c>
      <c r="L1168" s="17" t="s">
        <v>830</v>
      </c>
      <c r="M1168" s="11">
        <f>SUM(O1168,Q1168,S1168,U1168,W1168,Y1168,AA1168,AC1168,AE1168)</f>
        <v>22</v>
      </c>
      <c r="N1168" s="12" t="s">
        <v>40</v>
      </c>
      <c r="O1168" s="12">
        <v>5</v>
      </c>
      <c r="P1168" s="12">
        <v>1</v>
      </c>
      <c r="Q1168" s="12">
        <v>4</v>
      </c>
      <c r="R1168" s="12">
        <v>1</v>
      </c>
      <c r="S1168" s="12">
        <v>6</v>
      </c>
      <c r="T1168" s="12">
        <v>1</v>
      </c>
      <c r="U1168" s="12">
        <v>4</v>
      </c>
      <c r="V1168" s="12">
        <v>1</v>
      </c>
      <c r="W1168" s="12">
        <v>3</v>
      </c>
      <c r="X1168" s="12">
        <v>1</v>
      </c>
      <c r="Y1168" s="12"/>
      <c r="Z1168" s="12"/>
      <c r="AA1168" s="12"/>
      <c r="AB1168" s="12"/>
      <c r="AC1168" s="12"/>
      <c r="AD1168" s="12"/>
      <c r="AE1168" s="12"/>
      <c r="AF1168" s="12"/>
    </row>
    <row r="1169" spans="1:32">
      <c r="A1169" s="1">
        <v>5994</v>
      </c>
      <c r="B1169" s="17" t="s">
        <v>921</v>
      </c>
      <c r="C1169" s="17" t="s">
        <v>1250</v>
      </c>
      <c r="D1169" s="17" t="s">
        <v>497</v>
      </c>
      <c r="E1169" s="17" t="s">
        <v>57</v>
      </c>
      <c r="F1169" s="1" t="s">
        <v>35</v>
      </c>
      <c r="G1169" s="17" t="s">
        <v>2085</v>
      </c>
      <c r="H1169" s="17" t="s">
        <v>2086</v>
      </c>
      <c r="I1169" s="15" t="s">
        <v>75</v>
      </c>
      <c r="J1169" s="17" t="s">
        <v>925</v>
      </c>
      <c r="K1169" s="1">
        <f>_xlfn.XLOOKUP(J1169,'[1]Youth DB'!$G:$G,'[1]Youth DB'!$A:$A,"",0)</f>
        <v>880</v>
      </c>
      <c r="L1169" s="17" t="s">
        <v>2087</v>
      </c>
      <c r="M1169" s="11">
        <f>SUM(O1169,Q1169,S1169,U1169,W1169,Y1169,AA1169,AC1169,AE1169)</f>
        <v>19</v>
      </c>
      <c r="N1169" s="12" t="s">
        <v>40</v>
      </c>
      <c r="O1169" s="12">
        <v>0</v>
      </c>
      <c r="P1169" s="12"/>
      <c r="Q1169" s="12">
        <v>3</v>
      </c>
      <c r="R1169" s="12">
        <v>1</v>
      </c>
      <c r="S1169" s="12">
        <v>6</v>
      </c>
      <c r="T1169" s="12">
        <v>4</v>
      </c>
      <c r="U1169" s="12">
        <v>1</v>
      </c>
      <c r="V1169" s="12">
        <v>4</v>
      </c>
      <c r="W1169" s="12">
        <v>3</v>
      </c>
      <c r="X1169" s="12">
        <v>8</v>
      </c>
      <c r="Y1169" s="12">
        <v>6</v>
      </c>
      <c r="Z1169" s="12">
        <v>8</v>
      </c>
      <c r="AA1169" s="12"/>
      <c r="AB1169" s="12"/>
      <c r="AC1169" s="12"/>
      <c r="AD1169" s="12"/>
      <c r="AE1169" s="12"/>
      <c r="AF1169" s="12"/>
    </row>
    <row r="1170" spans="1:32">
      <c r="A1170" s="1">
        <v>2022</v>
      </c>
      <c r="B1170" s="17" t="s">
        <v>921</v>
      </c>
      <c r="C1170" s="17"/>
      <c r="D1170" s="17" t="s">
        <v>497</v>
      </c>
      <c r="E1170" s="17" t="s">
        <v>57</v>
      </c>
      <c r="F1170" s="1" t="s">
        <v>35</v>
      </c>
      <c r="G1170" s="17" t="s">
        <v>1296</v>
      </c>
      <c r="H1170" s="17" t="s">
        <v>545</v>
      </c>
      <c r="I1170" s="15" t="s">
        <v>75</v>
      </c>
      <c r="J1170" s="17" t="s">
        <v>1097</v>
      </c>
      <c r="K1170" s="1">
        <f>_xlfn.XLOOKUP(J1170,'[1]Youth DB'!$G:$G,'[1]Youth DB'!$A:$A,"",0)</f>
        <v>929</v>
      </c>
      <c r="L1170" s="17" t="s">
        <v>960</v>
      </c>
      <c r="M1170" s="11">
        <f>SUM(O1170,Q1170,S1170,U1170,W1170,Y1170,AA1170,AC1170,AE1170)</f>
        <v>23</v>
      </c>
      <c r="N1170" s="12" t="s">
        <v>40</v>
      </c>
      <c r="O1170" s="12">
        <v>3</v>
      </c>
      <c r="P1170" s="12">
        <v>3</v>
      </c>
      <c r="Q1170" s="12">
        <v>3</v>
      </c>
      <c r="R1170" s="12">
        <v>3</v>
      </c>
      <c r="S1170" s="12">
        <v>7</v>
      </c>
      <c r="T1170" s="12">
        <v>9</v>
      </c>
      <c r="U1170" s="12">
        <v>2</v>
      </c>
      <c r="V1170" s="12">
        <v>9</v>
      </c>
      <c r="W1170" s="12">
        <v>4</v>
      </c>
      <c r="X1170" s="12"/>
      <c r="Y1170" s="12">
        <v>4</v>
      </c>
      <c r="Z1170" s="12">
        <v>21</v>
      </c>
      <c r="AA1170" s="12"/>
      <c r="AB1170" s="12"/>
      <c r="AC1170" s="12"/>
      <c r="AD1170" s="12"/>
      <c r="AE1170" s="12"/>
      <c r="AF1170" s="12"/>
    </row>
    <row r="1171" spans="1:32">
      <c r="A1171" s="1">
        <v>6005</v>
      </c>
      <c r="B1171" s="17" t="s">
        <v>921</v>
      </c>
      <c r="C1171" s="17" t="s">
        <v>1729</v>
      </c>
      <c r="D1171" s="17" t="s">
        <v>497</v>
      </c>
      <c r="E1171" s="17" t="s">
        <v>57</v>
      </c>
      <c r="F1171" s="1" t="s">
        <v>35</v>
      </c>
      <c r="G1171" s="17" t="s">
        <v>2088</v>
      </c>
      <c r="H1171" s="17" t="s">
        <v>154</v>
      </c>
      <c r="I1171" s="15" t="s">
        <v>75</v>
      </c>
      <c r="J1171" s="17" t="s">
        <v>1732</v>
      </c>
      <c r="K1171" s="1">
        <f>_xlfn.XLOOKUP(J1171,'[1]Youth DB'!$G:$G,'[1]Youth DB'!$A:$A,"",0)</f>
        <v>960</v>
      </c>
      <c r="L1171" s="17" t="s">
        <v>957</v>
      </c>
      <c r="M1171" s="11">
        <f>SUM(O1171,Q1171,S1171,U1171,W1171,Y1171,AA1171,AC1171,AE1171)</f>
        <v>19</v>
      </c>
      <c r="N1171" s="12" t="s">
        <v>40</v>
      </c>
      <c r="O1171" s="12">
        <v>1</v>
      </c>
      <c r="P1171" s="12">
        <v>1</v>
      </c>
      <c r="Q1171" s="12">
        <v>5</v>
      </c>
      <c r="R1171" s="12">
        <v>1</v>
      </c>
      <c r="S1171" s="12">
        <v>9</v>
      </c>
      <c r="T1171" s="12">
        <v>4</v>
      </c>
      <c r="U1171" s="12">
        <v>4</v>
      </c>
      <c r="V1171" s="12">
        <v>4</v>
      </c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</row>
    <row r="1172" spans="1:32">
      <c r="A1172" s="1">
        <v>2036</v>
      </c>
      <c r="B1172" s="17" t="s">
        <v>921</v>
      </c>
      <c r="C1172" s="17" t="s">
        <v>1729</v>
      </c>
      <c r="D1172" s="17" t="s">
        <v>497</v>
      </c>
      <c r="E1172" s="17" t="s">
        <v>34</v>
      </c>
      <c r="F1172" s="1" t="s">
        <v>35</v>
      </c>
      <c r="G1172" s="17" t="s">
        <v>2088</v>
      </c>
      <c r="H1172" s="17" t="s">
        <v>1009</v>
      </c>
      <c r="I1172" s="15" t="s">
        <v>75</v>
      </c>
      <c r="J1172" s="17" t="s">
        <v>1732</v>
      </c>
      <c r="K1172" s="1">
        <f>_xlfn.XLOOKUP(J1172,'[1]Youth DB'!$G:$G,'[1]Youth DB'!$A:$A,"",0)</f>
        <v>960</v>
      </c>
      <c r="L1172" s="17" t="s">
        <v>960</v>
      </c>
      <c r="M1172" s="11">
        <f>SUM(O1172,Q1172,S1172,U1172,W1172,Y1172,AA1172,AC1172,AE1172)</f>
        <v>19</v>
      </c>
      <c r="N1172" s="12" t="s">
        <v>40</v>
      </c>
      <c r="O1172" s="12">
        <v>4</v>
      </c>
      <c r="P1172" s="12">
        <v>1</v>
      </c>
      <c r="Q1172" s="12">
        <v>4</v>
      </c>
      <c r="R1172" s="12">
        <v>1</v>
      </c>
      <c r="S1172" s="12">
        <v>8</v>
      </c>
      <c r="T1172" s="12">
        <v>9</v>
      </c>
      <c r="U1172" s="12">
        <v>3</v>
      </c>
      <c r="V1172" s="12">
        <v>9</v>
      </c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</row>
    <row r="1173" spans="1:32">
      <c r="A1173" s="1">
        <v>7113</v>
      </c>
      <c r="B1173" s="17" t="s">
        <v>921</v>
      </c>
      <c r="C1173" s="17"/>
      <c r="D1173" s="17" t="s">
        <v>497</v>
      </c>
      <c r="E1173" s="17" t="s">
        <v>43</v>
      </c>
      <c r="F1173" s="1" t="s">
        <v>35</v>
      </c>
      <c r="G1173" s="17" t="s">
        <v>2089</v>
      </c>
      <c r="H1173" s="17" t="s">
        <v>1449</v>
      </c>
      <c r="I1173" s="15" t="s">
        <v>78</v>
      </c>
      <c r="J1173" s="17" t="s">
        <v>1197</v>
      </c>
      <c r="K1173" s="1">
        <f>_xlfn.XLOOKUP(J1173,'[1]Youth DB'!$G:$G,'[1]Youth DB'!$A:$A,"",0)</f>
        <v>737</v>
      </c>
      <c r="L1173" s="17" t="s">
        <v>827</v>
      </c>
      <c r="M1173" s="11">
        <f>SUM(O1173,Q1173,S1173,U1173,W1173,Y1173,AA1173,AC1173,AE1173)</f>
        <v>21</v>
      </c>
      <c r="N1173" s="12" t="s">
        <v>40</v>
      </c>
      <c r="O1173" s="12">
        <v>7</v>
      </c>
      <c r="P1173" s="12">
        <v>1</v>
      </c>
      <c r="Q1173" s="12">
        <v>5</v>
      </c>
      <c r="R1173" s="12">
        <v>1</v>
      </c>
      <c r="S1173" s="12">
        <v>4</v>
      </c>
      <c r="T1173" s="12">
        <v>1</v>
      </c>
      <c r="U1173" s="12">
        <v>3</v>
      </c>
      <c r="V1173" s="12">
        <v>1</v>
      </c>
      <c r="W1173" s="12">
        <v>2</v>
      </c>
      <c r="X1173" s="12">
        <v>1</v>
      </c>
      <c r="Y1173" s="12"/>
      <c r="Z1173" s="12"/>
      <c r="AA1173" s="12"/>
      <c r="AB1173" s="12"/>
      <c r="AC1173" s="12"/>
      <c r="AD1173" s="12"/>
      <c r="AE1173" s="12"/>
      <c r="AF1173" s="12"/>
    </row>
    <row r="1174" spans="1:32">
      <c r="A1174" s="1">
        <v>6075</v>
      </c>
      <c r="B1174" s="17" t="s">
        <v>921</v>
      </c>
      <c r="C1174" s="17"/>
      <c r="D1174" s="17" t="s">
        <v>497</v>
      </c>
      <c r="E1174" s="17" t="s">
        <v>57</v>
      </c>
      <c r="F1174" s="1" t="s">
        <v>35</v>
      </c>
      <c r="G1174" s="17" t="s">
        <v>2090</v>
      </c>
      <c r="H1174" s="17" t="s">
        <v>2091</v>
      </c>
      <c r="I1174" s="15" t="s">
        <v>78</v>
      </c>
      <c r="J1174" t="s">
        <v>2060</v>
      </c>
      <c r="K1174" s="1">
        <f>_xlfn.XLOOKUP(J1174,'[1]Youth DB'!$G:$G,'[1]Youth DB'!$A:$A,"",0)</f>
        <v>702</v>
      </c>
      <c r="L1174" s="17" t="s">
        <v>827</v>
      </c>
      <c r="M1174" s="11">
        <f>SUM(O1174,Q1174,S1174,U1174,W1174,Y1174,AA1174,AC1174,AE1174)</f>
        <v>24</v>
      </c>
      <c r="N1174" s="12" t="s">
        <v>40</v>
      </c>
      <c r="O1174" s="12">
        <v>6</v>
      </c>
      <c r="P1174" s="12">
        <v>1</v>
      </c>
      <c r="Q1174" s="12">
        <v>3</v>
      </c>
      <c r="R1174" s="12">
        <v>1</v>
      </c>
      <c r="S1174" s="12">
        <v>7</v>
      </c>
      <c r="T1174" s="12">
        <v>1</v>
      </c>
      <c r="U1174" s="12">
        <v>2</v>
      </c>
      <c r="V1174" s="12">
        <v>1</v>
      </c>
      <c r="W1174" s="12">
        <v>2</v>
      </c>
      <c r="X1174" s="12">
        <v>7</v>
      </c>
      <c r="Y1174" s="12">
        <v>4</v>
      </c>
      <c r="Z1174" s="12">
        <v>7</v>
      </c>
      <c r="AA1174" s="12"/>
      <c r="AB1174" s="12"/>
      <c r="AC1174" s="12"/>
      <c r="AD1174" s="12"/>
      <c r="AE1174" s="12"/>
      <c r="AF1174" s="12"/>
    </row>
    <row r="1175" spans="1:32">
      <c r="A1175" s="1">
        <v>5978</v>
      </c>
      <c r="B1175" s="17" t="s">
        <v>921</v>
      </c>
      <c r="C1175" s="17"/>
      <c r="D1175" s="17" t="s">
        <v>497</v>
      </c>
      <c r="E1175" s="17" t="s">
        <v>57</v>
      </c>
      <c r="F1175" s="1" t="s">
        <v>35</v>
      </c>
      <c r="G1175" s="17" t="s">
        <v>2092</v>
      </c>
      <c r="H1175" s="17" t="s">
        <v>430</v>
      </c>
      <c r="I1175" s="15" t="s">
        <v>75</v>
      </c>
      <c r="J1175" s="17" t="s">
        <v>1400</v>
      </c>
      <c r="K1175" s="1">
        <f>_xlfn.XLOOKUP(J1175,'[1]Youth DB'!$G:$G,'[1]Youth DB'!$A:$A,"",0)</f>
        <v>699</v>
      </c>
      <c r="L1175" s="17" t="s">
        <v>1140</v>
      </c>
      <c r="M1175" s="11">
        <f>SUM(O1175,Q1175,S1175,U1175,W1175,Y1175,AA1175,AC1175,AE1175)</f>
        <v>19</v>
      </c>
      <c r="N1175" s="12" t="s">
        <v>40</v>
      </c>
      <c r="O1175" s="12">
        <v>3</v>
      </c>
      <c r="P1175" s="12">
        <v>2</v>
      </c>
      <c r="Q1175" s="12">
        <v>3</v>
      </c>
      <c r="R1175" s="12">
        <v>3</v>
      </c>
      <c r="S1175" s="12">
        <v>11</v>
      </c>
      <c r="T1175" s="12">
        <v>4</v>
      </c>
      <c r="U1175" s="12">
        <v>2</v>
      </c>
      <c r="V1175" s="12">
        <v>4</v>
      </c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</row>
    <row r="1176" spans="1:32">
      <c r="A1176" s="1">
        <v>1988</v>
      </c>
      <c r="B1176" s="17" t="s">
        <v>921</v>
      </c>
      <c r="C1176" s="17"/>
      <c r="D1176" s="17" t="s">
        <v>497</v>
      </c>
      <c r="E1176" s="17" t="s">
        <v>34</v>
      </c>
      <c r="F1176" s="1" t="s">
        <v>35</v>
      </c>
      <c r="G1176" s="17" t="s">
        <v>2093</v>
      </c>
      <c r="H1176" s="17" t="s">
        <v>526</v>
      </c>
      <c r="I1176" s="15" t="s">
        <v>78</v>
      </c>
      <c r="J1176" t="s">
        <v>2060</v>
      </c>
      <c r="K1176" s="1">
        <f>_xlfn.XLOOKUP(J1176,'[1]Youth DB'!$G:$G,'[1]Youth DB'!$A:$A,"",0)</f>
        <v>702</v>
      </c>
      <c r="L1176" s="17" t="s">
        <v>1140</v>
      </c>
      <c r="M1176" s="11">
        <f>SUM(O1176,Q1176,S1176,U1176,W1176,Y1176,AA1176,AC1176,AE1176)</f>
        <v>25</v>
      </c>
      <c r="N1176" s="12" t="s">
        <v>40</v>
      </c>
      <c r="O1176" s="12">
        <v>3</v>
      </c>
      <c r="P1176" s="12">
        <v>9</v>
      </c>
      <c r="Q1176" s="12">
        <v>4</v>
      </c>
      <c r="R1176" s="12">
        <v>9</v>
      </c>
      <c r="S1176" s="12">
        <v>10</v>
      </c>
      <c r="T1176" s="12">
        <v>9</v>
      </c>
      <c r="U1176" s="12">
        <v>1</v>
      </c>
      <c r="V1176" s="12">
        <v>9</v>
      </c>
      <c r="W1176" s="12">
        <v>3</v>
      </c>
      <c r="X1176" s="12">
        <v>18</v>
      </c>
      <c r="Y1176" s="12">
        <v>4</v>
      </c>
      <c r="Z1176" s="12">
        <v>18</v>
      </c>
      <c r="AA1176" s="12"/>
      <c r="AB1176" s="12"/>
      <c r="AC1176" s="12"/>
      <c r="AD1176" s="12"/>
      <c r="AE1176" s="12"/>
      <c r="AF1176" s="12"/>
    </row>
    <row r="1177" spans="1:32">
      <c r="A1177" s="1">
        <v>1522</v>
      </c>
      <c r="B1177" s="17" t="s">
        <v>921</v>
      </c>
      <c r="C1177" s="17"/>
      <c r="D1177" s="17" t="s">
        <v>497</v>
      </c>
      <c r="E1177" s="17" t="s">
        <v>34</v>
      </c>
      <c r="F1177" s="1" t="s">
        <v>35</v>
      </c>
      <c r="G1177" s="17" t="s">
        <v>2094</v>
      </c>
      <c r="H1177" s="17" t="s">
        <v>1513</v>
      </c>
      <c r="I1177" s="15" t="s">
        <v>75</v>
      </c>
      <c r="J1177" t="s">
        <v>2060</v>
      </c>
      <c r="K1177" s="1">
        <f>_xlfn.XLOOKUP(J1177,'[1]Youth DB'!$G:$G,'[1]Youth DB'!$A:$A,"",0)</f>
        <v>702</v>
      </c>
      <c r="L1177" s="17" t="s">
        <v>1140</v>
      </c>
      <c r="M1177" s="11">
        <f>SUM(O1177,Q1177,S1177,U1177,W1177,Y1177,AA1177,AC1177,AE1177)</f>
        <v>27</v>
      </c>
      <c r="N1177" s="12" t="s">
        <v>40</v>
      </c>
      <c r="O1177" s="12">
        <v>3</v>
      </c>
      <c r="P1177" s="12">
        <v>3</v>
      </c>
      <c r="Q1177" s="12">
        <v>3</v>
      </c>
      <c r="R1177" s="12">
        <v>3</v>
      </c>
      <c r="S1177" s="12">
        <v>8</v>
      </c>
      <c r="T1177" s="12">
        <v>3</v>
      </c>
      <c r="U1177" s="12">
        <v>4</v>
      </c>
      <c r="V1177" s="12">
        <v>3</v>
      </c>
      <c r="W1177" s="12">
        <v>4</v>
      </c>
      <c r="X1177" s="12">
        <v>11</v>
      </c>
      <c r="Y1177" s="12">
        <v>5</v>
      </c>
      <c r="Z1177" s="12">
        <v>11</v>
      </c>
      <c r="AA1177" s="12"/>
      <c r="AB1177" s="12"/>
      <c r="AC1177" s="12"/>
      <c r="AD1177" s="12"/>
      <c r="AE1177" s="12"/>
      <c r="AF1177" s="12"/>
    </row>
    <row r="1178" spans="1:32">
      <c r="A1178" s="1">
        <v>1484</v>
      </c>
      <c r="B1178" s="17" t="s">
        <v>921</v>
      </c>
      <c r="C1178" s="17"/>
      <c r="D1178" s="17" t="s">
        <v>497</v>
      </c>
      <c r="E1178" s="17" t="s">
        <v>918</v>
      </c>
      <c r="F1178" s="1" t="s">
        <v>35</v>
      </c>
      <c r="G1178" s="17" t="s">
        <v>1426</v>
      </c>
      <c r="H1178" s="17" t="s">
        <v>1560</v>
      </c>
      <c r="I1178" s="15" t="s">
        <v>75</v>
      </c>
      <c r="J1178" t="s">
        <v>2060</v>
      </c>
      <c r="K1178" s="1">
        <f>_xlfn.XLOOKUP(J1178,'[1]Youth DB'!$G:$G,'[1]Youth DB'!$A:$A,"",0)</f>
        <v>702</v>
      </c>
      <c r="L1178" s="17" t="s">
        <v>1486</v>
      </c>
      <c r="M1178" s="11">
        <f>SUM(O1178,Q1178,S1178,U1178,W1178,Y1178,AA1178,AC1178,AE1178)</f>
        <v>27</v>
      </c>
      <c r="N1178" s="12" t="s">
        <v>40</v>
      </c>
      <c r="O1178" s="12">
        <v>3</v>
      </c>
      <c r="P1178" s="12">
        <v>9</v>
      </c>
      <c r="Q1178" s="12">
        <v>5</v>
      </c>
      <c r="R1178" s="12">
        <v>9</v>
      </c>
      <c r="S1178" s="12">
        <v>8</v>
      </c>
      <c r="T1178" s="12">
        <v>9</v>
      </c>
      <c r="U1178" s="12">
        <v>3</v>
      </c>
      <c r="V1178" s="12">
        <v>9</v>
      </c>
      <c r="W1178" s="12">
        <v>3</v>
      </c>
      <c r="X1178" s="12">
        <v>20</v>
      </c>
      <c r="Y1178" s="12">
        <v>5</v>
      </c>
      <c r="Z1178" s="12">
        <v>20</v>
      </c>
      <c r="AA1178" s="12"/>
      <c r="AB1178" s="12"/>
      <c r="AC1178" s="12"/>
      <c r="AD1178" s="12"/>
      <c r="AE1178" s="12"/>
      <c r="AF1178" s="12"/>
    </row>
    <row r="1179" spans="1:32">
      <c r="A1179" s="1">
        <v>6137</v>
      </c>
      <c r="B1179" s="17" t="s">
        <v>921</v>
      </c>
      <c r="C1179" s="17"/>
      <c r="D1179" s="17" t="s">
        <v>497</v>
      </c>
      <c r="E1179" s="17" t="s">
        <v>57</v>
      </c>
      <c r="F1179" s="1" t="s">
        <v>35</v>
      </c>
      <c r="G1179" s="17" t="s">
        <v>2095</v>
      </c>
      <c r="H1179" s="17" t="s">
        <v>163</v>
      </c>
      <c r="I1179" s="15" t="s">
        <v>75</v>
      </c>
      <c r="J1179" t="s">
        <v>2060</v>
      </c>
      <c r="K1179" s="1">
        <f>_xlfn.XLOOKUP(J1179,'[1]Youth DB'!$G:$G,'[1]Youth DB'!$A:$A,"",0)</f>
        <v>702</v>
      </c>
      <c r="L1179" s="17" t="s">
        <v>827</v>
      </c>
      <c r="M1179" s="11">
        <f>SUM(O1179,Q1179,S1179,U1179,W1179,Y1179,AA1179,AC1179,AE1179)</f>
        <v>28</v>
      </c>
      <c r="N1179" s="12" t="s">
        <v>40</v>
      </c>
      <c r="O1179" s="12">
        <v>5</v>
      </c>
      <c r="P1179" s="12">
        <v>1</v>
      </c>
      <c r="Q1179" s="12">
        <v>4</v>
      </c>
      <c r="R1179" s="12">
        <v>1</v>
      </c>
      <c r="S1179" s="12">
        <v>9</v>
      </c>
      <c r="T1179" s="12">
        <v>1</v>
      </c>
      <c r="U1179" s="12">
        <v>2</v>
      </c>
      <c r="V1179" s="12">
        <v>1</v>
      </c>
      <c r="W1179" s="12">
        <v>4</v>
      </c>
      <c r="X1179" s="12">
        <v>3</v>
      </c>
      <c r="Y1179" s="12">
        <v>4</v>
      </c>
      <c r="Z1179" s="12">
        <v>3</v>
      </c>
      <c r="AA1179" s="12"/>
      <c r="AB1179" s="12"/>
      <c r="AC1179" s="12"/>
      <c r="AD1179" s="12"/>
      <c r="AE1179" s="12"/>
      <c r="AF1179" s="12"/>
    </row>
    <row r="1180" spans="1:32">
      <c r="A1180" s="1">
        <v>5999</v>
      </c>
      <c r="B1180" s="17" t="s">
        <v>921</v>
      </c>
      <c r="C1180" s="17"/>
      <c r="D1180" s="17" t="s">
        <v>497</v>
      </c>
      <c r="E1180" s="17" t="s">
        <v>57</v>
      </c>
      <c r="F1180" s="1" t="s">
        <v>35</v>
      </c>
      <c r="G1180" s="17" t="s">
        <v>2096</v>
      </c>
      <c r="H1180" s="17" t="s">
        <v>2097</v>
      </c>
      <c r="I1180" s="15" t="s">
        <v>75</v>
      </c>
      <c r="J1180" t="s">
        <v>2060</v>
      </c>
      <c r="K1180" s="1">
        <f>_xlfn.XLOOKUP(J1180,'[1]Youth DB'!$G:$G,'[1]Youth DB'!$A:$A,"",0)</f>
        <v>702</v>
      </c>
      <c r="L1180" s="17" t="s">
        <v>1140</v>
      </c>
      <c r="M1180" s="11">
        <f>SUM(O1180,Q1180,S1180,U1180,W1180,Y1180,AA1180,AC1180,AE1180)</f>
        <v>28</v>
      </c>
      <c r="N1180" s="12" t="s">
        <v>40</v>
      </c>
      <c r="O1180" s="12">
        <v>2</v>
      </c>
      <c r="P1180" s="12">
        <v>1</v>
      </c>
      <c r="Q1180" s="12">
        <v>4</v>
      </c>
      <c r="R1180" s="12">
        <v>1</v>
      </c>
      <c r="S1180" s="12">
        <v>9</v>
      </c>
      <c r="T1180" s="12">
        <v>1</v>
      </c>
      <c r="U1180" s="12">
        <v>2</v>
      </c>
      <c r="V1180" s="12">
        <v>1</v>
      </c>
      <c r="W1180" s="12">
        <v>4</v>
      </c>
      <c r="X1180" s="12">
        <v>6</v>
      </c>
      <c r="Y1180" s="12">
        <v>7</v>
      </c>
      <c r="Z1180" s="12">
        <v>6</v>
      </c>
      <c r="AA1180" s="12"/>
      <c r="AB1180" s="12"/>
      <c r="AC1180" s="12"/>
      <c r="AD1180" s="12"/>
      <c r="AE1180" s="12"/>
      <c r="AF1180" s="12"/>
    </row>
    <row r="1181" spans="1:32">
      <c r="A1181" s="1">
        <v>7214</v>
      </c>
      <c r="B1181" s="17" t="s">
        <v>921</v>
      </c>
      <c r="C1181" s="17"/>
      <c r="D1181" s="17" t="s">
        <v>497</v>
      </c>
      <c r="E1181" s="17" t="s">
        <v>43</v>
      </c>
      <c r="F1181" s="1" t="s">
        <v>35</v>
      </c>
      <c r="G1181" s="17" t="s">
        <v>2098</v>
      </c>
      <c r="H1181" s="17" t="s">
        <v>791</v>
      </c>
      <c r="I1181" s="15" t="s">
        <v>78</v>
      </c>
      <c r="J1181" t="s">
        <v>2060</v>
      </c>
      <c r="K1181" s="1">
        <f>_xlfn.XLOOKUP(J1181,'[1]Youth DB'!$G:$G,'[1]Youth DB'!$A:$A,"",0)</f>
        <v>702</v>
      </c>
      <c r="L1181" s="17" t="s">
        <v>827</v>
      </c>
      <c r="M1181" s="11">
        <f>SUM(O1181,Q1181,S1181,U1181,W1181,Y1181,AA1181,AC1181,AE1181)</f>
        <v>31</v>
      </c>
      <c r="N1181" s="12" t="s">
        <v>40</v>
      </c>
      <c r="O1181" s="12">
        <v>6</v>
      </c>
      <c r="P1181" s="12">
        <v>1</v>
      </c>
      <c r="Q1181" s="12">
        <v>4</v>
      </c>
      <c r="R1181" s="12">
        <v>1</v>
      </c>
      <c r="S1181" s="12">
        <v>9</v>
      </c>
      <c r="T1181" s="12">
        <v>1</v>
      </c>
      <c r="U1181" s="12">
        <v>3</v>
      </c>
      <c r="V1181" s="12">
        <v>1</v>
      </c>
      <c r="W1181" s="12">
        <v>3</v>
      </c>
      <c r="X1181" s="12">
        <v>1</v>
      </c>
      <c r="Y1181" s="12">
        <v>6</v>
      </c>
      <c r="Z1181" s="12">
        <v>1</v>
      </c>
      <c r="AA1181" s="12"/>
      <c r="AB1181" s="12"/>
      <c r="AC1181" s="12"/>
      <c r="AD1181" s="12"/>
      <c r="AE1181" s="12"/>
      <c r="AF1181" s="12"/>
    </row>
    <row r="1182" spans="1:32">
      <c r="A1182" s="1">
        <v>7116</v>
      </c>
      <c r="B1182" s="17" t="s">
        <v>921</v>
      </c>
      <c r="C1182" s="17"/>
      <c r="D1182" s="17" t="s">
        <v>497</v>
      </c>
      <c r="E1182" s="17" t="s">
        <v>43</v>
      </c>
      <c r="F1182" s="1" t="s">
        <v>35</v>
      </c>
      <c r="G1182" s="17" t="s">
        <v>2099</v>
      </c>
      <c r="H1182" s="17" t="s">
        <v>2100</v>
      </c>
      <c r="I1182" s="15" t="s">
        <v>78</v>
      </c>
      <c r="J1182" t="s">
        <v>2060</v>
      </c>
      <c r="K1182" s="1">
        <f>_xlfn.XLOOKUP(J1182,'[1]Youth DB'!$G:$G,'[1]Youth DB'!$A:$A,"",0)</f>
        <v>702</v>
      </c>
      <c r="L1182" s="17" t="s">
        <v>830</v>
      </c>
      <c r="M1182" s="11">
        <f>SUM(O1182,Q1182,S1182,U1182,W1182,Y1182,AA1182,AC1182,AE1182)</f>
        <v>33</v>
      </c>
      <c r="N1182" s="12" t="s">
        <v>40</v>
      </c>
      <c r="O1182" s="12">
        <v>4</v>
      </c>
      <c r="P1182" s="12">
        <v>1</v>
      </c>
      <c r="Q1182" s="12">
        <v>4</v>
      </c>
      <c r="R1182" s="12">
        <v>1</v>
      </c>
      <c r="S1182" s="12">
        <v>8</v>
      </c>
      <c r="T1182" s="12">
        <v>1</v>
      </c>
      <c r="U1182" s="12">
        <v>7</v>
      </c>
      <c r="V1182" s="12">
        <v>1</v>
      </c>
      <c r="W1182" s="12">
        <v>5</v>
      </c>
      <c r="X1182" s="12">
        <v>1</v>
      </c>
      <c r="Y1182" s="12">
        <v>5</v>
      </c>
      <c r="Z1182" s="12">
        <v>1</v>
      </c>
      <c r="AA1182" s="12"/>
      <c r="AB1182" s="12"/>
      <c r="AC1182" s="12"/>
      <c r="AD1182" s="12"/>
      <c r="AE1182" s="12"/>
      <c r="AF1182" s="12"/>
    </row>
    <row r="1183" spans="1:32">
      <c r="A1183" s="1">
        <v>7223</v>
      </c>
      <c r="B1183" s="17" t="s">
        <v>921</v>
      </c>
      <c r="C1183" s="17"/>
      <c r="D1183" s="17" t="s">
        <v>497</v>
      </c>
      <c r="E1183" s="17" t="s">
        <v>43</v>
      </c>
      <c r="F1183" s="1" t="s">
        <v>35</v>
      </c>
      <c r="G1183" s="17" t="s">
        <v>2101</v>
      </c>
      <c r="H1183" s="17" t="s">
        <v>186</v>
      </c>
      <c r="I1183" s="15" t="s">
        <v>78</v>
      </c>
      <c r="J1183" t="s">
        <v>2060</v>
      </c>
      <c r="K1183" s="1">
        <f>_xlfn.XLOOKUP(J1183,'[1]Youth DB'!$G:$G,'[1]Youth DB'!$A:$A,"",0)</f>
        <v>702</v>
      </c>
      <c r="L1183" s="17" t="s">
        <v>827</v>
      </c>
      <c r="M1183" s="11">
        <f>SUM(O1183,Q1183,S1183,U1183,W1183,Y1183,AA1183,AC1183,AE1183)</f>
        <v>33</v>
      </c>
      <c r="N1183" s="12" t="s">
        <v>40</v>
      </c>
      <c r="O1183" s="12">
        <v>3</v>
      </c>
      <c r="P1183" s="12">
        <v>1</v>
      </c>
      <c r="Q1183" s="12">
        <v>5</v>
      </c>
      <c r="R1183" s="12">
        <v>1</v>
      </c>
      <c r="S1183" s="12">
        <v>10</v>
      </c>
      <c r="T1183" s="12">
        <v>1</v>
      </c>
      <c r="U1183" s="12">
        <v>6</v>
      </c>
      <c r="V1183" s="12">
        <v>1</v>
      </c>
      <c r="W1183" s="12">
        <v>6</v>
      </c>
      <c r="X1183" s="12">
        <v>1</v>
      </c>
      <c r="Y1183" s="12">
        <v>3</v>
      </c>
      <c r="Z1183" s="12">
        <v>1</v>
      </c>
      <c r="AA1183" s="12"/>
      <c r="AB1183" s="12"/>
      <c r="AC1183" s="12"/>
      <c r="AD1183" s="12"/>
      <c r="AE1183" s="12"/>
      <c r="AF1183" s="12"/>
    </row>
    <row r="1184" spans="1:32">
      <c r="A1184" s="1">
        <v>6575</v>
      </c>
      <c r="B1184" s="17" t="s">
        <v>32</v>
      </c>
      <c r="C1184" s="17"/>
      <c r="D1184" s="17" t="s">
        <v>33</v>
      </c>
      <c r="E1184" s="17" t="s">
        <v>57</v>
      </c>
      <c r="F1184" s="1" t="s">
        <v>35</v>
      </c>
      <c r="G1184" s="17" t="s">
        <v>1436</v>
      </c>
      <c r="H1184" s="17" t="s">
        <v>274</v>
      </c>
      <c r="I1184" s="15" t="s">
        <v>75</v>
      </c>
      <c r="J1184" s="17" t="s">
        <v>1149</v>
      </c>
      <c r="K1184" s="1">
        <f>_xlfn.XLOOKUP(J1184,'[1]Youth DB'!$G:$G,'[1]Youth DB'!$A:$A,"",0)</f>
        <v>868</v>
      </c>
      <c r="L1184" s="17" t="s">
        <v>79</v>
      </c>
      <c r="M1184" s="11">
        <f>SUM(O1184,Q1184,S1184,U1184,W1184,Y1184,AA1184,AC1184,AE1184)</f>
        <v>19</v>
      </c>
      <c r="N1184" s="12" t="s">
        <v>40</v>
      </c>
      <c r="O1184" s="12">
        <v>1</v>
      </c>
      <c r="P1184" s="12">
        <v>1</v>
      </c>
      <c r="Q1184" s="12">
        <v>4</v>
      </c>
      <c r="R1184" s="12">
        <v>1</v>
      </c>
      <c r="S1184" s="12">
        <v>9</v>
      </c>
      <c r="T1184" s="12">
        <v>3</v>
      </c>
      <c r="U1184" s="12">
        <v>5</v>
      </c>
      <c r="V1184" s="12">
        <v>4</v>
      </c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</row>
    <row r="1185" spans="1:32">
      <c r="A1185" s="1">
        <v>6801</v>
      </c>
      <c r="B1185" s="17" t="s">
        <v>357</v>
      </c>
      <c r="C1185" s="17"/>
      <c r="D1185" s="17" t="s">
        <v>171</v>
      </c>
      <c r="E1185" s="17" t="s">
        <v>148</v>
      </c>
      <c r="F1185" s="1" t="s">
        <v>35</v>
      </c>
      <c r="G1185" s="17" t="s">
        <v>2102</v>
      </c>
      <c r="H1185" s="17" t="s">
        <v>1641</v>
      </c>
      <c r="I1185" s="15"/>
      <c r="J1185" t="s">
        <v>2103</v>
      </c>
      <c r="K1185" s="1">
        <f>_xlfn.XLOOKUP(J1185,'[1]Youth DB'!$G:$G,'[1]Youth DB'!$A:$A,"",0)</f>
        <v>567</v>
      </c>
      <c r="L1185" s="16">
        <v>44963</v>
      </c>
      <c r="M1185" s="11">
        <f>SUM(O1185,Q1185,S1185,U1185,W1185,Y1185,AA1185,AC1185,AE1185)</f>
        <v>28</v>
      </c>
      <c r="N1185" s="12" t="s">
        <v>206</v>
      </c>
      <c r="O1185" s="12">
        <v>9</v>
      </c>
      <c r="P1185" s="12">
        <v>1</v>
      </c>
      <c r="Q1185" s="12">
        <v>5</v>
      </c>
      <c r="R1185" s="12">
        <v>1</v>
      </c>
      <c r="S1185" s="12">
        <v>9</v>
      </c>
      <c r="T1185" s="12">
        <v>2</v>
      </c>
      <c r="U1185" s="12">
        <v>5</v>
      </c>
      <c r="V1185" s="12">
        <v>2</v>
      </c>
      <c r="W1185" s="12">
        <v>0</v>
      </c>
      <c r="X1185" s="12"/>
      <c r="Y1185" s="12"/>
      <c r="Z1185" s="12"/>
      <c r="AA1185" s="12"/>
      <c r="AB1185" s="12"/>
      <c r="AC1185" s="12"/>
      <c r="AD1185" s="12"/>
      <c r="AE1185" s="12"/>
      <c r="AF1185" s="12"/>
    </row>
    <row r="1186" spans="1:32">
      <c r="A1186" s="1">
        <v>2124</v>
      </c>
      <c r="B1186" s="17" t="s">
        <v>32</v>
      </c>
      <c r="C1186" s="17"/>
      <c r="D1186" s="17" t="s">
        <v>33</v>
      </c>
      <c r="E1186" s="17" t="s">
        <v>34</v>
      </c>
      <c r="F1186" s="1" t="s">
        <v>35</v>
      </c>
      <c r="G1186" s="17" t="s">
        <v>2104</v>
      </c>
      <c r="H1186" s="17" t="s">
        <v>1278</v>
      </c>
      <c r="I1186" s="15" t="s">
        <v>75</v>
      </c>
      <c r="J1186" s="17" t="s">
        <v>1260</v>
      </c>
      <c r="K1186" s="1">
        <f>_xlfn.XLOOKUP(J1186,'[1]Youth DB'!$G:$G,'[1]Youth DB'!$A:$A,"",0)</f>
        <v>683</v>
      </c>
      <c r="L1186" s="17" t="s">
        <v>79</v>
      </c>
      <c r="M1186" s="11">
        <f>SUM(O1186,Q1186,S1186,U1186,W1186,Y1186,AA1186,AC1186,AE1186)</f>
        <v>19</v>
      </c>
      <c r="N1186" s="12" t="s">
        <v>40</v>
      </c>
      <c r="O1186" s="12">
        <v>3</v>
      </c>
      <c r="P1186" s="12">
        <v>2</v>
      </c>
      <c r="Q1186" s="12">
        <v>4</v>
      </c>
      <c r="R1186" s="12">
        <v>5</v>
      </c>
      <c r="S1186" s="12">
        <v>9</v>
      </c>
      <c r="T1186" s="12">
        <v>9</v>
      </c>
      <c r="U1186" s="12">
        <v>3</v>
      </c>
      <c r="V1186" s="12">
        <v>10</v>
      </c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</row>
    <row r="1187" spans="1:32">
      <c r="A1187" s="1">
        <v>947</v>
      </c>
      <c r="B1187" s="17" t="s">
        <v>32</v>
      </c>
      <c r="C1187" s="17"/>
      <c r="D1187" s="17" t="s">
        <v>33</v>
      </c>
      <c r="E1187" s="17" t="s">
        <v>918</v>
      </c>
      <c r="F1187" s="1" t="s">
        <v>35</v>
      </c>
      <c r="G1187" s="17" t="s">
        <v>2105</v>
      </c>
      <c r="H1187" s="17" t="s">
        <v>2106</v>
      </c>
      <c r="I1187" s="15" t="s">
        <v>75</v>
      </c>
      <c r="J1187" s="17" t="s">
        <v>1598</v>
      </c>
      <c r="K1187" s="1">
        <f>_xlfn.XLOOKUP(J1187,'[1]Youth DB'!$G:$G,'[1]Youth DB'!$A:$A,"",0)</f>
        <v>701</v>
      </c>
      <c r="L1187" s="17" t="s">
        <v>39</v>
      </c>
      <c r="M1187" s="11">
        <f>SUM(O1187,Q1187,S1187,U1187,W1187,Y1187,AA1187,AC1187,AE1187)</f>
        <v>19</v>
      </c>
      <c r="N1187" s="12" t="s">
        <v>40</v>
      </c>
      <c r="O1187" s="12">
        <v>5</v>
      </c>
      <c r="P1187" s="12">
        <v>3</v>
      </c>
      <c r="Q1187" s="12">
        <v>3</v>
      </c>
      <c r="R1187" s="12">
        <v>6</v>
      </c>
      <c r="S1187" s="12">
        <v>8</v>
      </c>
      <c r="T1187" s="12">
        <v>11</v>
      </c>
      <c r="U1187" s="12">
        <v>3</v>
      </c>
      <c r="V1187" s="12">
        <v>12</v>
      </c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</row>
    <row r="1188" spans="1:32">
      <c r="A1188" s="1">
        <v>2127</v>
      </c>
      <c r="B1188" s="17" t="s">
        <v>32</v>
      </c>
      <c r="C1188" s="17"/>
      <c r="D1188" s="17" t="s">
        <v>33</v>
      </c>
      <c r="E1188" s="17" t="s">
        <v>34</v>
      </c>
      <c r="F1188" s="1" t="s">
        <v>35</v>
      </c>
      <c r="G1188" s="17" t="s">
        <v>1821</v>
      </c>
      <c r="H1188" s="17" t="s">
        <v>2107</v>
      </c>
      <c r="I1188" s="15" t="s">
        <v>75</v>
      </c>
      <c r="J1188" s="17" t="s">
        <v>1260</v>
      </c>
      <c r="K1188" s="1">
        <f>_xlfn.XLOOKUP(J1188,'[1]Youth DB'!$G:$G,'[1]Youth DB'!$A:$A,"",0)</f>
        <v>683</v>
      </c>
      <c r="L1188" s="17" t="s">
        <v>39</v>
      </c>
      <c r="M1188" s="11">
        <f>SUM(O1188,Q1188,S1188,U1188,W1188,Y1188,AA1188,AC1188,AE1188)</f>
        <v>19</v>
      </c>
      <c r="N1188" s="12" t="s">
        <v>40</v>
      </c>
      <c r="O1188" s="12">
        <v>4</v>
      </c>
      <c r="P1188" s="12">
        <v>2</v>
      </c>
      <c r="Q1188" s="12">
        <v>5</v>
      </c>
      <c r="R1188" s="12">
        <v>5</v>
      </c>
      <c r="S1188" s="12">
        <v>7</v>
      </c>
      <c r="T1188" s="12">
        <v>7</v>
      </c>
      <c r="U1188" s="12">
        <v>3</v>
      </c>
      <c r="V1188" s="12">
        <v>8</v>
      </c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</row>
    <row r="1189" spans="1:32">
      <c r="A1189" s="1">
        <v>8295</v>
      </c>
      <c r="B1189" s="17" t="s">
        <v>32</v>
      </c>
      <c r="C1189" s="17"/>
      <c r="D1189" s="17" t="s">
        <v>33</v>
      </c>
      <c r="E1189" s="17" t="s">
        <v>43</v>
      </c>
      <c r="F1189" s="1" t="s">
        <v>35</v>
      </c>
      <c r="G1189" s="17" t="s">
        <v>2108</v>
      </c>
      <c r="H1189" s="17" t="s">
        <v>2109</v>
      </c>
      <c r="I1189" s="15" t="s">
        <v>78</v>
      </c>
      <c r="J1189" s="17" t="s">
        <v>1599</v>
      </c>
      <c r="K1189" s="1">
        <f>_xlfn.XLOOKUP(J1189,'[1]Youth DB'!$G:$G,'[1]Youth DB'!$A:$A,"",0)</f>
        <v>655</v>
      </c>
      <c r="L1189" s="17" t="s">
        <v>79</v>
      </c>
      <c r="M1189" s="11">
        <f>SUM(O1189,Q1189,S1189,U1189,W1189,Y1189,AA1189,AC1189,AE1189)</f>
        <v>19</v>
      </c>
      <c r="N1189" s="12" t="s">
        <v>40</v>
      </c>
      <c r="O1189" s="12">
        <v>6</v>
      </c>
      <c r="P1189" s="12">
        <v>1</v>
      </c>
      <c r="Q1189" s="12">
        <v>5</v>
      </c>
      <c r="R1189" s="12">
        <v>2</v>
      </c>
      <c r="S1189" s="12">
        <v>8</v>
      </c>
      <c r="T1189" s="12">
        <v>1</v>
      </c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</row>
    <row r="1190" spans="1:32">
      <c r="A1190" s="1">
        <v>9705</v>
      </c>
      <c r="B1190" s="17" t="s">
        <v>41</v>
      </c>
      <c r="C1190" s="3"/>
      <c r="D1190" s="3" t="s">
        <v>42</v>
      </c>
      <c r="E1190" s="17" t="s">
        <v>148</v>
      </c>
      <c r="F1190" s="1" t="s">
        <v>44</v>
      </c>
      <c r="G1190" s="20" t="s">
        <v>2735</v>
      </c>
      <c r="H1190" s="20" t="s">
        <v>1241</v>
      </c>
      <c r="I1190" s="22"/>
      <c r="J1190" s="89"/>
      <c r="K1190" s="1"/>
      <c r="L1190" s="24"/>
      <c r="M1190" s="11">
        <f>SUM(O1190,Q1190,S1190,U1190,W1190,Y1190,AA1190,AC1190,AE1190)</f>
        <v>0</v>
      </c>
      <c r="N1190" s="12" t="s">
        <v>40</v>
      </c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</row>
    <row r="1191" spans="1:32">
      <c r="A1191" s="1">
        <v>1618</v>
      </c>
      <c r="B1191" s="17" t="s">
        <v>32</v>
      </c>
      <c r="C1191" s="17"/>
      <c r="D1191" s="17" t="s">
        <v>33</v>
      </c>
      <c r="E1191" s="17" t="s">
        <v>918</v>
      </c>
      <c r="F1191" s="1" t="s">
        <v>35</v>
      </c>
      <c r="G1191" s="17" t="s">
        <v>874</v>
      </c>
      <c r="H1191" s="17" t="s">
        <v>144</v>
      </c>
      <c r="I1191" s="15" t="s">
        <v>75</v>
      </c>
      <c r="J1191" s="17" t="s">
        <v>1598</v>
      </c>
      <c r="K1191" s="1">
        <f>_xlfn.XLOOKUP(J1191,'[1]Youth DB'!$G:$G,'[1]Youth DB'!$A:$A,"",0)</f>
        <v>701</v>
      </c>
      <c r="L1191" s="17" t="s">
        <v>39</v>
      </c>
      <c r="M1191" s="11">
        <f>SUM(O1191,Q1191,S1191,U1191,W1191,Y1191,AA1191,AC1191,AE1191)</f>
        <v>19</v>
      </c>
      <c r="N1191" s="12" t="s">
        <v>40</v>
      </c>
      <c r="O1191" s="12">
        <v>5</v>
      </c>
      <c r="P1191" s="12">
        <v>3</v>
      </c>
      <c r="Q1191" s="12">
        <v>3</v>
      </c>
      <c r="R1191" s="12">
        <v>6</v>
      </c>
      <c r="S1191" s="12">
        <v>8</v>
      </c>
      <c r="T1191" s="12">
        <v>10</v>
      </c>
      <c r="U1191" s="12">
        <v>3</v>
      </c>
      <c r="V1191" s="12">
        <v>12</v>
      </c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</row>
    <row r="1192" spans="1:32">
      <c r="A1192" s="1">
        <v>6752</v>
      </c>
      <c r="B1192" s="17" t="s">
        <v>32</v>
      </c>
      <c r="C1192" s="17"/>
      <c r="D1192" s="17" t="s">
        <v>33</v>
      </c>
      <c r="E1192" s="17" t="s">
        <v>57</v>
      </c>
      <c r="F1192" s="1" t="s">
        <v>35</v>
      </c>
      <c r="G1192" s="17" t="s">
        <v>2111</v>
      </c>
      <c r="H1192" s="17" t="s">
        <v>159</v>
      </c>
      <c r="I1192" s="15" t="s">
        <v>78</v>
      </c>
      <c r="J1192" s="17" t="s">
        <v>1598</v>
      </c>
      <c r="K1192" s="1">
        <f>_xlfn.XLOOKUP(J1192,'[1]Youth DB'!$G:$G,'[1]Youth DB'!$A:$A,"",0)</f>
        <v>701</v>
      </c>
      <c r="L1192" s="3" t="s">
        <v>79</v>
      </c>
      <c r="M1192" s="11">
        <f>SUM(O1192,Q1192,S1192,U1192,W1192,Y1192,AA1192,AC1192,AE1192)</f>
        <v>19</v>
      </c>
      <c r="N1192" s="12" t="s">
        <v>40</v>
      </c>
      <c r="O1192" s="12">
        <v>5</v>
      </c>
      <c r="P1192" s="12">
        <v>2</v>
      </c>
      <c r="Q1192" s="12">
        <v>2</v>
      </c>
      <c r="R1192" s="12">
        <v>2</v>
      </c>
      <c r="S1192" s="12">
        <v>8</v>
      </c>
      <c r="T1192" s="12">
        <v>6</v>
      </c>
      <c r="U1192" s="12">
        <v>4</v>
      </c>
      <c r="V1192" s="12">
        <v>7</v>
      </c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</row>
    <row r="1193" spans="1:32">
      <c r="A1193" s="1">
        <v>1600</v>
      </c>
      <c r="B1193" s="17" t="s">
        <v>32</v>
      </c>
      <c r="C1193" s="17"/>
      <c r="D1193" s="17" t="s">
        <v>33</v>
      </c>
      <c r="E1193" s="17" t="s">
        <v>34</v>
      </c>
      <c r="F1193" s="1" t="s">
        <v>35</v>
      </c>
      <c r="G1193" s="17" t="s">
        <v>2112</v>
      </c>
      <c r="H1193" s="17" t="s">
        <v>2113</v>
      </c>
      <c r="I1193" s="15" t="s">
        <v>75</v>
      </c>
      <c r="J1193" s="17" t="s">
        <v>1599</v>
      </c>
      <c r="K1193" s="1">
        <f>_xlfn.XLOOKUP(J1193,'[1]Youth DB'!$G:$G,'[1]Youth DB'!$A:$A,"",0)</f>
        <v>655</v>
      </c>
      <c r="L1193" s="17" t="s">
        <v>79</v>
      </c>
      <c r="M1193" s="11">
        <f>SUM(O1193,Q1193,S1193,U1193,W1193,Y1193,AA1193,AC1193,AE1193)</f>
        <v>19</v>
      </c>
      <c r="N1193" s="12" t="s">
        <v>40</v>
      </c>
      <c r="O1193" s="12">
        <v>6</v>
      </c>
      <c r="P1193" s="12">
        <v>3</v>
      </c>
      <c r="Q1193" s="12">
        <v>5</v>
      </c>
      <c r="R1193" s="12">
        <v>8</v>
      </c>
      <c r="S1193" s="12">
        <v>8</v>
      </c>
      <c r="T1193" s="12">
        <v>9</v>
      </c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</row>
    <row r="1194" spans="1:32">
      <c r="A1194" s="1">
        <v>2133</v>
      </c>
      <c r="B1194" s="17" t="s">
        <v>32</v>
      </c>
      <c r="C1194" s="17"/>
      <c r="D1194" s="17" t="s">
        <v>33</v>
      </c>
      <c r="E1194" s="17" t="s">
        <v>34</v>
      </c>
      <c r="F1194" s="1" t="s">
        <v>35</v>
      </c>
      <c r="G1194" s="17" t="s">
        <v>2114</v>
      </c>
      <c r="H1194" s="17" t="s">
        <v>2115</v>
      </c>
      <c r="I1194" s="15" t="s">
        <v>75</v>
      </c>
      <c r="J1194" s="17" t="s">
        <v>1503</v>
      </c>
      <c r="K1194" s="1">
        <f>_xlfn.XLOOKUP(J1194,'[1]Youth DB'!$G:$G,'[1]Youth DB'!$A:$A,"",0)</f>
        <v>739</v>
      </c>
      <c r="L1194" s="17" t="s">
        <v>79</v>
      </c>
      <c r="M1194" s="11">
        <f>SUM(O1194,Q1194,S1194,U1194,W1194,Y1194,AA1194,AC1194,AE1194)</f>
        <v>19</v>
      </c>
      <c r="N1194" s="12" t="s">
        <v>40</v>
      </c>
      <c r="O1194" s="12">
        <v>4</v>
      </c>
      <c r="P1194" s="12">
        <v>5</v>
      </c>
      <c r="Q1194" s="12">
        <v>4</v>
      </c>
      <c r="R1194" s="12">
        <v>7</v>
      </c>
      <c r="S1194" s="12">
        <v>9</v>
      </c>
      <c r="T1194" s="12">
        <v>8</v>
      </c>
      <c r="U1194" s="12">
        <v>2</v>
      </c>
      <c r="V1194" s="12">
        <v>8</v>
      </c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</row>
    <row r="1195" spans="1:32">
      <c r="A1195" s="1">
        <v>6594</v>
      </c>
      <c r="B1195" s="17" t="s">
        <v>32</v>
      </c>
      <c r="C1195" s="17"/>
      <c r="D1195" s="17" t="s">
        <v>33</v>
      </c>
      <c r="E1195" s="17" t="s">
        <v>57</v>
      </c>
      <c r="F1195" s="1" t="s">
        <v>35</v>
      </c>
      <c r="G1195" s="17" t="s">
        <v>2116</v>
      </c>
      <c r="H1195" s="17" t="s">
        <v>283</v>
      </c>
      <c r="I1195" s="15" t="s">
        <v>75</v>
      </c>
      <c r="J1195" s="17" t="s">
        <v>1599</v>
      </c>
      <c r="K1195" s="1">
        <f>_xlfn.XLOOKUP(J1195,'[1]Youth DB'!$G:$G,'[1]Youth DB'!$A:$A,"",0)</f>
        <v>655</v>
      </c>
      <c r="L1195" s="17" t="s">
        <v>39</v>
      </c>
      <c r="M1195" s="11">
        <f>SUM(O1195,Q1195,S1195,U1195,W1195,Y1195,AA1195,AC1195,AE1195)</f>
        <v>19</v>
      </c>
      <c r="N1195" s="12" t="s">
        <v>40</v>
      </c>
      <c r="O1195" s="12">
        <v>5</v>
      </c>
      <c r="P1195" s="12">
        <v>2</v>
      </c>
      <c r="Q1195" s="12">
        <v>5</v>
      </c>
      <c r="R1195" s="12">
        <v>7</v>
      </c>
      <c r="S1195" s="12">
        <v>9</v>
      </c>
      <c r="T1195" s="12">
        <v>9</v>
      </c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</row>
    <row r="1196" spans="1:32">
      <c r="A1196" s="1">
        <v>858</v>
      </c>
      <c r="B1196" s="17" t="s">
        <v>32</v>
      </c>
      <c r="C1196" s="17"/>
      <c r="D1196" s="17" t="s">
        <v>33</v>
      </c>
      <c r="E1196" s="17" t="s">
        <v>918</v>
      </c>
      <c r="F1196" s="1" t="s">
        <v>35</v>
      </c>
      <c r="G1196" s="17" t="s">
        <v>2117</v>
      </c>
      <c r="H1196" s="17" t="s">
        <v>1888</v>
      </c>
      <c r="I1196" s="15" t="s">
        <v>75</v>
      </c>
      <c r="J1196" s="17" t="s">
        <v>1503</v>
      </c>
      <c r="K1196" s="1">
        <f>_xlfn.XLOOKUP(J1196,'[1]Youth DB'!$G:$G,'[1]Youth DB'!$A:$A,"",0)</f>
        <v>739</v>
      </c>
      <c r="L1196" s="17" t="s">
        <v>1255</v>
      </c>
      <c r="M1196" s="11">
        <f>SUM(O1196,Q1196,S1196,U1196,W1196,Y1196,AA1196,AC1196,AE1196)</f>
        <v>19</v>
      </c>
      <c r="N1196" s="12" t="s">
        <v>40</v>
      </c>
      <c r="O1196" s="12">
        <v>2</v>
      </c>
      <c r="P1196" s="12">
        <v>3</v>
      </c>
      <c r="Q1196" s="12">
        <v>4</v>
      </c>
      <c r="R1196" s="12">
        <v>3</v>
      </c>
      <c r="S1196" s="12">
        <v>9</v>
      </c>
      <c r="T1196" s="12">
        <v>7</v>
      </c>
      <c r="U1196" s="12">
        <v>4</v>
      </c>
      <c r="V1196" s="12">
        <v>7</v>
      </c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</row>
    <row r="1197" spans="1:32">
      <c r="A1197" s="1">
        <v>9377</v>
      </c>
      <c r="B1197" s="17" t="s">
        <v>1153</v>
      </c>
      <c r="C1197" s="17"/>
      <c r="D1197" s="17" t="s">
        <v>1154</v>
      </c>
      <c r="E1197" s="17" t="s">
        <v>57</v>
      </c>
      <c r="F1197" s="1" t="s">
        <v>35</v>
      </c>
      <c r="G1197" s="17" t="s">
        <v>2118</v>
      </c>
      <c r="H1197" s="17" t="s">
        <v>2119</v>
      </c>
      <c r="I1197" s="15" t="s">
        <v>75</v>
      </c>
      <c r="J1197" s="17" t="s">
        <v>2120</v>
      </c>
      <c r="K1197" s="1">
        <f>_xlfn.XLOOKUP(J1197,'[1]Youth DB'!$G:$G,'[1]Youth DB'!$A:$A,"",0)</f>
        <v>923</v>
      </c>
      <c r="L1197" s="17" t="s">
        <v>509</v>
      </c>
      <c r="M1197" s="11">
        <f>SUM(O1197,Q1197,S1197,U1197,W1197,Y1197,AA1197,AC1197,AE1197)</f>
        <v>33</v>
      </c>
      <c r="N1197" s="12" t="s">
        <v>40</v>
      </c>
      <c r="O1197" s="12"/>
      <c r="P1197" s="12"/>
      <c r="Q1197" s="12"/>
      <c r="R1197" s="12"/>
      <c r="S1197" s="12">
        <v>2</v>
      </c>
      <c r="T1197" s="12">
        <v>2</v>
      </c>
      <c r="U1197" s="12">
        <v>9</v>
      </c>
      <c r="V1197" s="12">
        <v>3</v>
      </c>
      <c r="W1197" s="12">
        <v>8</v>
      </c>
      <c r="X1197" s="12">
        <v>4</v>
      </c>
      <c r="Y1197" s="12">
        <v>14</v>
      </c>
      <c r="Z1197" s="12">
        <v>4</v>
      </c>
      <c r="AA1197" s="12"/>
      <c r="AB1197" s="12"/>
      <c r="AC1197" s="12"/>
      <c r="AD1197" s="12"/>
      <c r="AE1197" s="12"/>
      <c r="AF1197" s="12"/>
    </row>
    <row r="1198" spans="1:32">
      <c r="A1198" s="1">
        <v>4288</v>
      </c>
      <c r="B1198" s="3" t="s">
        <v>41</v>
      </c>
      <c r="C1198" s="3"/>
      <c r="D1198" s="3" t="s">
        <v>42</v>
      </c>
      <c r="E1198" s="3" t="s">
        <v>57</v>
      </c>
      <c r="F1198" s="1" t="s">
        <v>35</v>
      </c>
      <c r="G1198" s="3" t="s">
        <v>2121</v>
      </c>
      <c r="H1198" s="3" t="s">
        <v>700</v>
      </c>
      <c r="I1198" s="15"/>
      <c r="J1198" s="17" t="s">
        <v>1212</v>
      </c>
      <c r="K1198" s="1">
        <f>_xlfn.XLOOKUP(J1198,'[1]Youth DB'!$G:$G,'[1]Youth DB'!$A:$A,"",0)</f>
        <v>678</v>
      </c>
      <c r="L1198" s="17" t="s">
        <v>1315</v>
      </c>
      <c r="M1198" s="11">
        <f>SUM(O1198,Q1198,S1198,U1198,W1198,Y1198,AA1198,AC1198,AE1198)</f>
        <v>20</v>
      </c>
      <c r="N1198" s="12" t="s">
        <v>40</v>
      </c>
      <c r="O1198" s="12">
        <v>1</v>
      </c>
      <c r="P1198" s="12">
        <v>1</v>
      </c>
      <c r="Q1198" s="12">
        <v>4</v>
      </c>
      <c r="R1198" s="12">
        <v>2</v>
      </c>
      <c r="S1198" s="12">
        <v>9</v>
      </c>
      <c r="T1198" s="12">
        <v>3</v>
      </c>
      <c r="U1198" s="12">
        <v>3</v>
      </c>
      <c r="V1198" s="12">
        <v>4</v>
      </c>
      <c r="W1198" s="12">
        <v>3</v>
      </c>
      <c r="X1198" s="12">
        <v>9</v>
      </c>
      <c r="Y1198" s="12"/>
      <c r="Z1198" s="12"/>
      <c r="AA1198" s="12"/>
      <c r="AB1198" s="12"/>
      <c r="AC1198" s="12"/>
      <c r="AD1198" s="12"/>
      <c r="AE1198" s="12"/>
      <c r="AF1198" s="12"/>
    </row>
    <row r="1199" spans="1:32">
      <c r="A1199" s="1">
        <v>1159</v>
      </c>
      <c r="B1199" s="3" t="s">
        <v>48</v>
      </c>
      <c r="C1199" s="3" t="s">
        <v>1430</v>
      </c>
      <c r="D1199" s="3" t="s">
        <v>33</v>
      </c>
      <c r="E1199" s="3" t="s">
        <v>918</v>
      </c>
      <c r="F1199" s="1" t="s">
        <v>35</v>
      </c>
      <c r="G1199" s="3" t="s">
        <v>839</v>
      </c>
      <c r="H1199" s="3" t="s">
        <v>2122</v>
      </c>
      <c r="I1199" s="15"/>
      <c r="J1199" s="17" t="s">
        <v>1437</v>
      </c>
      <c r="K1199" s="1">
        <f>_xlfn.XLOOKUP(J1199,'[1]Youth DB'!$G:$G,'[1]Youth DB'!$A:$A,"",0)</f>
        <v>564</v>
      </c>
      <c r="L1199" s="16">
        <v>45008</v>
      </c>
      <c r="M1199" s="11">
        <f>SUM(O1199,Q1199,S1199,U1199,W1199,Y1199,AA1199,AC1199,AE1199)</f>
        <v>20</v>
      </c>
      <c r="N1199" s="12" t="s">
        <v>40</v>
      </c>
      <c r="O1199" s="12">
        <v>3</v>
      </c>
      <c r="P1199" s="12">
        <v>1</v>
      </c>
      <c r="Q1199" s="12">
        <v>3</v>
      </c>
      <c r="R1199" s="12">
        <v>2</v>
      </c>
      <c r="S1199" s="12">
        <v>7</v>
      </c>
      <c r="T1199" s="12">
        <v>2</v>
      </c>
      <c r="U1199" s="12">
        <v>3</v>
      </c>
      <c r="V1199" s="12">
        <v>3</v>
      </c>
      <c r="W1199" s="12">
        <v>4</v>
      </c>
      <c r="X1199" s="12">
        <v>3</v>
      </c>
      <c r="Y1199" s="12"/>
      <c r="Z1199" s="12"/>
      <c r="AA1199" s="12"/>
      <c r="AB1199" s="12"/>
      <c r="AC1199" s="12"/>
      <c r="AD1199" s="12"/>
      <c r="AE1199" s="12"/>
      <c r="AF1199" s="12"/>
    </row>
    <row r="1200" spans="1:32" ht="24">
      <c r="A1200" s="1">
        <v>1191</v>
      </c>
      <c r="B1200" s="3" t="s">
        <v>48</v>
      </c>
      <c r="C1200" s="3"/>
      <c r="D1200" s="3" t="s">
        <v>33</v>
      </c>
      <c r="E1200" s="3" t="s">
        <v>918</v>
      </c>
      <c r="F1200" s="1" t="s">
        <v>35</v>
      </c>
      <c r="G1200" s="3" t="s">
        <v>2123</v>
      </c>
      <c r="H1200" s="3" t="s">
        <v>2124</v>
      </c>
      <c r="I1200" s="15"/>
      <c r="J1200" s="17" t="s">
        <v>1437</v>
      </c>
      <c r="K1200" s="1">
        <f>_xlfn.XLOOKUP(J1200,'[1]Youth DB'!$G:$G,'[1]Youth DB'!$A:$A,"",0)</f>
        <v>564</v>
      </c>
      <c r="L1200" s="16">
        <v>45008</v>
      </c>
      <c r="M1200" s="11">
        <f>SUM(O1200,Q1200,S1200,U1200,W1200,Y1200,AA1200,AC1200,AE1200)</f>
        <v>20</v>
      </c>
      <c r="N1200" s="12" t="s">
        <v>40</v>
      </c>
      <c r="O1200" s="12">
        <v>3</v>
      </c>
      <c r="P1200" s="12">
        <v>1</v>
      </c>
      <c r="Q1200" s="12">
        <v>3</v>
      </c>
      <c r="R1200" s="12">
        <v>2</v>
      </c>
      <c r="S1200" s="12">
        <v>7</v>
      </c>
      <c r="T1200" s="12">
        <v>2</v>
      </c>
      <c r="U1200" s="12">
        <v>3</v>
      </c>
      <c r="V1200" s="12">
        <v>3</v>
      </c>
      <c r="W1200" s="12">
        <v>4</v>
      </c>
      <c r="X1200" s="12">
        <v>3</v>
      </c>
      <c r="Y1200" s="12"/>
      <c r="Z1200" s="12"/>
      <c r="AA1200" s="12"/>
      <c r="AB1200" s="12"/>
      <c r="AC1200" s="12"/>
      <c r="AD1200" s="12"/>
      <c r="AE1200" s="12"/>
      <c r="AF1200" s="12"/>
    </row>
    <row r="1201" spans="1:32">
      <c r="A1201" s="1">
        <v>6827</v>
      </c>
      <c r="B1201" s="17" t="s">
        <v>357</v>
      </c>
      <c r="C1201" s="17"/>
      <c r="D1201" s="17" t="s">
        <v>171</v>
      </c>
      <c r="E1201" s="17" t="s">
        <v>148</v>
      </c>
      <c r="F1201" s="1" t="s">
        <v>35</v>
      </c>
      <c r="G1201" s="17" t="s">
        <v>560</v>
      </c>
      <c r="H1201" s="17" t="s">
        <v>2125</v>
      </c>
      <c r="I1201" s="15"/>
      <c r="J1201" t="s">
        <v>2103</v>
      </c>
      <c r="K1201" s="1">
        <f>_xlfn.XLOOKUP(J1201,'[1]Youth DB'!$G:$G,'[1]Youth DB'!$A:$A,"",0)</f>
        <v>567</v>
      </c>
      <c r="L1201" s="16">
        <v>44951</v>
      </c>
      <c r="M1201" s="11">
        <f>SUM(O1201,Q1201,S1201,U1201,W1201,Y1201,AA1201,AC1201,AE1201)</f>
        <v>72</v>
      </c>
      <c r="N1201" s="12" t="s">
        <v>206</v>
      </c>
      <c r="O1201" s="12">
        <v>39</v>
      </c>
      <c r="P1201" s="12">
        <v>1</v>
      </c>
      <c r="Q1201" s="12">
        <v>6</v>
      </c>
      <c r="R1201" s="12">
        <v>1</v>
      </c>
      <c r="S1201" s="12">
        <v>8</v>
      </c>
      <c r="T1201" s="12">
        <v>2</v>
      </c>
      <c r="U1201" s="12">
        <v>6</v>
      </c>
      <c r="V1201" s="12">
        <v>2</v>
      </c>
      <c r="W1201" s="12">
        <v>13</v>
      </c>
      <c r="X1201" s="12">
        <v>3</v>
      </c>
      <c r="Y1201" s="12"/>
      <c r="Z1201" s="12"/>
      <c r="AA1201" s="12"/>
      <c r="AB1201" s="12"/>
      <c r="AC1201" s="12"/>
      <c r="AD1201" s="12"/>
      <c r="AE1201" s="12"/>
      <c r="AF1201" s="12"/>
    </row>
    <row r="1202" spans="1:32">
      <c r="A1202" s="1">
        <v>4560</v>
      </c>
      <c r="B1202" s="3" t="s">
        <v>451</v>
      </c>
      <c r="C1202" s="3"/>
      <c r="D1202" s="3" t="s">
        <v>452</v>
      </c>
      <c r="E1202" s="3" t="s">
        <v>57</v>
      </c>
      <c r="F1202" s="1" t="s">
        <v>35</v>
      </c>
      <c r="G1202" s="3" t="s">
        <v>1771</v>
      </c>
      <c r="H1202" s="3" t="s">
        <v>2126</v>
      </c>
      <c r="I1202" s="15" t="s">
        <v>75</v>
      </c>
      <c r="J1202" s="17" t="s">
        <v>1279</v>
      </c>
      <c r="K1202" s="1">
        <f>_xlfn.XLOOKUP(J1202,'[1]Youth DB'!$G:$G,'[1]Youth DB'!$A:$A,"",0)</f>
        <v>677</v>
      </c>
      <c r="L1202" s="16">
        <v>45007</v>
      </c>
      <c r="M1202" s="11">
        <f>SUM(O1202,Q1202,S1202,U1202,W1202,Y1202,AA1202,AC1202,AE1202)</f>
        <v>20</v>
      </c>
      <c r="N1202" s="12" t="s">
        <v>40</v>
      </c>
      <c r="O1202" s="12">
        <v>3</v>
      </c>
      <c r="P1202" s="12">
        <v>1</v>
      </c>
      <c r="Q1202" s="12">
        <v>2</v>
      </c>
      <c r="R1202" s="12">
        <v>2</v>
      </c>
      <c r="S1202" s="12">
        <v>7</v>
      </c>
      <c r="T1202" s="12">
        <v>6</v>
      </c>
      <c r="U1202" s="12">
        <v>4</v>
      </c>
      <c r="V1202" s="12">
        <v>8</v>
      </c>
      <c r="W1202" s="12">
        <v>4</v>
      </c>
      <c r="X1202" s="12">
        <v>8</v>
      </c>
      <c r="Y1202" s="12"/>
      <c r="Z1202" s="12"/>
      <c r="AA1202" s="12"/>
      <c r="AB1202" s="12"/>
      <c r="AC1202" s="12"/>
      <c r="AD1202" s="12"/>
      <c r="AE1202" s="12"/>
      <c r="AF1202" s="12"/>
    </row>
    <row r="1203" spans="1:32">
      <c r="A1203" s="1">
        <v>4059</v>
      </c>
      <c r="B1203" s="3" t="s">
        <v>451</v>
      </c>
      <c r="C1203" s="3"/>
      <c r="D1203" s="3" t="s">
        <v>452</v>
      </c>
      <c r="E1203" s="3" t="s">
        <v>57</v>
      </c>
      <c r="F1203" s="1" t="s">
        <v>35</v>
      </c>
      <c r="G1203" s="3" t="s">
        <v>747</v>
      </c>
      <c r="H1203" s="3" t="s">
        <v>1888</v>
      </c>
      <c r="I1203" s="15" t="s">
        <v>75</v>
      </c>
      <c r="J1203" s="17" t="s">
        <v>1334</v>
      </c>
      <c r="K1203" s="1">
        <f>_xlfn.XLOOKUP(J1203,'[1]Youth DB'!$G:$G,'[1]Youth DB'!$A:$A,"",0)</f>
        <v>693</v>
      </c>
      <c r="L1203" s="16">
        <v>45007</v>
      </c>
      <c r="M1203" s="11">
        <f>SUM(O1203,Q1203,S1203,U1203,W1203,Y1203,AA1203,AC1203,AE1203)</f>
        <v>20</v>
      </c>
      <c r="N1203" s="12" t="s">
        <v>40</v>
      </c>
      <c r="O1203" s="12">
        <v>4</v>
      </c>
      <c r="P1203" s="12">
        <v>1</v>
      </c>
      <c r="Q1203" s="12">
        <v>4</v>
      </c>
      <c r="R1203" s="12">
        <v>5</v>
      </c>
      <c r="S1203" s="12">
        <v>5</v>
      </c>
      <c r="T1203" s="12">
        <v>10</v>
      </c>
      <c r="U1203" s="12">
        <v>3</v>
      </c>
      <c r="V1203" s="12">
        <v>10</v>
      </c>
      <c r="W1203" s="12">
        <v>4</v>
      </c>
      <c r="X1203" s="12">
        <v>11</v>
      </c>
      <c r="Y1203" s="12"/>
      <c r="Z1203" s="12"/>
      <c r="AA1203" s="12"/>
      <c r="AB1203" s="12"/>
      <c r="AC1203" s="12"/>
      <c r="AD1203" s="12"/>
      <c r="AE1203" s="12"/>
      <c r="AF1203" s="12"/>
    </row>
    <row r="1204" spans="1:32">
      <c r="A1204" s="1">
        <v>7886</v>
      </c>
      <c r="B1204" s="3" t="s">
        <v>451</v>
      </c>
      <c r="C1204" s="3"/>
      <c r="D1204" s="3" t="s">
        <v>452</v>
      </c>
      <c r="E1204" s="3" t="s">
        <v>43</v>
      </c>
      <c r="F1204" s="1" t="s">
        <v>35</v>
      </c>
      <c r="G1204" s="17" t="s">
        <v>2127</v>
      </c>
      <c r="H1204" s="17" t="s">
        <v>965</v>
      </c>
      <c r="I1204" s="15" t="s">
        <v>75</v>
      </c>
      <c r="J1204" s="17" t="s">
        <v>1224</v>
      </c>
      <c r="K1204" s="1">
        <f>_xlfn.XLOOKUP(J1204,'[1]Youth DB'!$G:$G,'[1]Youth DB'!$A:$A,"",0)</f>
        <v>666</v>
      </c>
      <c r="L1204" s="16">
        <v>45000</v>
      </c>
      <c r="M1204" s="11">
        <f>SUM(O1204,Q1204,S1204,U1204,W1204,Y1204,AA1204,AC1204,AE1204)</f>
        <v>20</v>
      </c>
      <c r="N1204" s="12" t="s">
        <v>40</v>
      </c>
      <c r="O1204" s="12">
        <v>4</v>
      </c>
      <c r="P1204" s="12">
        <v>1</v>
      </c>
      <c r="Q1204" s="12">
        <v>4</v>
      </c>
      <c r="R1204" s="12">
        <v>2</v>
      </c>
      <c r="S1204" s="12">
        <v>7</v>
      </c>
      <c r="T1204" s="12">
        <v>3</v>
      </c>
      <c r="U1204" s="12">
        <v>1</v>
      </c>
      <c r="V1204" s="12">
        <v>3</v>
      </c>
      <c r="W1204" s="12">
        <v>4</v>
      </c>
      <c r="X1204" s="12">
        <v>1</v>
      </c>
      <c r="Y1204" s="12"/>
      <c r="Z1204" s="12"/>
      <c r="AA1204" s="12"/>
      <c r="AB1204" s="12"/>
      <c r="AC1204" s="12"/>
      <c r="AD1204" s="12"/>
      <c r="AE1204" s="12"/>
      <c r="AF1204" s="12"/>
    </row>
    <row r="1205" spans="1:32">
      <c r="A1205" s="1">
        <v>4580</v>
      </c>
      <c r="B1205" s="3" t="s">
        <v>451</v>
      </c>
      <c r="C1205" s="3"/>
      <c r="D1205" s="3" t="s">
        <v>452</v>
      </c>
      <c r="E1205" s="3" t="s">
        <v>43</v>
      </c>
      <c r="F1205" s="1" t="s">
        <v>35</v>
      </c>
      <c r="G1205" s="3" t="s">
        <v>1273</v>
      </c>
      <c r="H1205" s="3" t="s">
        <v>202</v>
      </c>
      <c r="I1205" s="15" t="s">
        <v>78</v>
      </c>
      <c r="J1205" s="17" t="s">
        <v>685</v>
      </c>
      <c r="K1205" s="1">
        <f>_xlfn.XLOOKUP(J1205,'[1]Youth DB'!$G:$G,'[1]Youth DB'!$A:$A,"",0)</f>
        <v>668</v>
      </c>
      <c r="L1205" s="16">
        <v>45000</v>
      </c>
      <c r="M1205" s="11">
        <f>SUM(O1205,Q1205,S1205,U1205,W1205,Y1205,AA1205,AC1205,AE1205)</f>
        <v>20</v>
      </c>
      <c r="N1205" s="12" t="s">
        <v>40</v>
      </c>
      <c r="O1205" s="12">
        <v>4</v>
      </c>
      <c r="P1205" s="12">
        <v>3</v>
      </c>
      <c r="Q1205" s="12">
        <v>3</v>
      </c>
      <c r="R1205" s="12">
        <v>4</v>
      </c>
      <c r="S1205" s="12">
        <v>5</v>
      </c>
      <c r="T1205" s="12">
        <v>4</v>
      </c>
      <c r="U1205" s="12">
        <v>4</v>
      </c>
      <c r="V1205" s="12">
        <v>4</v>
      </c>
      <c r="W1205" s="12">
        <v>4</v>
      </c>
      <c r="X1205" s="12">
        <v>3</v>
      </c>
      <c r="Y1205" s="12"/>
      <c r="Z1205" s="12"/>
      <c r="AA1205" s="12"/>
      <c r="AB1205" s="12"/>
      <c r="AC1205" s="12"/>
      <c r="AD1205" s="12"/>
      <c r="AE1205" s="12"/>
      <c r="AF1205" s="12"/>
    </row>
    <row r="1206" spans="1:32" ht="24">
      <c r="A1206" s="1">
        <v>7787</v>
      </c>
      <c r="B1206" s="3" t="s">
        <v>1016</v>
      </c>
      <c r="C1206" s="3" t="s">
        <v>1545</v>
      </c>
      <c r="D1206" s="3" t="s">
        <v>432</v>
      </c>
      <c r="E1206" s="3" t="s">
        <v>43</v>
      </c>
      <c r="F1206" s="1" t="s">
        <v>35</v>
      </c>
      <c r="G1206" s="17" t="s">
        <v>2128</v>
      </c>
      <c r="H1206" s="17" t="s">
        <v>824</v>
      </c>
      <c r="I1206" s="15" t="s">
        <v>78</v>
      </c>
      <c r="J1206" s="17" t="s">
        <v>1548</v>
      </c>
      <c r="K1206" s="1">
        <f>_xlfn.XLOOKUP(J1206,'[1]Youth DB'!$G:$G,'[1]Youth DB'!$A:$A,"",0)</f>
        <v>891</v>
      </c>
      <c r="L1206" s="17" t="s">
        <v>482</v>
      </c>
      <c r="M1206" s="11">
        <f>SUM(O1206,Q1206,S1206,U1206,W1206,Y1206,AA1206,AC1206,AE1206)</f>
        <v>20</v>
      </c>
      <c r="N1206" s="12"/>
      <c r="O1206" s="12"/>
      <c r="P1206" s="12"/>
      <c r="Q1206" s="12">
        <v>4</v>
      </c>
      <c r="R1206" s="12">
        <v>3</v>
      </c>
      <c r="S1206" s="12">
        <v>8</v>
      </c>
      <c r="T1206" s="12">
        <v>7</v>
      </c>
      <c r="U1206" s="12">
        <v>5</v>
      </c>
      <c r="V1206" s="12">
        <v>7</v>
      </c>
      <c r="W1206" s="12">
        <v>3</v>
      </c>
      <c r="X1206" s="12">
        <v>9</v>
      </c>
      <c r="Y1206" s="12"/>
      <c r="Z1206" s="12"/>
      <c r="AA1206" s="12"/>
      <c r="AB1206" s="12"/>
      <c r="AC1206" s="12"/>
      <c r="AD1206" s="12"/>
      <c r="AE1206" s="12"/>
      <c r="AF1206" s="12"/>
    </row>
    <row r="1207" spans="1:32" ht="48">
      <c r="A1207" s="1">
        <v>7758</v>
      </c>
      <c r="B1207" s="3" t="s">
        <v>1016</v>
      </c>
      <c r="C1207" s="13" t="s">
        <v>1553</v>
      </c>
      <c r="D1207" s="13" t="s">
        <v>432</v>
      </c>
      <c r="E1207" s="3" t="s">
        <v>43</v>
      </c>
      <c r="F1207" s="1" t="s">
        <v>35</v>
      </c>
      <c r="G1207" s="17" t="s">
        <v>2129</v>
      </c>
      <c r="H1207" s="17" t="s">
        <v>292</v>
      </c>
      <c r="I1207" s="15" t="s">
        <v>78</v>
      </c>
      <c r="J1207" s="17" t="s">
        <v>1551</v>
      </c>
      <c r="K1207" s="1">
        <f>_xlfn.XLOOKUP(J1207,'[1]Youth DB'!$G:$G,'[1]Youth DB'!$A:$A,"",0)</f>
        <v>767</v>
      </c>
      <c r="L1207" s="17" t="s">
        <v>779</v>
      </c>
      <c r="M1207" s="11">
        <f>SUM(O1207,Q1207,S1207,U1207,W1207,Y1207,AA1207,AC1207,AE1207)</f>
        <v>20</v>
      </c>
      <c r="N1207" s="12"/>
      <c r="O1207" s="12"/>
      <c r="P1207" s="12"/>
      <c r="Q1207" s="12">
        <v>3</v>
      </c>
      <c r="R1207" s="12">
        <v>1</v>
      </c>
      <c r="S1207" s="12">
        <v>6</v>
      </c>
      <c r="T1207" s="12">
        <v>3</v>
      </c>
      <c r="U1207" s="12">
        <v>6</v>
      </c>
      <c r="V1207" s="12">
        <v>3</v>
      </c>
      <c r="W1207" s="12">
        <v>5</v>
      </c>
      <c r="X1207" s="12">
        <v>4</v>
      </c>
      <c r="Y1207" s="12"/>
      <c r="Z1207" s="12"/>
      <c r="AA1207" s="12"/>
      <c r="AB1207" s="12"/>
      <c r="AC1207" s="12"/>
      <c r="AD1207" s="12"/>
      <c r="AE1207" s="12"/>
      <c r="AF1207" s="12"/>
    </row>
    <row r="1208" spans="1:32" ht="48">
      <c r="A1208" s="1">
        <v>7767</v>
      </c>
      <c r="B1208" s="3" t="s">
        <v>1016</v>
      </c>
      <c r="C1208" s="3" t="s">
        <v>1553</v>
      </c>
      <c r="D1208" s="3" t="s">
        <v>432</v>
      </c>
      <c r="E1208" s="3" t="s">
        <v>43</v>
      </c>
      <c r="F1208" s="1" t="s">
        <v>35</v>
      </c>
      <c r="G1208" s="17" t="s">
        <v>2130</v>
      </c>
      <c r="H1208" s="17" t="s">
        <v>2131</v>
      </c>
      <c r="I1208" s="15" t="s">
        <v>75</v>
      </c>
      <c r="J1208" s="17" t="s">
        <v>1551</v>
      </c>
      <c r="K1208" s="1">
        <f>_xlfn.XLOOKUP(J1208,'[1]Youth DB'!$G:$G,'[1]Youth DB'!$A:$A,"",0)</f>
        <v>767</v>
      </c>
      <c r="L1208" s="17" t="s">
        <v>1150</v>
      </c>
      <c r="M1208" s="11">
        <f>SUM(O1208,Q1208,S1208,U1208,W1208,Y1208,AA1208,AC1208,AE1208)</f>
        <v>20</v>
      </c>
      <c r="N1208" s="12"/>
      <c r="O1208" s="12"/>
      <c r="P1208" s="12"/>
      <c r="Q1208" s="12">
        <v>2</v>
      </c>
      <c r="R1208" s="12">
        <v>1</v>
      </c>
      <c r="S1208" s="12">
        <v>9</v>
      </c>
      <c r="T1208" s="12">
        <v>2</v>
      </c>
      <c r="U1208" s="12">
        <v>6</v>
      </c>
      <c r="V1208" s="12">
        <v>2</v>
      </c>
      <c r="W1208" s="12">
        <v>3</v>
      </c>
      <c r="X1208" s="12">
        <v>4</v>
      </c>
      <c r="Y1208" s="12"/>
      <c r="Z1208" s="12"/>
      <c r="AA1208" s="12"/>
      <c r="AB1208" s="12"/>
      <c r="AC1208" s="12"/>
      <c r="AD1208" s="12"/>
      <c r="AE1208" s="12"/>
      <c r="AF1208" s="12"/>
    </row>
    <row r="1209" spans="1:32">
      <c r="A1209" s="1">
        <v>8536</v>
      </c>
      <c r="B1209" s="3" t="s">
        <v>1016</v>
      </c>
      <c r="C1209" s="3"/>
      <c r="D1209" s="3" t="s">
        <v>432</v>
      </c>
      <c r="E1209" s="3" t="s">
        <v>57</v>
      </c>
      <c r="F1209" s="1" t="s">
        <v>35</v>
      </c>
      <c r="G1209" s="3" t="s">
        <v>872</v>
      </c>
      <c r="H1209" s="3" t="s">
        <v>2132</v>
      </c>
      <c r="I1209" s="15" t="s">
        <v>78</v>
      </c>
      <c r="J1209" s="17" t="s">
        <v>1551</v>
      </c>
      <c r="K1209" s="1">
        <f>_xlfn.XLOOKUP(J1209,'[1]Youth DB'!$G:$G,'[1]Youth DB'!$A:$A,"",0)</f>
        <v>767</v>
      </c>
      <c r="L1209" s="17" t="s">
        <v>1286</v>
      </c>
      <c r="M1209" s="11">
        <f>SUM(O1209,Q1209,S1209,U1209,W1209,Y1209,AA1209,AC1209,AE1209)</f>
        <v>20</v>
      </c>
      <c r="N1209" s="12"/>
      <c r="O1209" s="12">
        <v>4</v>
      </c>
      <c r="P1209" s="12">
        <v>1</v>
      </c>
      <c r="Q1209" s="12">
        <v>4</v>
      </c>
      <c r="R1209" s="12">
        <v>3</v>
      </c>
      <c r="S1209" s="12">
        <v>5</v>
      </c>
      <c r="T1209" s="12">
        <v>4</v>
      </c>
      <c r="U1209" s="12">
        <v>3</v>
      </c>
      <c r="V1209" s="12">
        <v>4</v>
      </c>
      <c r="W1209" s="12">
        <v>4</v>
      </c>
      <c r="X1209" s="12">
        <v>4</v>
      </c>
      <c r="Y1209" s="12"/>
      <c r="Z1209" s="12"/>
      <c r="AA1209" s="12"/>
      <c r="AB1209" s="12"/>
      <c r="AC1209" s="12"/>
      <c r="AD1209" s="12"/>
      <c r="AE1209" s="12"/>
      <c r="AF1209" s="12"/>
    </row>
    <row r="1210" spans="1:32">
      <c r="A1210" s="1">
        <v>9755</v>
      </c>
      <c r="B1210" s="17" t="s">
        <v>357</v>
      </c>
      <c r="C1210" s="17" t="s">
        <v>390</v>
      </c>
      <c r="D1210" s="17" t="s">
        <v>171</v>
      </c>
      <c r="E1210" s="17" t="s">
        <v>148</v>
      </c>
      <c r="F1210" s="1" t="s">
        <v>35</v>
      </c>
      <c r="G1210" s="17" t="s">
        <v>2133</v>
      </c>
      <c r="H1210" s="17" t="s">
        <v>2134</v>
      </c>
      <c r="I1210" s="15"/>
      <c r="J1210" t="s">
        <v>2103</v>
      </c>
      <c r="K1210" s="1">
        <f>_xlfn.XLOOKUP(J1210,'[1]Youth DB'!$G:$G,'[1]Youth DB'!$A:$A,"",0)</f>
        <v>567</v>
      </c>
      <c r="L1210" s="16">
        <v>45033</v>
      </c>
      <c r="M1210" s="11">
        <f>SUM(O1210,Q1210,S1210,U1210,W1210,Y1210,AA1210,AC1210,AE1210)</f>
        <v>19</v>
      </c>
      <c r="N1210" s="12" t="s">
        <v>40</v>
      </c>
      <c r="O1210" s="12">
        <v>0</v>
      </c>
      <c r="P1210" s="12"/>
      <c r="Q1210" s="12">
        <v>5</v>
      </c>
      <c r="R1210" s="12">
        <v>1</v>
      </c>
      <c r="S1210" s="12">
        <v>9</v>
      </c>
      <c r="T1210" s="12">
        <v>2</v>
      </c>
      <c r="U1210" s="12">
        <v>5</v>
      </c>
      <c r="V1210" s="12">
        <v>3</v>
      </c>
      <c r="W1210" s="12">
        <v>0</v>
      </c>
      <c r="X1210" s="12"/>
      <c r="Y1210" s="12"/>
      <c r="Z1210" s="12"/>
      <c r="AA1210" s="12"/>
      <c r="AB1210" s="12"/>
      <c r="AC1210" s="12"/>
      <c r="AD1210" s="12"/>
      <c r="AE1210" s="12"/>
      <c r="AF1210" s="12"/>
    </row>
    <row r="1211" spans="1:32">
      <c r="A1211" s="1">
        <v>8528</v>
      </c>
      <c r="B1211" s="17" t="s">
        <v>357</v>
      </c>
      <c r="C1211" s="17" t="s">
        <v>390</v>
      </c>
      <c r="D1211" s="17" t="s">
        <v>171</v>
      </c>
      <c r="E1211" s="17" t="s">
        <v>148</v>
      </c>
      <c r="F1211" s="1" t="s">
        <v>35</v>
      </c>
      <c r="G1211" s="17" t="s">
        <v>2135</v>
      </c>
      <c r="H1211" s="17" t="s">
        <v>1954</v>
      </c>
      <c r="I1211" s="15"/>
      <c r="J1211" t="s">
        <v>2103</v>
      </c>
      <c r="K1211" s="1">
        <f>_xlfn.XLOOKUP(J1211,'[1]Youth DB'!$G:$G,'[1]Youth DB'!$A:$A,"",0)</f>
        <v>567</v>
      </c>
      <c r="L1211" s="16">
        <v>45030</v>
      </c>
      <c r="M1211" s="11">
        <f>SUM(O1211,Q1211,S1211,U1211,W1211,Y1211,AA1211,AC1211,AE1211)</f>
        <v>28</v>
      </c>
      <c r="N1211" s="12" t="s">
        <v>40</v>
      </c>
      <c r="O1211" s="12">
        <v>0</v>
      </c>
      <c r="P1211" s="12"/>
      <c r="Q1211" s="12">
        <v>5</v>
      </c>
      <c r="R1211" s="12">
        <v>1</v>
      </c>
      <c r="S1211" s="12">
        <v>9</v>
      </c>
      <c r="T1211" s="12">
        <v>1</v>
      </c>
      <c r="U1211" s="12">
        <v>8</v>
      </c>
      <c r="V1211" s="12">
        <v>1</v>
      </c>
      <c r="W1211" s="12">
        <v>6</v>
      </c>
      <c r="X1211" s="12">
        <v>2</v>
      </c>
      <c r="Y1211" s="12"/>
      <c r="Z1211" s="12"/>
      <c r="AA1211" s="12"/>
      <c r="AB1211" s="12"/>
      <c r="AC1211" s="12"/>
      <c r="AD1211" s="12"/>
      <c r="AE1211" s="12"/>
      <c r="AF1211" s="12"/>
    </row>
    <row r="1212" spans="1:32">
      <c r="A1212" s="67">
        <v>10001</v>
      </c>
      <c r="B1212" s="17" t="s">
        <v>1016</v>
      </c>
      <c r="C1212" s="17"/>
      <c r="D1212" s="17" t="s">
        <v>432</v>
      </c>
      <c r="E1212" s="17" t="s">
        <v>43</v>
      </c>
      <c r="F1212" s="1" t="s">
        <v>35</v>
      </c>
      <c r="G1212" s="17" t="s">
        <v>1357</v>
      </c>
      <c r="H1212" s="17" t="s">
        <v>425</v>
      </c>
      <c r="I1212" s="15"/>
      <c r="J1212" s="17" t="s">
        <v>1358</v>
      </c>
      <c r="K1212" s="1">
        <f>_xlfn.XLOOKUP(J1212,'[1]Youth DB'!$G:$G,'[1]Youth DB'!$A:$A,"",0)</f>
        <v>665</v>
      </c>
      <c r="L1212" s="17" t="s">
        <v>39</v>
      </c>
      <c r="M1212" s="11">
        <f>SUM(O1212,Q1212,S1212,U1212,W1212,Y1212,AA1212,AC1212,AE1212)</f>
        <v>20</v>
      </c>
      <c r="N1212" s="12" t="s">
        <v>206</v>
      </c>
      <c r="O1212" s="12">
        <v>4</v>
      </c>
      <c r="P1212" s="12">
        <v>1</v>
      </c>
      <c r="Q1212" s="12">
        <v>4</v>
      </c>
      <c r="R1212" s="12">
        <v>2</v>
      </c>
      <c r="S1212" s="12">
        <v>6</v>
      </c>
      <c r="T1212" s="12">
        <v>2</v>
      </c>
      <c r="U1212" s="12">
        <v>4</v>
      </c>
      <c r="V1212" s="12">
        <v>2</v>
      </c>
      <c r="W1212" s="12">
        <v>2</v>
      </c>
      <c r="X1212" s="12">
        <v>2</v>
      </c>
      <c r="Y1212" s="12"/>
      <c r="Z1212" s="12"/>
      <c r="AA1212" s="12"/>
      <c r="AB1212" s="12"/>
      <c r="AC1212" s="12"/>
      <c r="AD1212" s="12"/>
      <c r="AE1212" s="12"/>
      <c r="AF1212" s="12"/>
    </row>
    <row r="1213" spans="1:32">
      <c r="A1213" s="1">
        <v>4831</v>
      </c>
      <c r="B1213" s="3" t="s">
        <v>1016</v>
      </c>
      <c r="C1213" s="3"/>
      <c r="D1213" s="3" t="s">
        <v>432</v>
      </c>
      <c r="E1213" s="3" t="s">
        <v>57</v>
      </c>
      <c r="F1213" s="1" t="s">
        <v>35</v>
      </c>
      <c r="G1213" s="3" t="s">
        <v>2136</v>
      </c>
      <c r="H1213" s="3" t="s">
        <v>561</v>
      </c>
      <c r="I1213" s="15" t="s">
        <v>75</v>
      </c>
      <c r="J1213" s="17" t="s">
        <v>1358</v>
      </c>
      <c r="K1213" s="1">
        <f>_xlfn.XLOOKUP(J1213,'[1]Youth DB'!$G:$G,'[1]Youth DB'!$A:$A,"",0)</f>
        <v>665</v>
      </c>
      <c r="L1213" s="17" t="s">
        <v>155</v>
      </c>
      <c r="M1213" s="11">
        <f>SUM(O1213,Q1213,S1213,U1213,W1213,Y1213,AA1213,AC1213,AE1213)</f>
        <v>20</v>
      </c>
      <c r="N1213" s="12"/>
      <c r="O1213" s="12">
        <v>4</v>
      </c>
      <c r="P1213" s="12">
        <v>3</v>
      </c>
      <c r="Q1213" s="12">
        <v>3</v>
      </c>
      <c r="R1213" s="12">
        <v>4</v>
      </c>
      <c r="S1213" s="12">
        <v>8</v>
      </c>
      <c r="T1213" s="12">
        <v>6</v>
      </c>
      <c r="U1213" s="12">
        <v>3</v>
      </c>
      <c r="V1213" s="12">
        <v>6</v>
      </c>
      <c r="W1213" s="12">
        <v>2</v>
      </c>
      <c r="X1213" s="12">
        <v>9</v>
      </c>
      <c r="Y1213" s="12"/>
      <c r="Z1213" s="12"/>
      <c r="AA1213" s="12"/>
      <c r="AB1213" s="12"/>
      <c r="AC1213" s="12"/>
      <c r="AD1213" s="12"/>
      <c r="AE1213" s="12"/>
      <c r="AF1213" s="12"/>
    </row>
    <row r="1214" spans="1:32">
      <c r="A1214" s="1">
        <v>4816</v>
      </c>
      <c r="B1214" s="3" t="s">
        <v>1016</v>
      </c>
      <c r="C1214" s="3"/>
      <c r="D1214" s="3" t="s">
        <v>432</v>
      </c>
      <c r="E1214" s="3" t="s">
        <v>57</v>
      </c>
      <c r="F1214" s="1" t="s">
        <v>35</v>
      </c>
      <c r="G1214" s="3" t="s">
        <v>1130</v>
      </c>
      <c r="H1214" s="3" t="s">
        <v>2100</v>
      </c>
      <c r="I1214" s="15" t="s">
        <v>75</v>
      </c>
      <c r="J1214" s="17" t="s">
        <v>1358</v>
      </c>
      <c r="K1214" s="1">
        <f>_xlfn.XLOOKUP(J1214,'[1]Youth DB'!$G:$G,'[1]Youth DB'!$A:$A,"",0)</f>
        <v>665</v>
      </c>
      <c r="L1214" s="17" t="s">
        <v>39</v>
      </c>
      <c r="M1214" s="11">
        <f>SUM(O1214,Q1214,S1214,U1214,W1214,Y1214,AA1214,AC1214,AE1214)</f>
        <v>20</v>
      </c>
      <c r="N1214" s="12"/>
      <c r="O1214" s="12">
        <v>5</v>
      </c>
      <c r="P1214" s="12">
        <v>2</v>
      </c>
      <c r="Q1214" s="12">
        <v>4</v>
      </c>
      <c r="R1214" s="12">
        <v>3</v>
      </c>
      <c r="S1214" s="12">
        <v>5</v>
      </c>
      <c r="T1214" s="12">
        <v>1</v>
      </c>
      <c r="U1214" s="12">
        <v>3</v>
      </c>
      <c r="V1214" s="12">
        <v>1</v>
      </c>
      <c r="W1214" s="12">
        <v>3</v>
      </c>
      <c r="X1214" s="12">
        <v>8</v>
      </c>
      <c r="Y1214" s="12"/>
      <c r="Z1214" s="12"/>
      <c r="AA1214" s="12"/>
      <c r="AB1214" s="12"/>
      <c r="AC1214" s="12"/>
      <c r="AD1214" s="12"/>
      <c r="AE1214" s="12"/>
      <c r="AF1214" s="12"/>
    </row>
    <row r="1215" spans="1:32">
      <c r="A1215" s="1">
        <v>6807</v>
      </c>
      <c r="B1215" s="17" t="s">
        <v>357</v>
      </c>
      <c r="C1215" s="17"/>
      <c r="D1215" s="17" t="s">
        <v>171</v>
      </c>
      <c r="E1215" s="17" t="s">
        <v>148</v>
      </c>
      <c r="F1215" s="1" t="s">
        <v>35</v>
      </c>
      <c r="G1215" s="17" t="s">
        <v>2137</v>
      </c>
      <c r="H1215" s="17" t="s">
        <v>2138</v>
      </c>
      <c r="I1215" s="15"/>
      <c r="J1215" t="s">
        <v>2103</v>
      </c>
      <c r="K1215" s="1">
        <f>_xlfn.XLOOKUP(J1215,'[1]Youth DB'!$G:$G,'[1]Youth DB'!$A:$A,"",0)</f>
        <v>567</v>
      </c>
      <c r="L1215" s="16">
        <v>44965</v>
      </c>
      <c r="M1215" s="11">
        <f>SUM(O1215,Q1215,S1215,U1215,W1215,Y1215,AA1215,AC1215,AE1215)</f>
        <v>35</v>
      </c>
      <c r="N1215" s="12" t="s">
        <v>206</v>
      </c>
      <c r="O1215" s="12">
        <v>7</v>
      </c>
      <c r="P1215" s="12">
        <v>1</v>
      </c>
      <c r="Q1215" s="12">
        <v>4</v>
      </c>
      <c r="R1215" s="12">
        <v>1</v>
      </c>
      <c r="S1215" s="12">
        <v>10</v>
      </c>
      <c r="T1215" s="12">
        <v>2</v>
      </c>
      <c r="U1215" s="12">
        <v>7</v>
      </c>
      <c r="V1215" s="12">
        <v>3</v>
      </c>
      <c r="W1215" s="12">
        <v>7</v>
      </c>
      <c r="X1215" s="12">
        <v>4</v>
      </c>
      <c r="Y1215" s="12"/>
      <c r="Z1215" s="12"/>
      <c r="AA1215" s="12"/>
      <c r="AB1215" s="12"/>
      <c r="AC1215" s="12"/>
      <c r="AD1215" s="12"/>
      <c r="AE1215" s="12"/>
      <c r="AF1215" s="12"/>
    </row>
    <row r="1216" spans="1:32">
      <c r="A1216" s="1">
        <v>8529</v>
      </c>
      <c r="B1216" s="17" t="s">
        <v>357</v>
      </c>
      <c r="C1216" s="17"/>
      <c r="D1216" s="17" t="s">
        <v>171</v>
      </c>
      <c r="E1216" s="17" t="s">
        <v>148</v>
      </c>
      <c r="F1216" s="1" t="s">
        <v>35</v>
      </c>
      <c r="G1216" s="17" t="s">
        <v>2139</v>
      </c>
      <c r="H1216" s="17" t="s">
        <v>332</v>
      </c>
      <c r="I1216" s="15"/>
      <c r="J1216" t="s">
        <v>2103</v>
      </c>
      <c r="K1216" s="1">
        <f>_xlfn.XLOOKUP(J1216,'[1]Youth DB'!$G:$G,'[1]Youth DB'!$A:$A,"",0)</f>
        <v>567</v>
      </c>
      <c r="L1216" s="16">
        <v>44958</v>
      </c>
      <c r="M1216" s="11">
        <f>SUM(O1216,Q1216,S1216,U1216,W1216,Y1216,AA1216,AC1216,AE1216)</f>
        <v>73</v>
      </c>
      <c r="N1216" s="12" t="s">
        <v>206</v>
      </c>
      <c r="O1216" s="12">
        <v>34</v>
      </c>
      <c r="P1216" s="12">
        <v>1</v>
      </c>
      <c r="Q1216" s="12">
        <v>6</v>
      </c>
      <c r="R1216" s="12">
        <v>1</v>
      </c>
      <c r="S1216" s="12">
        <v>8</v>
      </c>
      <c r="T1216" s="12">
        <v>2</v>
      </c>
      <c r="U1216" s="12">
        <v>9</v>
      </c>
      <c r="V1216" s="12">
        <v>3</v>
      </c>
      <c r="W1216" s="12">
        <v>16</v>
      </c>
      <c r="X1216" s="12">
        <v>6</v>
      </c>
      <c r="Y1216" s="12"/>
      <c r="Z1216" s="12"/>
      <c r="AA1216" s="12"/>
      <c r="AB1216" s="12"/>
      <c r="AC1216" s="12"/>
      <c r="AD1216" s="12"/>
      <c r="AE1216" s="12"/>
      <c r="AF1216" s="12"/>
    </row>
    <row r="1217" spans="1:32">
      <c r="A1217" s="1">
        <v>9756</v>
      </c>
      <c r="B1217" s="17" t="s">
        <v>357</v>
      </c>
      <c r="C1217" s="17" t="s">
        <v>390</v>
      </c>
      <c r="D1217" s="17" t="s">
        <v>171</v>
      </c>
      <c r="E1217" s="17" t="s">
        <v>148</v>
      </c>
      <c r="F1217" s="1" t="s">
        <v>35</v>
      </c>
      <c r="G1217" s="17" t="s">
        <v>2140</v>
      </c>
      <c r="H1217" s="17" t="s">
        <v>1143</v>
      </c>
      <c r="I1217" s="15"/>
      <c r="J1217" t="s">
        <v>2103</v>
      </c>
      <c r="K1217" s="1">
        <f>_xlfn.XLOOKUP(J1217,'[1]Youth DB'!$G:$G,'[1]Youth DB'!$A:$A,"",0)</f>
        <v>567</v>
      </c>
      <c r="L1217" s="16">
        <v>45034</v>
      </c>
      <c r="M1217" s="11">
        <f>SUM(O1217,Q1217,S1217,U1217,W1217,Y1217,AA1217,AC1217,AE1217)</f>
        <v>30</v>
      </c>
      <c r="N1217" s="12" t="s">
        <v>40</v>
      </c>
      <c r="O1217" s="12">
        <v>0</v>
      </c>
      <c r="P1217" s="12"/>
      <c r="Q1217" s="12">
        <v>6</v>
      </c>
      <c r="R1217" s="12">
        <v>1</v>
      </c>
      <c r="S1217" s="12">
        <v>8</v>
      </c>
      <c r="T1217" s="12">
        <v>2</v>
      </c>
      <c r="U1217" s="12">
        <v>7</v>
      </c>
      <c r="V1217" s="12">
        <v>3</v>
      </c>
      <c r="W1217" s="12">
        <v>9</v>
      </c>
      <c r="X1217" s="12">
        <v>4</v>
      </c>
      <c r="Y1217" s="12"/>
      <c r="Z1217" s="12"/>
      <c r="AA1217" s="12"/>
      <c r="AB1217" s="12"/>
      <c r="AC1217" s="12"/>
      <c r="AD1217" s="12"/>
      <c r="AE1217" s="12"/>
      <c r="AF1217" s="12"/>
    </row>
    <row r="1218" spans="1:32">
      <c r="A1218" s="1">
        <v>5171</v>
      </c>
      <c r="B1218" s="3" t="s">
        <v>807</v>
      </c>
      <c r="C1218" s="3"/>
      <c r="D1218" s="3" t="s">
        <v>33</v>
      </c>
      <c r="E1218" s="3" t="s">
        <v>57</v>
      </c>
      <c r="F1218" s="1" t="s">
        <v>35</v>
      </c>
      <c r="G1218" s="3" t="s">
        <v>2141</v>
      </c>
      <c r="H1218" s="3" t="s">
        <v>1015</v>
      </c>
      <c r="I1218" s="15"/>
      <c r="J1218" s="17" t="s">
        <v>1367</v>
      </c>
      <c r="K1218" s="1">
        <f>_xlfn.XLOOKUP(J1218,'[1]Youth DB'!$G:$G,'[1]Youth DB'!$A:$A,"",0)</f>
        <v>734</v>
      </c>
      <c r="L1218" s="17" t="s">
        <v>155</v>
      </c>
      <c r="M1218" s="11">
        <f>SUM(O1218,Q1218,S1218,U1218,W1218,Y1218,AA1218,AC1218,AE1218)</f>
        <v>20</v>
      </c>
      <c r="N1218" s="12" t="s">
        <v>40</v>
      </c>
      <c r="O1218" s="12">
        <v>3</v>
      </c>
      <c r="P1218" s="12">
        <v>1</v>
      </c>
      <c r="Q1218" s="12">
        <v>3</v>
      </c>
      <c r="R1218" s="12">
        <v>2</v>
      </c>
      <c r="S1218" s="12">
        <v>8</v>
      </c>
      <c r="T1218" s="12">
        <v>3</v>
      </c>
      <c r="U1218" s="12">
        <v>1</v>
      </c>
      <c r="V1218" s="12">
        <v>3</v>
      </c>
      <c r="W1218" s="12">
        <v>5</v>
      </c>
      <c r="X1218" s="12">
        <v>6</v>
      </c>
      <c r="Y1218" s="12"/>
      <c r="Z1218" s="12"/>
      <c r="AA1218" s="12"/>
      <c r="AB1218" s="12"/>
      <c r="AC1218" s="12"/>
      <c r="AD1218" s="12"/>
      <c r="AE1218" s="12"/>
      <c r="AF1218" s="12"/>
    </row>
    <row r="1219" spans="1:32">
      <c r="A1219" s="1">
        <v>5184</v>
      </c>
      <c r="B1219" s="3" t="s">
        <v>807</v>
      </c>
      <c r="C1219" s="3"/>
      <c r="D1219" s="3" t="s">
        <v>33</v>
      </c>
      <c r="E1219" s="3" t="s">
        <v>43</v>
      </c>
      <c r="F1219" s="1" t="s">
        <v>35</v>
      </c>
      <c r="G1219" s="3" t="s">
        <v>2142</v>
      </c>
      <c r="H1219" s="3" t="s">
        <v>1775</v>
      </c>
      <c r="I1219" s="15"/>
      <c r="J1219" s="17" t="s">
        <v>1367</v>
      </c>
      <c r="K1219" s="1">
        <f>_xlfn.XLOOKUP(J1219,'[1]Youth DB'!$G:$G,'[1]Youth DB'!$A:$A,"",0)</f>
        <v>734</v>
      </c>
      <c r="L1219" s="17" t="s">
        <v>811</v>
      </c>
      <c r="M1219" s="11">
        <f>SUM(O1219,Q1219,S1219,U1219,W1219,Y1219,AA1219,AC1219,AE1219)</f>
        <v>20</v>
      </c>
      <c r="N1219" s="12" t="s">
        <v>40</v>
      </c>
      <c r="O1219" s="12"/>
      <c r="P1219" s="12"/>
      <c r="Q1219" s="12">
        <v>4</v>
      </c>
      <c r="R1219" s="12">
        <v>1</v>
      </c>
      <c r="S1219" s="12">
        <v>11</v>
      </c>
      <c r="T1219" s="12">
        <v>3</v>
      </c>
      <c r="U1219" s="12">
        <v>4</v>
      </c>
      <c r="V1219" s="12">
        <v>3</v>
      </c>
      <c r="W1219" s="12">
        <v>1</v>
      </c>
      <c r="X1219" s="12">
        <v>3</v>
      </c>
      <c r="Y1219" s="12"/>
      <c r="Z1219" s="12"/>
      <c r="AA1219" s="12"/>
      <c r="AB1219" s="12"/>
      <c r="AC1219" s="12"/>
      <c r="AD1219" s="12"/>
      <c r="AE1219" s="12"/>
      <c r="AF1219" s="12"/>
    </row>
    <row r="1220" spans="1:32">
      <c r="A1220" s="1">
        <v>7572</v>
      </c>
      <c r="B1220" s="17" t="s">
        <v>807</v>
      </c>
      <c r="C1220" s="3"/>
      <c r="D1220" s="3" t="s">
        <v>33</v>
      </c>
      <c r="E1220" s="17" t="s">
        <v>43</v>
      </c>
      <c r="F1220" s="1" t="s">
        <v>35</v>
      </c>
      <c r="G1220" s="17" t="s">
        <v>2143</v>
      </c>
      <c r="H1220" s="17" t="s">
        <v>2144</v>
      </c>
      <c r="I1220" s="15"/>
      <c r="J1220" s="17" t="s">
        <v>1367</v>
      </c>
      <c r="K1220" s="1">
        <f>_xlfn.XLOOKUP(J1220,'[1]Youth DB'!$G:$G,'[1]Youth DB'!$A:$A,"",0)</f>
        <v>734</v>
      </c>
      <c r="L1220" s="17" t="s">
        <v>1286</v>
      </c>
      <c r="M1220" s="11">
        <f>SUM(O1220,Q1220,S1220,U1220,W1220,Y1220,AA1220,AC1220,AE1220)</f>
        <v>20</v>
      </c>
      <c r="N1220" s="12" t="s">
        <v>40</v>
      </c>
      <c r="O1220" s="12">
        <v>1</v>
      </c>
      <c r="P1220" s="12">
        <v>1</v>
      </c>
      <c r="Q1220" s="12">
        <v>6</v>
      </c>
      <c r="R1220" s="12">
        <v>2</v>
      </c>
      <c r="S1220" s="12">
        <v>8</v>
      </c>
      <c r="T1220" s="12">
        <v>3</v>
      </c>
      <c r="U1220" s="12">
        <v>3</v>
      </c>
      <c r="V1220" s="12">
        <v>3</v>
      </c>
      <c r="W1220" s="12">
        <v>2</v>
      </c>
      <c r="X1220" s="12">
        <v>3</v>
      </c>
      <c r="Y1220" s="12"/>
      <c r="Z1220" s="12"/>
      <c r="AA1220" s="12"/>
      <c r="AB1220" s="12"/>
      <c r="AC1220" s="12"/>
      <c r="AD1220" s="12"/>
      <c r="AE1220" s="12"/>
      <c r="AF1220" s="12"/>
    </row>
    <row r="1221" spans="1:32">
      <c r="A1221" s="1">
        <v>7558</v>
      </c>
      <c r="B1221" s="3" t="s">
        <v>807</v>
      </c>
      <c r="C1221" s="3"/>
      <c r="D1221" s="3" t="s">
        <v>33</v>
      </c>
      <c r="E1221" s="3" t="s">
        <v>43</v>
      </c>
      <c r="F1221" s="1" t="s">
        <v>35</v>
      </c>
      <c r="G1221" s="3" t="s">
        <v>479</v>
      </c>
      <c r="H1221" s="3" t="s">
        <v>967</v>
      </c>
      <c r="I1221" s="15"/>
      <c r="J1221" s="17" t="s">
        <v>1129</v>
      </c>
      <c r="K1221" s="1">
        <f>_xlfn.XLOOKUP(J1221,'[1]Youth DB'!$G:$G,'[1]Youth DB'!$A:$A,"",0)</f>
        <v>694</v>
      </c>
      <c r="L1221" s="17" t="s">
        <v>39</v>
      </c>
      <c r="M1221" s="11">
        <f>SUM(O1221,Q1221,S1221,U1221,W1221,Y1221,AA1221,AC1221,AE1221)</f>
        <v>20</v>
      </c>
      <c r="N1221" s="12" t="s">
        <v>40</v>
      </c>
      <c r="O1221" s="12">
        <v>3</v>
      </c>
      <c r="P1221" s="12">
        <v>1</v>
      </c>
      <c r="Q1221" s="12">
        <v>6</v>
      </c>
      <c r="R1221" s="12">
        <v>1</v>
      </c>
      <c r="S1221" s="12">
        <v>6</v>
      </c>
      <c r="T1221" s="12">
        <v>3</v>
      </c>
      <c r="U1221" s="12">
        <v>2</v>
      </c>
      <c r="V1221" s="12">
        <v>3</v>
      </c>
      <c r="W1221" s="12">
        <v>3</v>
      </c>
      <c r="X1221" s="12">
        <v>4</v>
      </c>
      <c r="Y1221" s="12"/>
      <c r="Z1221" s="12"/>
      <c r="AA1221" s="12"/>
      <c r="AB1221" s="12"/>
      <c r="AC1221" s="12"/>
      <c r="AD1221" s="12"/>
      <c r="AE1221" s="12"/>
      <c r="AF1221" s="12"/>
    </row>
    <row r="1222" spans="1:32">
      <c r="A1222" s="1">
        <v>7561</v>
      </c>
      <c r="B1222" s="3" t="s">
        <v>807</v>
      </c>
      <c r="C1222" s="3"/>
      <c r="D1222" s="3" t="s">
        <v>33</v>
      </c>
      <c r="E1222" s="3" t="s">
        <v>43</v>
      </c>
      <c r="F1222" s="1" t="s">
        <v>35</v>
      </c>
      <c r="G1222" s="3" t="s">
        <v>2145</v>
      </c>
      <c r="H1222" s="3" t="s">
        <v>169</v>
      </c>
      <c r="I1222" s="15"/>
      <c r="J1222" s="17" t="s">
        <v>1367</v>
      </c>
      <c r="K1222" s="1">
        <f>_xlfn.XLOOKUP(J1222,'[1]Youth DB'!$G:$G,'[1]Youth DB'!$A:$A,"",0)</f>
        <v>734</v>
      </c>
      <c r="L1222" s="17" t="s">
        <v>39</v>
      </c>
      <c r="M1222" s="11">
        <f>SUM(O1222,Q1222,S1222,U1222,W1222,Y1222,AA1222,AC1222,AE1222)</f>
        <v>20</v>
      </c>
      <c r="N1222" s="12" t="s">
        <v>40</v>
      </c>
      <c r="O1222" s="12">
        <v>2</v>
      </c>
      <c r="P1222" s="12">
        <v>1</v>
      </c>
      <c r="Q1222" s="12">
        <v>4</v>
      </c>
      <c r="R1222" s="12">
        <v>1</v>
      </c>
      <c r="S1222" s="12">
        <v>10</v>
      </c>
      <c r="T1222" s="12">
        <v>3</v>
      </c>
      <c r="U1222" s="12">
        <v>3</v>
      </c>
      <c r="V1222" s="12">
        <v>3</v>
      </c>
      <c r="W1222" s="12">
        <v>1</v>
      </c>
      <c r="X1222" s="12">
        <v>2</v>
      </c>
      <c r="Y1222" s="12"/>
      <c r="Z1222" s="12"/>
      <c r="AA1222" s="12"/>
      <c r="AB1222" s="12"/>
      <c r="AC1222" s="12"/>
      <c r="AD1222" s="12"/>
      <c r="AE1222" s="12"/>
      <c r="AF1222" s="12"/>
    </row>
    <row r="1223" spans="1:32">
      <c r="A1223" s="1">
        <v>7518</v>
      </c>
      <c r="B1223" s="3" t="s">
        <v>431</v>
      </c>
      <c r="C1223" s="3"/>
      <c r="D1223" s="3" t="s">
        <v>432</v>
      </c>
      <c r="E1223" s="3" t="s">
        <v>43</v>
      </c>
      <c r="F1223" s="1" t="s">
        <v>35</v>
      </c>
      <c r="G1223" s="3" t="s">
        <v>2146</v>
      </c>
      <c r="H1223" s="3" t="s">
        <v>2147</v>
      </c>
      <c r="I1223" s="15" t="s">
        <v>78</v>
      </c>
      <c r="J1223" s="17" t="s">
        <v>434</v>
      </c>
      <c r="K1223" s="1">
        <f>_xlfn.XLOOKUP(J1223,'[1]Youth DB'!$G:$G,'[1]Youth DB'!$A:$A,"",0)</f>
        <v>502</v>
      </c>
      <c r="L1223" s="17" t="s">
        <v>641</v>
      </c>
      <c r="M1223" s="11">
        <f>SUM(O1223,Q1223,S1223,U1223,W1223,Y1223,AA1223,AC1223,AE1223)</f>
        <v>22</v>
      </c>
      <c r="N1223" s="12"/>
      <c r="O1223" s="12">
        <v>3</v>
      </c>
      <c r="P1223" s="12">
        <v>1</v>
      </c>
      <c r="Q1223" s="12">
        <v>5</v>
      </c>
      <c r="R1223" s="12">
        <v>1</v>
      </c>
      <c r="S1223" s="12">
        <v>9</v>
      </c>
      <c r="T1223" s="12">
        <v>2</v>
      </c>
      <c r="U1223" s="12">
        <v>3</v>
      </c>
      <c r="V1223" s="12">
        <v>2</v>
      </c>
      <c r="W1223" s="12">
        <v>2</v>
      </c>
      <c r="X1223" s="12">
        <v>2</v>
      </c>
      <c r="Y1223" s="12"/>
      <c r="Z1223" s="12"/>
      <c r="AA1223" s="12"/>
      <c r="AB1223" s="12"/>
      <c r="AC1223" s="12"/>
      <c r="AD1223" s="12"/>
      <c r="AE1223" s="12"/>
      <c r="AF1223" s="12"/>
    </row>
    <row r="1224" spans="1:32">
      <c r="A1224" s="1">
        <v>5242</v>
      </c>
      <c r="B1224" s="3" t="s">
        <v>431</v>
      </c>
      <c r="C1224" s="3"/>
      <c r="D1224" s="3" t="s">
        <v>432</v>
      </c>
      <c r="E1224" s="3" t="s">
        <v>57</v>
      </c>
      <c r="F1224" s="1" t="s">
        <v>35</v>
      </c>
      <c r="G1224" s="3" t="s">
        <v>2148</v>
      </c>
      <c r="H1224" s="3" t="s">
        <v>2149</v>
      </c>
      <c r="I1224" s="15" t="s">
        <v>78</v>
      </c>
      <c r="J1224" s="17" t="s">
        <v>434</v>
      </c>
      <c r="K1224" s="1">
        <f>_xlfn.XLOOKUP(J1224,'[1]Youth DB'!$G:$G,'[1]Youth DB'!$A:$A,"",0)</f>
        <v>502</v>
      </c>
      <c r="L1224" s="17" t="s">
        <v>155</v>
      </c>
      <c r="M1224" s="11">
        <f>SUM(O1224,Q1224,S1224,U1224,W1224,Y1224,AA1224,AC1224,AE1224)</f>
        <v>24</v>
      </c>
      <c r="N1224" s="12"/>
      <c r="O1224" s="12">
        <v>5</v>
      </c>
      <c r="P1224" s="12">
        <v>1</v>
      </c>
      <c r="Q1224" s="12">
        <v>6</v>
      </c>
      <c r="R1224" s="12">
        <v>2</v>
      </c>
      <c r="S1224" s="12">
        <v>9</v>
      </c>
      <c r="T1224" s="12">
        <v>2</v>
      </c>
      <c r="U1224" s="12"/>
      <c r="V1224" s="12">
        <v>2</v>
      </c>
      <c r="W1224" s="12">
        <v>4</v>
      </c>
      <c r="X1224" s="12">
        <v>2</v>
      </c>
      <c r="Y1224" s="12"/>
      <c r="Z1224" s="12"/>
      <c r="AA1224" s="12"/>
      <c r="AB1224" s="12"/>
      <c r="AC1224" s="12"/>
      <c r="AD1224" s="12"/>
      <c r="AE1224" s="12"/>
      <c r="AF1224" s="12"/>
    </row>
    <row r="1225" spans="1:32">
      <c r="A1225" s="1">
        <v>7499</v>
      </c>
      <c r="B1225" s="3" t="s">
        <v>431</v>
      </c>
      <c r="C1225" s="3"/>
      <c r="D1225" s="3" t="s">
        <v>432</v>
      </c>
      <c r="E1225" s="3" t="s">
        <v>43</v>
      </c>
      <c r="F1225" s="1" t="s">
        <v>35</v>
      </c>
      <c r="G1225" s="3" t="s">
        <v>87</v>
      </c>
      <c r="H1225" s="3" t="s">
        <v>2150</v>
      </c>
      <c r="I1225" s="15" t="s">
        <v>75</v>
      </c>
      <c r="J1225" s="17" t="s">
        <v>640</v>
      </c>
      <c r="K1225" s="1">
        <f>_xlfn.XLOOKUP(J1225,'[1]Youth DB'!$G:$G,'[1]Youth DB'!$A:$A,"",0)</f>
        <v>675</v>
      </c>
      <c r="L1225" s="17" t="s">
        <v>39</v>
      </c>
      <c r="M1225" s="11">
        <f>SUM(O1225,Q1225,S1225,U1225,W1225,Y1225,AA1225,AC1225,AE1225)</f>
        <v>20</v>
      </c>
      <c r="N1225" s="12"/>
      <c r="O1225" s="12">
        <v>3</v>
      </c>
      <c r="P1225" s="12">
        <v>1</v>
      </c>
      <c r="Q1225" s="12">
        <v>4</v>
      </c>
      <c r="R1225" s="12">
        <v>1</v>
      </c>
      <c r="S1225" s="12">
        <v>6</v>
      </c>
      <c r="T1225" s="12">
        <v>1</v>
      </c>
      <c r="U1225" s="12">
        <v>2</v>
      </c>
      <c r="V1225" s="12">
        <v>1</v>
      </c>
      <c r="W1225" s="12">
        <v>5</v>
      </c>
      <c r="X1225" s="12">
        <v>2</v>
      </c>
      <c r="Y1225" s="12"/>
      <c r="Z1225" s="12"/>
      <c r="AA1225" s="12"/>
      <c r="AB1225" s="12"/>
      <c r="AC1225" s="12"/>
      <c r="AD1225" s="12"/>
      <c r="AE1225" s="12"/>
      <c r="AF1225" s="12"/>
    </row>
    <row r="1226" spans="1:32">
      <c r="A1226" s="1">
        <v>6824</v>
      </c>
      <c r="B1226" s="17" t="s">
        <v>357</v>
      </c>
      <c r="C1226" s="17"/>
      <c r="D1226" s="17" t="s">
        <v>171</v>
      </c>
      <c r="E1226" s="17" t="s">
        <v>148</v>
      </c>
      <c r="F1226" s="1" t="s">
        <v>35</v>
      </c>
      <c r="G1226" s="17" t="s">
        <v>2151</v>
      </c>
      <c r="H1226" s="17" t="s">
        <v>2152</v>
      </c>
      <c r="I1226" s="15"/>
      <c r="J1226" t="s">
        <v>2103</v>
      </c>
      <c r="K1226" s="1">
        <f>_xlfn.XLOOKUP(J1226,'[1]Youth DB'!$G:$G,'[1]Youth DB'!$A:$A,"",0)</f>
        <v>567</v>
      </c>
      <c r="L1226" s="16">
        <v>44957</v>
      </c>
      <c r="M1226" s="11">
        <f>SUM(O1226,Q1226,S1226,U1226,W1226,Y1226,AA1226,AC1226,AE1226)</f>
        <v>43</v>
      </c>
      <c r="N1226" s="12" t="s">
        <v>206</v>
      </c>
      <c r="O1226" s="12">
        <v>24</v>
      </c>
      <c r="P1226" s="12">
        <v>1</v>
      </c>
      <c r="Q1226" s="12">
        <v>2</v>
      </c>
      <c r="R1226" s="12">
        <v>1</v>
      </c>
      <c r="S1226" s="12">
        <v>12</v>
      </c>
      <c r="T1226" s="12">
        <v>2</v>
      </c>
      <c r="U1226" s="12">
        <v>5</v>
      </c>
      <c r="V1226" s="12">
        <v>2</v>
      </c>
      <c r="W1226" s="12">
        <v>0</v>
      </c>
      <c r="X1226" s="12"/>
      <c r="Y1226" s="12"/>
      <c r="Z1226" s="12"/>
      <c r="AA1226" s="12"/>
      <c r="AB1226" s="12"/>
      <c r="AC1226" s="12"/>
      <c r="AD1226" s="12"/>
      <c r="AE1226" s="12"/>
      <c r="AF1226" s="12"/>
    </row>
    <row r="1227" spans="1:32">
      <c r="A1227" s="1">
        <v>5664</v>
      </c>
      <c r="B1227" s="17" t="s">
        <v>442</v>
      </c>
      <c r="C1227" s="17"/>
      <c r="D1227" s="17" t="s">
        <v>436</v>
      </c>
      <c r="E1227" s="17" t="s">
        <v>57</v>
      </c>
      <c r="F1227" s="1" t="s">
        <v>35</v>
      </c>
      <c r="G1227" s="17" t="s">
        <v>1357</v>
      </c>
      <c r="H1227" s="17" t="s">
        <v>2153</v>
      </c>
      <c r="I1227" s="15"/>
      <c r="J1227" s="17" t="s">
        <v>1714</v>
      </c>
      <c r="K1227" s="1">
        <f>_xlfn.XLOOKUP(J1227,'[1]Youth DB'!$G:$G,'[1]Youth DB'!$A:$A,"",0)</f>
        <v>515</v>
      </c>
      <c r="L1227" s="17" t="s">
        <v>960</v>
      </c>
      <c r="M1227" s="11">
        <f>SUM(O1227,Q1227,S1227,U1227,W1227,Y1227,AA1227,AC1227,AE1227)</f>
        <v>20</v>
      </c>
      <c r="N1227" s="12"/>
      <c r="O1227" s="12">
        <v>4</v>
      </c>
      <c r="P1227" s="12">
        <v>1</v>
      </c>
      <c r="Q1227" s="12">
        <v>3</v>
      </c>
      <c r="R1227" s="12">
        <v>2</v>
      </c>
      <c r="S1227" s="12">
        <v>6</v>
      </c>
      <c r="T1227" s="12">
        <v>3</v>
      </c>
      <c r="U1227" s="12">
        <v>7</v>
      </c>
      <c r="V1227" s="12">
        <v>1</v>
      </c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</row>
    <row r="1228" spans="1:32">
      <c r="A1228" s="1">
        <v>562</v>
      </c>
      <c r="B1228" s="17" t="s">
        <v>442</v>
      </c>
      <c r="C1228" s="17"/>
      <c r="D1228" s="17" t="s">
        <v>436</v>
      </c>
      <c r="E1228" s="17" t="s">
        <v>918</v>
      </c>
      <c r="F1228" s="1" t="s">
        <v>35</v>
      </c>
      <c r="G1228" s="17" t="s">
        <v>340</v>
      </c>
      <c r="H1228" s="17" t="s">
        <v>292</v>
      </c>
      <c r="I1228" s="15"/>
      <c r="J1228" s="17" t="s">
        <v>1720</v>
      </c>
      <c r="K1228" s="1">
        <f>_xlfn.XLOOKUP(J1228,'[1]Youth DB'!$G:$G,'[1]Youth DB'!$A:$A,"",0)</f>
        <v>501</v>
      </c>
      <c r="L1228" s="17" t="s">
        <v>2154</v>
      </c>
      <c r="M1228" s="11">
        <f>SUM(O1228,Q1228,S1228,U1228,W1228,Y1228,AA1228,AC1228,AE1228)</f>
        <v>20</v>
      </c>
      <c r="N1228" s="12"/>
      <c r="O1228" s="12">
        <v>3</v>
      </c>
      <c r="P1228" s="12">
        <v>3</v>
      </c>
      <c r="Q1228" s="12">
        <v>3</v>
      </c>
      <c r="R1228" s="12">
        <v>3</v>
      </c>
      <c r="S1228" s="12">
        <v>10</v>
      </c>
      <c r="T1228" s="12">
        <v>15</v>
      </c>
      <c r="U1228" s="12">
        <v>4</v>
      </c>
      <c r="V1228" s="12">
        <v>17</v>
      </c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</row>
    <row r="1229" spans="1:32">
      <c r="A1229" s="1">
        <v>616</v>
      </c>
      <c r="B1229" s="17" t="s">
        <v>442</v>
      </c>
      <c r="C1229" s="17"/>
      <c r="D1229" s="17" t="s">
        <v>436</v>
      </c>
      <c r="E1229" s="17" t="s">
        <v>918</v>
      </c>
      <c r="F1229" s="1" t="s">
        <v>35</v>
      </c>
      <c r="G1229" s="17" t="s">
        <v>2155</v>
      </c>
      <c r="H1229" s="17" t="s">
        <v>2156</v>
      </c>
      <c r="I1229" s="15"/>
      <c r="J1229" s="17" t="s">
        <v>1714</v>
      </c>
      <c r="K1229" s="1">
        <f>_xlfn.XLOOKUP(J1229,'[1]Youth DB'!$G:$G,'[1]Youth DB'!$A:$A,"",0)</f>
        <v>515</v>
      </c>
      <c r="L1229" s="17" t="s">
        <v>960</v>
      </c>
      <c r="M1229" s="11">
        <f>SUM(O1229,Q1229,S1229,U1229,W1229,Y1229,AA1229,AC1229,AE1229)</f>
        <v>20</v>
      </c>
      <c r="N1229" s="12"/>
      <c r="O1229" s="12">
        <v>3</v>
      </c>
      <c r="P1229" s="12"/>
      <c r="Q1229" s="12">
        <v>4</v>
      </c>
      <c r="R1229" s="12">
        <v>9</v>
      </c>
      <c r="S1229" s="12">
        <v>9</v>
      </c>
      <c r="T1229" s="12">
        <v>20</v>
      </c>
      <c r="U1229" s="12">
        <v>4</v>
      </c>
      <c r="V1229" s="12">
        <v>24</v>
      </c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</row>
    <row r="1230" spans="1:32">
      <c r="A1230" s="1">
        <v>5659</v>
      </c>
      <c r="B1230" s="17" t="s">
        <v>442</v>
      </c>
      <c r="C1230" s="17"/>
      <c r="D1230" s="17" t="s">
        <v>436</v>
      </c>
      <c r="E1230" s="17" t="s">
        <v>57</v>
      </c>
      <c r="F1230" s="1" t="s">
        <v>35</v>
      </c>
      <c r="G1230" s="17" t="s">
        <v>2157</v>
      </c>
      <c r="H1230" s="17" t="s">
        <v>221</v>
      </c>
      <c r="I1230" s="15"/>
      <c r="J1230" s="17" t="s">
        <v>445</v>
      </c>
      <c r="K1230" s="1">
        <f>_xlfn.XLOOKUP(J1230,'[1]Youth DB'!$G:$G,'[1]Youth DB'!$A:$A,"",0)</f>
        <v>710</v>
      </c>
      <c r="L1230" s="17" t="s">
        <v>812</v>
      </c>
      <c r="M1230" s="11">
        <f>SUM(O1230,Q1230,S1230,U1230,W1230,Y1230,AA1230,AC1230,AE1230)</f>
        <v>20</v>
      </c>
      <c r="N1230" s="12"/>
      <c r="O1230" s="12">
        <v>5</v>
      </c>
      <c r="P1230" s="12">
        <v>2</v>
      </c>
      <c r="Q1230" s="12">
        <v>3</v>
      </c>
      <c r="R1230" s="12">
        <v>3</v>
      </c>
      <c r="S1230" s="12">
        <v>8</v>
      </c>
      <c r="T1230" s="12">
        <v>8</v>
      </c>
      <c r="U1230" s="12">
        <v>4</v>
      </c>
      <c r="V1230" s="12">
        <v>11</v>
      </c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</row>
    <row r="1231" spans="1:32">
      <c r="A1231" s="1">
        <v>5641</v>
      </c>
      <c r="B1231" s="17" t="s">
        <v>442</v>
      </c>
      <c r="C1231" s="17"/>
      <c r="D1231" s="17" t="s">
        <v>436</v>
      </c>
      <c r="E1231" s="17" t="s">
        <v>57</v>
      </c>
      <c r="F1231" s="1" t="s">
        <v>35</v>
      </c>
      <c r="G1231" s="17" t="s">
        <v>2158</v>
      </c>
      <c r="H1231" s="17" t="s">
        <v>1383</v>
      </c>
      <c r="I1231" s="15"/>
      <c r="J1231" s="17" t="s">
        <v>1720</v>
      </c>
      <c r="K1231" s="1">
        <f>_xlfn.XLOOKUP(J1231,'[1]Youth DB'!$G:$G,'[1]Youth DB'!$A:$A,"",0)</f>
        <v>501</v>
      </c>
      <c r="L1231" s="17" t="s">
        <v>812</v>
      </c>
      <c r="M1231" s="11">
        <f>SUM(O1231,Q1231,S1231,U1231,W1231,Y1231,AA1231,AC1231,AE1231)</f>
        <v>20</v>
      </c>
      <c r="N1231" s="12"/>
      <c r="O1231" s="12">
        <v>2</v>
      </c>
      <c r="P1231" s="12">
        <v>3</v>
      </c>
      <c r="Q1231" s="12">
        <v>5</v>
      </c>
      <c r="R1231" s="12">
        <v>3</v>
      </c>
      <c r="S1231" s="12">
        <v>6</v>
      </c>
      <c r="T1231" s="12">
        <v>3</v>
      </c>
      <c r="U1231" s="12">
        <v>7</v>
      </c>
      <c r="V1231" s="12">
        <v>4</v>
      </c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</row>
    <row r="1232" spans="1:32">
      <c r="A1232" s="1">
        <v>1900</v>
      </c>
      <c r="B1232" s="17" t="s">
        <v>442</v>
      </c>
      <c r="C1232" s="17"/>
      <c r="D1232" s="17" t="s">
        <v>436</v>
      </c>
      <c r="E1232" s="17" t="s">
        <v>57</v>
      </c>
      <c r="F1232" s="1" t="s">
        <v>35</v>
      </c>
      <c r="G1232" s="17" t="s">
        <v>2159</v>
      </c>
      <c r="H1232" s="17" t="s">
        <v>762</v>
      </c>
      <c r="I1232" s="15"/>
      <c r="J1232" s="17" t="s">
        <v>1249</v>
      </c>
      <c r="K1232" s="1">
        <f>_xlfn.XLOOKUP(J1232,'[1]Youth DB'!$G:$G,'[1]Youth DB'!$A:$A,"",0)</f>
        <v>563</v>
      </c>
      <c r="L1232" s="17" t="s">
        <v>1329</v>
      </c>
      <c r="M1232" s="11">
        <f>SUM(O1232,Q1232,S1232,U1232,W1232,Y1232,AA1232,AC1232,AE1232)</f>
        <v>20</v>
      </c>
      <c r="N1232" s="12"/>
      <c r="O1232" s="12">
        <v>3</v>
      </c>
      <c r="P1232" s="12">
        <v>1</v>
      </c>
      <c r="Q1232" s="12">
        <v>5</v>
      </c>
      <c r="R1232" s="12">
        <v>2</v>
      </c>
      <c r="S1232" s="12">
        <v>6</v>
      </c>
      <c r="T1232" s="12">
        <v>4</v>
      </c>
      <c r="U1232" s="12">
        <v>6</v>
      </c>
      <c r="V1232" s="12">
        <v>6</v>
      </c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</row>
    <row r="1233" spans="1:32">
      <c r="A1233" s="1">
        <v>1319</v>
      </c>
      <c r="B1233" s="17" t="s">
        <v>442</v>
      </c>
      <c r="C1233" s="17"/>
      <c r="D1233" s="17" t="s">
        <v>436</v>
      </c>
      <c r="E1233" s="17" t="s">
        <v>918</v>
      </c>
      <c r="F1233" s="1" t="s">
        <v>35</v>
      </c>
      <c r="G1233" s="17" t="s">
        <v>2160</v>
      </c>
      <c r="H1233" s="17" t="s">
        <v>2161</v>
      </c>
      <c r="I1233" s="15"/>
      <c r="J1233" s="17" t="s">
        <v>1188</v>
      </c>
      <c r="K1233" s="1">
        <f>_xlfn.XLOOKUP(J1233,'[1]Youth DB'!$G:$G,'[1]Youth DB'!$A:$A,"",0)</f>
        <v>572</v>
      </c>
      <c r="L1233" s="17" t="s">
        <v>1329</v>
      </c>
      <c r="M1233" s="11">
        <f>SUM(O1233,Q1233,S1233,U1233,W1233,Y1233,AA1233,AC1233,AE1233)</f>
        <v>20</v>
      </c>
      <c r="N1233" s="12"/>
      <c r="O1233" s="12">
        <v>2</v>
      </c>
      <c r="P1233" s="12">
        <v>1</v>
      </c>
      <c r="Q1233" s="12">
        <v>5</v>
      </c>
      <c r="R1233" s="12">
        <v>2</v>
      </c>
      <c r="S1233" s="12">
        <v>8</v>
      </c>
      <c r="T1233" s="12">
        <v>9</v>
      </c>
      <c r="U1233" s="12">
        <v>5</v>
      </c>
      <c r="V1233" s="12">
        <v>9</v>
      </c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</row>
    <row r="1234" spans="1:32">
      <c r="A1234" s="1">
        <v>9816</v>
      </c>
      <c r="B1234" s="3" t="s">
        <v>52</v>
      </c>
      <c r="C1234" s="3"/>
      <c r="D1234" s="3" t="s">
        <v>53</v>
      </c>
      <c r="E1234" s="3" t="s">
        <v>34</v>
      </c>
      <c r="F1234" s="1" t="s">
        <v>44</v>
      </c>
      <c r="G1234" s="3" t="s">
        <v>996</v>
      </c>
      <c r="H1234" s="3" t="s">
        <v>695</v>
      </c>
      <c r="I1234" s="15"/>
      <c r="J1234" s="17"/>
      <c r="K1234" s="1"/>
      <c r="L1234" s="17"/>
      <c r="M1234" s="11">
        <f>SUM(O1234,Q1234,S1234,U1234,W1234,Y1234,AA1234,AC1234,AE1234)</f>
        <v>0</v>
      </c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</row>
    <row r="1235" spans="1:32">
      <c r="A1235" s="1">
        <v>9314</v>
      </c>
      <c r="B1235" s="17" t="s">
        <v>442</v>
      </c>
      <c r="C1235" s="17"/>
      <c r="D1235" s="17" t="s">
        <v>436</v>
      </c>
      <c r="E1235" s="17" t="s">
        <v>43</v>
      </c>
      <c r="F1235" s="1" t="s">
        <v>35</v>
      </c>
      <c r="G1235" s="17" t="s">
        <v>2163</v>
      </c>
      <c r="H1235" s="17" t="s">
        <v>2164</v>
      </c>
      <c r="I1235" s="15"/>
      <c r="J1235" s="17" t="s">
        <v>1043</v>
      </c>
      <c r="K1235" s="1">
        <f>_xlfn.XLOOKUP(J1235,'[1]Youth DB'!$G:$G,'[1]Youth DB'!$A:$A,"",0)</f>
        <v>741</v>
      </c>
      <c r="L1235" s="17" t="s">
        <v>2165</v>
      </c>
      <c r="M1235" s="11">
        <f>SUM(O1235,Q1235,S1235,U1235,W1235,Y1235,AA1235,AC1235,AE1235)</f>
        <v>20</v>
      </c>
      <c r="N1235" s="12"/>
      <c r="O1235" s="12">
        <v>3</v>
      </c>
      <c r="P1235" s="12">
        <v>3</v>
      </c>
      <c r="Q1235" s="12">
        <v>6</v>
      </c>
      <c r="R1235" s="12">
        <v>2</v>
      </c>
      <c r="S1235" s="12">
        <v>9</v>
      </c>
      <c r="T1235" s="12">
        <v>3</v>
      </c>
      <c r="U1235" s="12">
        <v>2</v>
      </c>
      <c r="V1235" s="12">
        <v>5</v>
      </c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</row>
    <row r="1236" spans="1:32">
      <c r="A1236" s="1">
        <v>618</v>
      </c>
      <c r="B1236" s="17" t="s">
        <v>442</v>
      </c>
      <c r="C1236" s="17"/>
      <c r="D1236" s="17" t="s">
        <v>436</v>
      </c>
      <c r="E1236" s="17" t="s">
        <v>918</v>
      </c>
      <c r="F1236" s="1" t="s">
        <v>35</v>
      </c>
      <c r="G1236" s="17" t="s">
        <v>2166</v>
      </c>
      <c r="H1236" s="17" t="s">
        <v>526</v>
      </c>
      <c r="I1236" s="15"/>
      <c r="J1236" s="17" t="s">
        <v>445</v>
      </c>
      <c r="K1236" s="1">
        <f>_xlfn.XLOOKUP(J1236,'[1]Youth DB'!$G:$G,'[1]Youth DB'!$A:$A,"",0)</f>
        <v>710</v>
      </c>
      <c r="L1236" s="17" t="s">
        <v>1329</v>
      </c>
      <c r="M1236" s="11">
        <f>SUM(O1236,Q1236,S1236,U1236,W1236,Y1236,AA1236,AC1236,AE1236)</f>
        <v>20</v>
      </c>
      <c r="N1236" s="12"/>
      <c r="O1236" s="12">
        <v>2</v>
      </c>
      <c r="P1236" s="12">
        <v>1</v>
      </c>
      <c r="Q1236" s="12">
        <v>5</v>
      </c>
      <c r="R1236" s="12">
        <v>3</v>
      </c>
      <c r="S1236" s="12">
        <v>8</v>
      </c>
      <c r="T1236" s="12">
        <v>8</v>
      </c>
      <c r="U1236" s="12">
        <v>5</v>
      </c>
      <c r="V1236" s="12">
        <v>11</v>
      </c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</row>
    <row r="1237" spans="1:32">
      <c r="A1237" s="1">
        <v>1392</v>
      </c>
      <c r="B1237" s="17" t="s">
        <v>442</v>
      </c>
      <c r="C1237" s="17"/>
      <c r="D1237" s="17" t="s">
        <v>436</v>
      </c>
      <c r="E1237" s="17" t="s">
        <v>918</v>
      </c>
      <c r="F1237" s="1" t="s">
        <v>35</v>
      </c>
      <c r="G1237" s="17" t="s">
        <v>2167</v>
      </c>
      <c r="H1237" s="17" t="s">
        <v>970</v>
      </c>
      <c r="I1237" s="15"/>
      <c r="J1237" s="17" t="s">
        <v>445</v>
      </c>
      <c r="K1237" s="1">
        <f>_xlfn.XLOOKUP(J1237,'[1]Youth DB'!$G:$G,'[1]Youth DB'!$A:$A,"",0)</f>
        <v>710</v>
      </c>
      <c r="L1237" s="17" t="s">
        <v>1329</v>
      </c>
      <c r="M1237" s="11">
        <f>SUM(O1237,Q1237,S1237,U1237,W1237,Y1237,AA1237,AC1237,AE1237)</f>
        <v>20</v>
      </c>
      <c r="N1237" s="12"/>
      <c r="O1237" s="12">
        <v>3</v>
      </c>
      <c r="P1237" s="12">
        <v>1</v>
      </c>
      <c r="Q1237" s="12">
        <v>5</v>
      </c>
      <c r="R1237" s="12">
        <v>3</v>
      </c>
      <c r="S1237" s="12">
        <v>7</v>
      </c>
      <c r="T1237" s="12">
        <v>8</v>
      </c>
      <c r="U1237" s="12">
        <v>5</v>
      </c>
      <c r="V1237" s="12">
        <v>11</v>
      </c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</row>
    <row r="1238" spans="1:32">
      <c r="A1238" s="1">
        <v>5703</v>
      </c>
      <c r="B1238" s="17" t="s">
        <v>442</v>
      </c>
      <c r="C1238" s="17"/>
      <c r="D1238" s="17" t="s">
        <v>436</v>
      </c>
      <c r="E1238" s="17" t="s">
        <v>57</v>
      </c>
      <c r="F1238" s="1" t="s">
        <v>35</v>
      </c>
      <c r="G1238" s="17" t="s">
        <v>2168</v>
      </c>
      <c r="H1238" s="17" t="s">
        <v>1754</v>
      </c>
      <c r="I1238" s="15"/>
      <c r="J1238" s="17" t="s">
        <v>445</v>
      </c>
      <c r="K1238" s="1">
        <f>_xlfn.XLOOKUP(J1238,'[1]Youth DB'!$G:$G,'[1]Youth DB'!$A:$A,"",0)</f>
        <v>710</v>
      </c>
      <c r="L1238" s="17" t="s">
        <v>830</v>
      </c>
      <c r="M1238" s="11">
        <f>SUM(O1238,Q1238,S1238,U1238,W1238,Y1238,AA1238,AC1238,AE1238)</f>
        <v>20</v>
      </c>
      <c r="N1238" s="12"/>
      <c r="O1238" s="12">
        <v>5</v>
      </c>
      <c r="P1238" s="12">
        <v>2</v>
      </c>
      <c r="Q1238" s="12">
        <v>5</v>
      </c>
      <c r="R1238" s="12">
        <v>3</v>
      </c>
      <c r="S1238" s="12">
        <v>6</v>
      </c>
      <c r="T1238" s="12">
        <v>5</v>
      </c>
      <c r="U1238" s="12">
        <v>4</v>
      </c>
      <c r="V1238" s="12">
        <v>11</v>
      </c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</row>
    <row r="1239" spans="1:32">
      <c r="A1239" s="1">
        <v>1410</v>
      </c>
      <c r="B1239" s="17" t="s">
        <v>442</v>
      </c>
      <c r="C1239" s="17"/>
      <c r="D1239" s="17" t="s">
        <v>436</v>
      </c>
      <c r="E1239" s="17" t="s">
        <v>918</v>
      </c>
      <c r="F1239" s="1" t="s">
        <v>35</v>
      </c>
      <c r="G1239" s="17" t="s">
        <v>996</v>
      </c>
      <c r="H1239" s="17" t="s">
        <v>2169</v>
      </c>
      <c r="I1239" s="15"/>
      <c r="J1239" s="17" t="s">
        <v>1188</v>
      </c>
      <c r="K1239" s="1">
        <f>_xlfn.XLOOKUP(J1239,'[1]Youth DB'!$G:$G,'[1]Youth DB'!$A:$A,"",0)</f>
        <v>572</v>
      </c>
      <c r="L1239" s="17" t="s">
        <v>1329</v>
      </c>
      <c r="M1239" s="11">
        <f>SUM(O1239,Q1239,S1239,U1239,W1239,Y1239,AA1239,AC1239,AE1239)</f>
        <v>20</v>
      </c>
      <c r="N1239" s="12"/>
      <c r="O1239" s="12">
        <v>3</v>
      </c>
      <c r="P1239" s="12">
        <v>2</v>
      </c>
      <c r="Q1239" s="12">
        <v>5</v>
      </c>
      <c r="R1239" s="12">
        <v>2</v>
      </c>
      <c r="S1239" s="12">
        <v>8</v>
      </c>
      <c r="T1239" s="12">
        <v>9</v>
      </c>
      <c r="U1239" s="12">
        <v>4</v>
      </c>
      <c r="V1239" s="12">
        <v>9</v>
      </c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</row>
    <row r="1240" spans="1:32">
      <c r="A1240" s="1">
        <v>9601</v>
      </c>
      <c r="B1240" s="17" t="s">
        <v>442</v>
      </c>
      <c r="C1240" s="17"/>
      <c r="D1240" s="17" t="s">
        <v>436</v>
      </c>
      <c r="E1240" s="17" t="s">
        <v>43</v>
      </c>
      <c r="F1240" s="1" t="s">
        <v>35</v>
      </c>
      <c r="G1240" s="17" t="s">
        <v>1939</v>
      </c>
      <c r="H1240" s="17" t="s">
        <v>159</v>
      </c>
      <c r="I1240" s="15"/>
      <c r="J1240" s="17" t="s">
        <v>1043</v>
      </c>
      <c r="K1240" s="1">
        <f>_xlfn.XLOOKUP(J1240,'[1]Youth DB'!$G:$G,'[1]Youth DB'!$A:$A,"",0)</f>
        <v>741</v>
      </c>
      <c r="L1240" s="17" t="s">
        <v>830</v>
      </c>
      <c r="M1240" s="11">
        <f>SUM(O1240,Q1240,S1240,U1240,W1240,Y1240,AA1240,AC1240,AE1240)</f>
        <v>20</v>
      </c>
      <c r="N1240" s="12"/>
      <c r="O1240" s="12">
        <v>4</v>
      </c>
      <c r="P1240" s="12">
        <v>1</v>
      </c>
      <c r="Q1240" s="12">
        <v>5</v>
      </c>
      <c r="R1240" s="12">
        <v>2</v>
      </c>
      <c r="S1240" s="12">
        <v>9</v>
      </c>
      <c r="T1240" s="12">
        <v>3</v>
      </c>
      <c r="U1240" s="12">
        <v>2</v>
      </c>
      <c r="V1240" s="12">
        <v>4</v>
      </c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</row>
    <row r="1241" spans="1:32">
      <c r="A1241" s="1">
        <v>4260</v>
      </c>
      <c r="B1241" s="17" t="s">
        <v>442</v>
      </c>
      <c r="C1241" s="17"/>
      <c r="D1241" s="17" t="s">
        <v>436</v>
      </c>
      <c r="E1241" s="17" t="s">
        <v>57</v>
      </c>
      <c r="F1241" s="1" t="s">
        <v>35</v>
      </c>
      <c r="G1241" s="17" t="s">
        <v>2170</v>
      </c>
      <c r="H1241" s="17" t="s">
        <v>81</v>
      </c>
      <c r="I1241" s="15"/>
      <c r="J1241" s="17" t="s">
        <v>1468</v>
      </c>
      <c r="K1241" s="1">
        <f>_xlfn.XLOOKUP(J1241,'[1]Youth DB'!$G:$G,'[1]Youth DB'!$A:$A,"",0)</f>
        <v>548</v>
      </c>
      <c r="L1241" s="17" t="s">
        <v>1329</v>
      </c>
      <c r="M1241" s="11">
        <f>SUM(O1241,Q1241,S1241,U1241,W1241,Y1241,AA1241,AC1241,AE1241)</f>
        <v>20</v>
      </c>
      <c r="N1241" s="12"/>
      <c r="O1241" s="12">
        <v>3</v>
      </c>
      <c r="P1241" s="12">
        <v>3</v>
      </c>
      <c r="Q1241" s="12">
        <v>5</v>
      </c>
      <c r="R1241" s="12">
        <v>3</v>
      </c>
      <c r="S1241" s="12">
        <v>6</v>
      </c>
      <c r="T1241" s="12">
        <v>9</v>
      </c>
      <c r="U1241" s="12">
        <v>6</v>
      </c>
      <c r="V1241" s="12">
        <v>12</v>
      </c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</row>
    <row r="1242" spans="1:32">
      <c r="A1242" s="1">
        <v>5984</v>
      </c>
      <c r="B1242" s="17" t="s">
        <v>921</v>
      </c>
      <c r="C1242" s="17"/>
      <c r="D1242" s="17" t="s">
        <v>497</v>
      </c>
      <c r="E1242" s="17" t="s">
        <v>57</v>
      </c>
      <c r="F1242" s="1" t="s">
        <v>35</v>
      </c>
      <c r="G1242" s="17" t="s">
        <v>2171</v>
      </c>
      <c r="H1242" s="17" t="s">
        <v>1791</v>
      </c>
      <c r="I1242" s="15" t="s">
        <v>75</v>
      </c>
      <c r="J1242" s="17" t="s">
        <v>1851</v>
      </c>
      <c r="K1242" s="1">
        <f>_xlfn.XLOOKUP(J1242,'[1]Youth DB'!$G:$G,'[1]Youth DB'!$A:$A,"",0)</f>
        <v>766</v>
      </c>
      <c r="L1242" s="17" t="s">
        <v>1463</v>
      </c>
      <c r="M1242" s="11">
        <f>SUM(O1242,Q1242,S1242,U1242,W1242,Y1242,AA1242,AC1242,AE1242)</f>
        <v>21</v>
      </c>
      <c r="N1242" s="12" t="s">
        <v>40</v>
      </c>
      <c r="O1242" s="12">
        <v>0</v>
      </c>
      <c r="P1242" s="12"/>
      <c r="Q1242" s="12">
        <v>3</v>
      </c>
      <c r="R1242" s="12">
        <v>1</v>
      </c>
      <c r="S1242" s="12">
        <v>10</v>
      </c>
      <c r="T1242" s="12">
        <v>2</v>
      </c>
      <c r="U1242" s="12">
        <v>2</v>
      </c>
      <c r="V1242" s="12">
        <v>3</v>
      </c>
      <c r="W1242" s="12">
        <v>4</v>
      </c>
      <c r="X1242" s="12">
        <v>2</v>
      </c>
      <c r="Y1242" s="12">
        <v>2</v>
      </c>
      <c r="Z1242" s="12">
        <v>2</v>
      </c>
      <c r="AA1242" s="12"/>
      <c r="AB1242" s="12"/>
      <c r="AC1242" s="12"/>
      <c r="AD1242" s="12"/>
      <c r="AE1242" s="12"/>
      <c r="AF1242" s="12"/>
    </row>
    <row r="1243" spans="1:32">
      <c r="A1243" s="1">
        <v>6817</v>
      </c>
      <c r="B1243" s="17" t="s">
        <v>357</v>
      </c>
      <c r="C1243" s="17"/>
      <c r="D1243" s="17" t="s">
        <v>171</v>
      </c>
      <c r="E1243" s="17" t="s">
        <v>148</v>
      </c>
      <c r="F1243" s="1" t="s">
        <v>35</v>
      </c>
      <c r="G1243" s="17" t="s">
        <v>2172</v>
      </c>
      <c r="H1243" s="17" t="s">
        <v>1272</v>
      </c>
      <c r="I1243" s="15"/>
      <c r="J1243" t="s">
        <v>2103</v>
      </c>
      <c r="K1243" s="1">
        <f>_xlfn.XLOOKUP(J1243,'[1]Youth DB'!$G:$G,'[1]Youth DB'!$A:$A,"",0)</f>
        <v>567</v>
      </c>
      <c r="L1243" s="16">
        <v>44951</v>
      </c>
      <c r="M1243" s="11">
        <f>SUM(O1243,Q1243,S1243,U1243,W1243,Y1243,AA1243,AC1243,AE1243)</f>
        <v>74</v>
      </c>
      <c r="N1243" s="12" t="s">
        <v>206</v>
      </c>
      <c r="O1243" s="12">
        <v>35</v>
      </c>
      <c r="P1243" s="12">
        <v>1</v>
      </c>
      <c r="Q1243" s="12">
        <v>5</v>
      </c>
      <c r="R1243" s="12">
        <v>1</v>
      </c>
      <c r="S1243" s="12">
        <v>9</v>
      </c>
      <c r="T1243" s="12">
        <v>2</v>
      </c>
      <c r="U1243" s="12">
        <v>9</v>
      </c>
      <c r="V1243" s="12">
        <v>3</v>
      </c>
      <c r="W1243" s="12">
        <v>16</v>
      </c>
      <c r="X1243" s="12">
        <v>6</v>
      </c>
      <c r="Y1243" s="12"/>
      <c r="Z1243" s="12"/>
      <c r="AA1243" s="12"/>
      <c r="AB1243" s="12"/>
      <c r="AC1243" s="12"/>
      <c r="AD1243" s="12"/>
      <c r="AE1243" s="12"/>
      <c r="AF1243" s="12"/>
    </row>
    <row r="1244" spans="1:32">
      <c r="A1244" s="1">
        <v>7196</v>
      </c>
      <c r="B1244" s="17" t="s">
        <v>921</v>
      </c>
      <c r="C1244" s="17" t="s">
        <v>1293</v>
      </c>
      <c r="D1244" s="17" t="s">
        <v>497</v>
      </c>
      <c r="E1244" s="17" t="s">
        <v>43</v>
      </c>
      <c r="F1244" s="1" t="s">
        <v>35</v>
      </c>
      <c r="G1244" s="17" t="s">
        <v>2173</v>
      </c>
      <c r="H1244" s="17" t="s">
        <v>2174</v>
      </c>
      <c r="I1244" s="15" t="s">
        <v>78</v>
      </c>
      <c r="J1244" s="17" t="s">
        <v>1295</v>
      </c>
      <c r="K1244" s="1">
        <f>_xlfn.XLOOKUP(J1244,'[1]Youth DB'!$G:$G,'[1]Youth DB'!$A:$A,"",0)</f>
        <v>963</v>
      </c>
      <c r="L1244" s="17" t="s">
        <v>827</v>
      </c>
      <c r="M1244" s="11">
        <f>SUM(O1244,Q1244,S1244,U1244,W1244,Y1244,AA1244,AC1244,AE1244)</f>
        <v>21</v>
      </c>
      <c r="N1244" s="12" t="s">
        <v>40</v>
      </c>
      <c r="O1244" s="12">
        <v>10</v>
      </c>
      <c r="P1244" s="12">
        <v>1</v>
      </c>
      <c r="Q1244" s="12">
        <v>3</v>
      </c>
      <c r="R1244" s="12">
        <v>1</v>
      </c>
      <c r="S1244" s="12">
        <v>5</v>
      </c>
      <c r="T1244" s="12">
        <v>3</v>
      </c>
      <c r="U1244" s="12">
        <v>2</v>
      </c>
      <c r="V1244" s="12">
        <v>3</v>
      </c>
      <c r="W1244" s="12">
        <v>1</v>
      </c>
      <c r="X1244" s="12">
        <v>8</v>
      </c>
      <c r="Y1244" s="12"/>
      <c r="Z1244" s="12"/>
      <c r="AA1244" s="12"/>
      <c r="AB1244" s="12"/>
      <c r="AC1244" s="12"/>
      <c r="AD1244" s="12"/>
      <c r="AE1244" s="12"/>
      <c r="AF1244" s="12"/>
    </row>
    <row r="1245" spans="1:32">
      <c r="A1245" s="1">
        <v>5992</v>
      </c>
      <c r="B1245" s="17" t="s">
        <v>921</v>
      </c>
      <c r="C1245" s="17"/>
      <c r="D1245" s="17" t="s">
        <v>497</v>
      </c>
      <c r="E1245" s="17" t="s">
        <v>57</v>
      </c>
      <c r="F1245" s="1" t="s">
        <v>35</v>
      </c>
      <c r="G1245" s="17" t="s">
        <v>2175</v>
      </c>
      <c r="H1245" s="17" t="s">
        <v>159</v>
      </c>
      <c r="I1245" s="15" t="s">
        <v>75</v>
      </c>
      <c r="J1245" s="17" t="s">
        <v>1400</v>
      </c>
      <c r="K1245" s="1">
        <f>_xlfn.XLOOKUP(J1245,'[1]Youth DB'!$G:$G,'[1]Youth DB'!$A:$A,"",0)</f>
        <v>699</v>
      </c>
      <c r="L1245" s="17" t="s">
        <v>1140</v>
      </c>
      <c r="M1245" s="11">
        <f>SUM(O1245,Q1245,S1245,U1245,W1245,Y1245,AA1245,AC1245,AE1245)</f>
        <v>20</v>
      </c>
      <c r="N1245" s="12" t="s">
        <v>40</v>
      </c>
      <c r="O1245" s="12">
        <v>3</v>
      </c>
      <c r="P1245" s="12">
        <v>2</v>
      </c>
      <c r="Q1245" s="12">
        <v>3</v>
      </c>
      <c r="R1245" s="12">
        <v>3</v>
      </c>
      <c r="S1245" s="12">
        <v>11</v>
      </c>
      <c r="T1245" s="12">
        <v>4</v>
      </c>
      <c r="U1245" s="12">
        <v>3</v>
      </c>
      <c r="V1245" s="12">
        <v>4</v>
      </c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</row>
    <row r="1246" spans="1:32">
      <c r="A1246" s="1">
        <v>7049</v>
      </c>
      <c r="B1246" s="17" t="s">
        <v>921</v>
      </c>
      <c r="C1246" s="17"/>
      <c r="D1246" s="17" t="s">
        <v>497</v>
      </c>
      <c r="E1246" s="17" t="s">
        <v>57</v>
      </c>
      <c r="F1246" s="1" t="s">
        <v>35</v>
      </c>
      <c r="G1246" s="17" t="s">
        <v>2176</v>
      </c>
      <c r="H1246" s="17" t="s">
        <v>1128</v>
      </c>
      <c r="I1246" s="15" t="s">
        <v>75</v>
      </c>
      <c r="J1246" s="17" t="s">
        <v>1400</v>
      </c>
      <c r="K1246" s="1">
        <f>_xlfn.XLOOKUP(J1246,'[1]Youth DB'!$G:$G,'[1]Youth DB'!$A:$A,"",0)</f>
        <v>699</v>
      </c>
      <c r="L1246" s="17" t="s">
        <v>827</v>
      </c>
      <c r="M1246" s="11">
        <f>SUM(O1246,Q1246,S1246,U1246,W1246,Y1246,AA1246,AC1246,AE1246)</f>
        <v>20</v>
      </c>
      <c r="N1246" s="12" t="s">
        <v>40</v>
      </c>
      <c r="O1246" s="12">
        <v>4</v>
      </c>
      <c r="P1246" s="12">
        <v>2</v>
      </c>
      <c r="Q1246" s="12">
        <v>6</v>
      </c>
      <c r="R1246" s="12">
        <v>2</v>
      </c>
      <c r="S1246" s="12">
        <v>6</v>
      </c>
      <c r="T1246" s="12">
        <v>3</v>
      </c>
      <c r="U1246" s="12">
        <v>4</v>
      </c>
      <c r="V1246" s="12">
        <v>3</v>
      </c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</row>
    <row r="1247" spans="1:32">
      <c r="A1247" s="1">
        <v>2003</v>
      </c>
      <c r="B1247" s="17" t="s">
        <v>921</v>
      </c>
      <c r="C1247" s="17"/>
      <c r="D1247" s="17" t="s">
        <v>497</v>
      </c>
      <c r="E1247" s="17" t="s">
        <v>57</v>
      </c>
      <c r="F1247" s="1" t="s">
        <v>35</v>
      </c>
      <c r="G1247" s="17" t="s">
        <v>2177</v>
      </c>
      <c r="H1247" s="17" t="s">
        <v>700</v>
      </c>
      <c r="I1247" s="15" t="s">
        <v>75</v>
      </c>
      <c r="J1247" s="17" t="s">
        <v>1200</v>
      </c>
      <c r="K1247" s="1">
        <f>_xlfn.XLOOKUP(J1247,'[1]Youth DB'!$G:$G,'[1]Youth DB'!$A:$A,"",0)</f>
        <v>213</v>
      </c>
      <c r="L1247" s="17" t="s">
        <v>827</v>
      </c>
      <c r="M1247" s="11">
        <f>SUM(O1247,Q1247,S1247,U1247,W1247,Y1247,AA1247,AC1247,AE1247)</f>
        <v>21</v>
      </c>
      <c r="N1247" s="12" t="s">
        <v>40</v>
      </c>
      <c r="O1247" s="12">
        <v>2</v>
      </c>
      <c r="P1247" s="12">
        <v>3</v>
      </c>
      <c r="Q1247" s="12">
        <v>7</v>
      </c>
      <c r="R1247" s="12">
        <v>5</v>
      </c>
      <c r="S1247" s="12">
        <v>3</v>
      </c>
      <c r="T1247" s="12">
        <v>5</v>
      </c>
      <c r="U1247" s="12">
        <v>2</v>
      </c>
      <c r="V1247" s="12">
        <v>7</v>
      </c>
      <c r="W1247" s="12">
        <v>1</v>
      </c>
      <c r="X1247" s="12">
        <v>9</v>
      </c>
      <c r="Y1247" s="12">
        <v>6</v>
      </c>
      <c r="Z1247" s="12">
        <v>9</v>
      </c>
      <c r="AA1247" s="12"/>
      <c r="AB1247" s="12"/>
      <c r="AC1247" s="12"/>
      <c r="AD1247" s="12"/>
      <c r="AE1247" s="12"/>
      <c r="AF1247" s="12"/>
    </row>
    <row r="1248" spans="1:32">
      <c r="A1248" s="1">
        <v>7055</v>
      </c>
      <c r="B1248" s="17" t="s">
        <v>921</v>
      </c>
      <c r="C1248" s="17"/>
      <c r="D1248" s="17" t="s">
        <v>497</v>
      </c>
      <c r="E1248" s="17" t="s">
        <v>57</v>
      </c>
      <c r="F1248" s="1" t="s">
        <v>35</v>
      </c>
      <c r="G1248" s="17" t="s">
        <v>2178</v>
      </c>
      <c r="H1248" s="17" t="s">
        <v>50</v>
      </c>
      <c r="I1248" s="15" t="s">
        <v>78</v>
      </c>
      <c r="J1248" s="17" t="s">
        <v>1400</v>
      </c>
      <c r="K1248" s="1">
        <f>_xlfn.XLOOKUP(J1248,'[1]Youth DB'!$G:$G,'[1]Youth DB'!$A:$A,"",0)</f>
        <v>699</v>
      </c>
      <c r="L1248" s="17" t="s">
        <v>827</v>
      </c>
      <c r="M1248" s="11">
        <f>SUM(O1248,Q1248,S1248,U1248,W1248,Y1248,AA1248,AC1248,AE1248)</f>
        <v>20</v>
      </c>
      <c r="N1248" s="12" t="s">
        <v>40</v>
      </c>
      <c r="O1248" s="12">
        <v>5</v>
      </c>
      <c r="P1248" s="12">
        <v>2</v>
      </c>
      <c r="Q1248" s="12">
        <v>4</v>
      </c>
      <c r="R1248" s="12">
        <v>2</v>
      </c>
      <c r="S1248" s="12">
        <v>7</v>
      </c>
      <c r="T1248" s="12">
        <v>3</v>
      </c>
      <c r="U1248" s="12">
        <v>4</v>
      </c>
      <c r="V1248" s="12">
        <v>3</v>
      </c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</row>
    <row r="1249" spans="1:32">
      <c r="A1249" s="1">
        <v>6141</v>
      </c>
      <c r="B1249" s="17" t="s">
        <v>921</v>
      </c>
      <c r="C1249" s="17"/>
      <c r="D1249" s="17" t="s">
        <v>497</v>
      </c>
      <c r="E1249" s="17" t="s">
        <v>57</v>
      </c>
      <c r="F1249" s="1" t="s">
        <v>35</v>
      </c>
      <c r="G1249" s="17" t="s">
        <v>2179</v>
      </c>
      <c r="H1249" s="17" t="s">
        <v>1513</v>
      </c>
      <c r="I1249" s="15" t="s">
        <v>75</v>
      </c>
      <c r="J1249" s="17" t="s">
        <v>1305</v>
      </c>
      <c r="K1249" s="1">
        <f>_xlfn.XLOOKUP(J1249,'[1]Youth DB'!$G:$G,'[1]Youth DB'!$A:$A,"",0)</f>
        <v>758</v>
      </c>
      <c r="L1249" s="17" t="s">
        <v>1140</v>
      </c>
      <c r="M1249" s="11">
        <f>SUM(O1249,Q1249,S1249,U1249,W1249,Y1249,AA1249,AC1249,AE1249)</f>
        <v>20</v>
      </c>
      <c r="N1249" s="12" t="s">
        <v>40</v>
      </c>
      <c r="O1249" s="12">
        <v>3</v>
      </c>
      <c r="P1249" s="12">
        <v>2</v>
      </c>
      <c r="Q1249" s="12">
        <v>1</v>
      </c>
      <c r="R1249" s="12">
        <v>2</v>
      </c>
      <c r="S1249" s="12">
        <v>5</v>
      </c>
      <c r="T1249" s="12">
        <v>2</v>
      </c>
      <c r="U1249" s="12"/>
      <c r="V1249" s="12"/>
      <c r="W1249" s="12">
        <v>3</v>
      </c>
      <c r="X1249" s="12">
        <v>2</v>
      </c>
      <c r="Y1249" s="12">
        <v>8</v>
      </c>
      <c r="Z1249" s="12">
        <v>3</v>
      </c>
      <c r="AA1249" s="12"/>
      <c r="AB1249" s="12"/>
      <c r="AC1249" s="12"/>
      <c r="AD1249" s="12"/>
      <c r="AE1249" s="12"/>
      <c r="AF1249" s="12"/>
    </row>
    <row r="1250" spans="1:32">
      <c r="A1250" s="1">
        <v>1481</v>
      </c>
      <c r="B1250" s="17" t="s">
        <v>921</v>
      </c>
      <c r="C1250" s="17"/>
      <c r="D1250" s="17" t="s">
        <v>497</v>
      </c>
      <c r="E1250" s="17" t="s">
        <v>918</v>
      </c>
      <c r="F1250" s="1" t="s">
        <v>35</v>
      </c>
      <c r="G1250" s="17" t="s">
        <v>2180</v>
      </c>
      <c r="H1250" s="17" t="s">
        <v>2181</v>
      </c>
      <c r="I1250" s="15" t="s">
        <v>75</v>
      </c>
      <c r="J1250" s="17" t="s">
        <v>1197</v>
      </c>
      <c r="K1250" s="1">
        <f>_xlfn.XLOOKUP(J1250,'[1]Youth DB'!$G:$G,'[1]Youth DB'!$A:$A,"",0)</f>
        <v>737</v>
      </c>
      <c r="L1250" s="17" t="s">
        <v>960</v>
      </c>
      <c r="M1250" s="11">
        <f>SUM(O1250,Q1250,S1250,U1250,W1250,Y1250,AA1250,AC1250,AE1250)</f>
        <v>23</v>
      </c>
      <c r="N1250" s="12" t="s">
        <v>40</v>
      </c>
      <c r="O1250" s="12">
        <v>1</v>
      </c>
      <c r="P1250" s="12">
        <v>5</v>
      </c>
      <c r="Q1250" s="12">
        <v>4</v>
      </c>
      <c r="R1250" s="12">
        <v>5</v>
      </c>
      <c r="S1250" s="12">
        <v>12</v>
      </c>
      <c r="T1250" s="12">
        <v>9</v>
      </c>
      <c r="U1250" s="12">
        <v>3</v>
      </c>
      <c r="V1250" s="12">
        <v>9</v>
      </c>
      <c r="W1250" s="12">
        <v>3</v>
      </c>
      <c r="X1250" s="12">
        <v>8</v>
      </c>
      <c r="Y1250" s="12"/>
      <c r="Z1250" s="12"/>
      <c r="AA1250" s="12"/>
      <c r="AB1250" s="12"/>
      <c r="AC1250" s="12"/>
      <c r="AD1250" s="12"/>
      <c r="AE1250" s="12"/>
      <c r="AF1250" s="12"/>
    </row>
    <row r="1251" spans="1:32">
      <c r="A1251" s="1">
        <v>5985</v>
      </c>
      <c r="B1251" s="17" t="s">
        <v>921</v>
      </c>
      <c r="C1251" s="17" t="s">
        <v>1293</v>
      </c>
      <c r="D1251" s="17" t="s">
        <v>497</v>
      </c>
      <c r="E1251" s="17" t="s">
        <v>34</v>
      </c>
      <c r="F1251" s="1" t="s">
        <v>35</v>
      </c>
      <c r="G1251" s="17" t="s">
        <v>665</v>
      </c>
      <c r="H1251" s="17" t="s">
        <v>2182</v>
      </c>
      <c r="I1251" s="15" t="s">
        <v>75</v>
      </c>
      <c r="J1251" s="68" t="s">
        <v>1295</v>
      </c>
      <c r="K1251" s="1">
        <f>_xlfn.XLOOKUP(J1251,'[1]Youth DB'!$G:$G,'[1]Youth DB'!$A:$A,"",0)</f>
        <v>963</v>
      </c>
      <c r="L1251" s="17" t="s">
        <v>827</v>
      </c>
      <c r="M1251" s="11">
        <f>SUM(O1251,Q1251,S1251,U1251,W1251,Y1251,AA1251,AC1251,AE1251)</f>
        <v>20</v>
      </c>
      <c r="N1251" s="12" t="s">
        <v>40</v>
      </c>
      <c r="O1251" s="12">
        <v>4</v>
      </c>
      <c r="P1251" s="12">
        <v>2</v>
      </c>
      <c r="Q1251" s="12">
        <v>1</v>
      </c>
      <c r="R1251" s="12">
        <v>2</v>
      </c>
      <c r="S1251" s="12">
        <v>8</v>
      </c>
      <c r="T1251" s="12">
        <v>8</v>
      </c>
      <c r="U1251" s="12">
        <v>1</v>
      </c>
      <c r="V1251" s="12">
        <v>8</v>
      </c>
      <c r="W1251" s="12">
        <v>2</v>
      </c>
      <c r="X1251" s="12">
        <v>5</v>
      </c>
      <c r="Y1251" s="12">
        <v>4</v>
      </c>
      <c r="Z1251" s="12">
        <v>5</v>
      </c>
      <c r="AA1251" s="12"/>
      <c r="AB1251" s="12"/>
      <c r="AC1251" s="12"/>
      <c r="AD1251" s="12"/>
      <c r="AE1251" s="12"/>
      <c r="AF1251" s="12"/>
    </row>
    <row r="1252" spans="1:32">
      <c r="A1252" s="1">
        <v>9025</v>
      </c>
      <c r="B1252" s="17" t="s">
        <v>462</v>
      </c>
      <c r="C1252" s="17"/>
      <c r="D1252" s="17" t="s">
        <v>33</v>
      </c>
      <c r="E1252" s="17" t="s">
        <v>57</v>
      </c>
      <c r="F1252" s="1" t="s">
        <v>35</v>
      </c>
      <c r="G1252" s="17" t="s">
        <v>2183</v>
      </c>
      <c r="H1252" s="17" t="s">
        <v>1805</v>
      </c>
      <c r="I1252" s="15" t="s">
        <v>75</v>
      </c>
      <c r="J1252" s="17" t="s">
        <v>653</v>
      </c>
      <c r="K1252" s="1">
        <f>_xlfn.XLOOKUP(J1252,'[1]Youth DB'!$G:$G,'[1]Youth DB'!$A:$A,"",0)</f>
        <v>753</v>
      </c>
      <c r="L1252" s="3" t="s">
        <v>1286</v>
      </c>
      <c r="M1252" s="11">
        <f>SUM(O1252,Q1252,S1252,U1252,W1252,Y1252,AA1252,AC1252,AE1252)</f>
        <v>20</v>
      </c>
      <c r="N1252" s="12" t="s">
        <v>40</v>
      </c>
      <c r="O1252" s="12">
        <v>4</v>
      </c>
      <c r="P1252" s="12">
        <v>1</v>
      </c>
      <c r="Q1252" s="12">
        <v>4</v>
      </c>
      <c r="R1252" s="12">
        <v>1</v>
      </c>
      <c r="S1252" s="12">
        <v>9</v>
      </c>
      <c r="T1252" s="12">
        <v>2</v>
      </c>
      <c r="U1252" s="12">
        <v>2</v>
      </c>
      <c r="V1252" s="12">
        <v>2</v>
      </c>
      <c r="W1252" s="12">
        <v>1</v>
      </c>
      <c r="X1252" s="12">
        <v>2</v>
      </c>
      <c r="Y1252" s="12"/>
      <c r="Z1252" s="12"/>
      <c r="AA1252" s="12"/>
      <c r="AB1252" s="12"/>
      <c r="AC1252" s="12"/>
      <c r="AD1252" s="12"/>
      <c r="AE1252" s="12"/>
      <c r="AF1252" s="12"/>
    </row>
    <row r="1253" spans="1:32">
      <c r="A1253" s="1">
        <v>6802</v>
      </c>
      <c r="B1253" s="17" t="s">
        <v>357</v>
      </c>
      <c r="C1253" s="17"/>
      <c r="D1253" s="17" t="s">
        <v>171</v>
      </c>
      <c r="E1253" s="17" t="s">
        <v>148</v>
      </c>
      <c r="F1253" s="1" t="s">
        <v>35</v>
      </c>
      <c r="G1253" s="17" t="s">
        <v>2184</v>
      </c>
      <c r="H1253" s="17" t="s">
        <v>380</v>
      </c>
      <c r="I1253" s="15"/>
      <c r="J1253" t="s">
        <v>2103</v>
      </c>
      <c r="K1253" s="1">
        <f>_xlfn.XLOOKUP(J1253,'[1]Youth DB'!$G:$G,'[1]Youth DB'!$A:$A,"",0)</f>
        <v>567</v>
      </c>
      <c r="L1253" s="16">
        <v>44951</v>
      </c>
      <c r="M1253" s="11">
        <f>SUM(O1253,Q1253,S1253,U1253,W1253,Y1253,AA1253,AC1253,AE1253)</f>
        <v>67</v>
      </c>
      <c r="N1253" s="12" t="s">
        <v>206</v>
      </c>
      <c r="O1253" s="12">
        <v>36</v>
      </c>
      <c r="P1253" s="12">
        <v>1</v>
      </c>
      <c r="Q1253" s="12">
        <v>5</v>
      </c>
      <c r="R1253" s="12">
        <v>1</v>
      </c>
      <c r="S1253" s="12">
        <v>9</v>
      </c>
      <c r="T1253" s="12">
        <v>2</v>
      </c>
      <c r="U1253" s="12">
        <v>7</v>
      </c>
      <c r="V1253" s="12">
        <v>3</v>
      </c>
      <c r="W1253" s="12">
        <v>10</v>
      </c>
      <c r="X1253" s="12">
        <v>3</v>
      </c>
      <c r="Y1253" s="12"/>
      <c r="Z1253" s="12"/>
      <c r="AA1253" s="12"/>
      <c r="AB1253" s="12"/>
      <c r="AC1253" s="12"/>
      <c r="AD1253" s="12"/>
      <c r="AE1253" s="12"/>
      <c r="AF1253" s="12"/>
    </row>
    <row r="1254" spans="1:32">
      <c r="A1254" s="1">
        <v>8530</v>
      </c>
      <c r="B1254" s="17" t="s">
        <v>357</v>
      </c>
      <c r="C1254" s="17" t="s">
        <v>390</v>
      </c>
      <c r="D1254" s="17" t="s">
        <v>171</v>
      </c>
      <c r="E1254" s="17" t="s">
        <v>148</v>
      </c>
      <c r="F1254" s="1" t="s">
        <v>35</v>
      </c>
      <c r="G1254" s="17" t="s">
        <v>1135</v>
      </c>
      <c r="H1254" s="17" t="s">
        <v>1462</v>
      </c>
      <c r="I1254" s="15"/>
      <c r="J1254" t="s">
        <v>2103</v>
      </c>
      <c r="K1254" s="1">
        <f>_xlfn.XLOOKUP(J1254,'[1]Youth DB'!$G:$G,'[1]Youth DB'!$A:$A,"",0)</f>
        <v>567</v>
      </c>
      <c r="L1254" s="16">
        <v>45034</v>
      </c>
      <c r="M1254" s="11">
        <f>SUM(O1254,Q1254,S1254,U1254,W1254,Y1254,AA1254,AC1254,AE1254)</f>
        <v>33</v>
      </c>
      <c r="N1254" s="12" t="s">
        <v>40</v>
      </c>
      <c r="O1254" s="12">
        <v>0</v>
      </c>
      <c r="P1254" s="12"/>
      <c r="Q1254" s="12">
        <v>5</v>
      </c>
      <c r="R1254" s="12">
        <v>1</v>
      </c>
      <c r="S1254" s="12">
        <v>8</v>
      </c>
      <c r="T1254" s="12">
        <v>1</v>
      </c>
      <c r="U1254" s="12">
        <v>9</v>
      </c>
      <c r="V1254" s="12">
        <v>2</v>
      </c>
      <c r="W1254" s="12">
        <v>11</v>
      </c>
      <c r="X1254" s="12">
        <v>2</v>
      </c>
      <c r="Y1254" s="12"/>
      <c r="Z1254" s="12"/>
      <c r="AA1254" s="12"/>
      <c r="AB1254" s="12"/>
      <c r="AC1254" s="12"/>
      <c r="AD1254" s="12"/>
      <c r="AE1254" s="12"/>
      <c r="AF1254" s="12"/>
    </row>
    <row r="1255" spans="1:32">
      <c r="A1255" s="1" t="s">
        <v>1690</v>
      </c>
      <c r="B1255" s="3" t="s">
        <v>357</v>
      </c>
      <c r="C1255" s="3" t="s">
        <v>426</v>
      </c>
      <c r="D1255" s="3" t="s">
        <v>171</v>
      </c>
      <c r="E1255" s="3" t="s">
        <v>148</v>
      </c>
      <c r="F1255" s="1" t="s">
        <v>35</v>
      </c>
      <c r="G1255" s="3" t="s">
        <v>616</v>
      </c>
      <c r="H1255" s="3" t="s">
        <v>861</v>
      </c>
      <c r="I1255" s="15"/>
      <c r="J1255" t="s">
        <v>2103</v>
      </c>
      <c r="K1255" s="1">
        <f>_xlfn.XLOOKUP(J1255,'[1]Youth DB'!$G:$G,'[1]Youth DB'!$A:$A,"",0)</f>
        <v>567</v>
      </c>
      <c r="L1255" s="16"/>
      <c r="M1255" s="11">
        <f>SUM(O1255,Q1255,S1255,U1255,W1255,Y1255,AA1255,AC1255,AE1255)</f>
        <v>9</v>
      </c>
      <c r="N1255" s="12"/>
      <c r="O1255" s="12"/>
      <c r="P1255" s="12"/>
      <c r="Q1255" s="12"/>
      <c r="R1255" s="12"/>
      <c r="S1255" s="12"/>
      <c r="T1255" s="12"/>
      <c r="U1255" s="12">
        <v>9</v>
      </c>
      <c r="V1255" s="12">
        <v>2</v>
      </c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</row>
    <row r="1256" spans="1:32">
      <c r="A1256" s="1" t="s">
        <v>1690</v>
      </c>
      <c r="B1256" s="3" t="s">
        <v>357</v>
      </c>
      <c r="C1256" s="3" t="s">
        <v>426</v>
      </c>
      <c r="D1256" s="3" t="s">
        <v>171</v>
      </c>
      <c r="E1256" s="3" t="s">
        <v>148</v>
      </c>
      <c r="F1256" s="1" t="s">
        <v>35</v>
      </c>
      <c r="G1256" s="3" t="s">
        <v>2140</v>
      </c>
      <c r="H1256" s="3" t="s">
        <v>2185</v>
      </c>
      <c r="I1256" s="15"/>
      <c r="J1256" t="s">
        <v>2103</v>
      </c>
      <c r="K1256" s="1">
        <f>_xlfn.XLOOKUP(J1256,'[1]Youth DB'!$G:$G,'[1]Youth DB'!$A:$A,"",0)</f>
        <v>567</v>
      </c>
      <c r="L1256" s="16"/>
      <c r="M1256" s="11">
        <f>SUM(O1256,Q1256,S1256,U1256,W1256,Y1256,AA1256,AC1256,AE1256)</f>
        <v>7</v>
      </c>
      <c r="N1256" s="12"/>
      <c r="O1256" s="12"/>
      <c r="P1256" s="12"/>
      <c r="Q1256" s="12"/>
      <c r="R1256" s="12"/>
      <c r="S1256" s="12"/>
      <c r="T1256" s="12"/>
      <c r="U1256" s="12">
        <v>7</v>
      </c>
      <c r="V1256" s="12">
        <v>3</v>
      </c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</row>
    <row r="1257" spans="1:32">
      <c r="A1257" s="1">
        <v>9007</v>
      </c>
      <c r="B1257" s="17" t="s">
        <v>431</v>
      </c>
      <c r="C1257" s="3"/>
      <c r="D1257" s="3" t="s">
        <v>432</v>
      </c>
      <c r="E1257" s="17" t="s">
        <v>43</v>
      </c>
      <c r="F1257" s="1" t="s">
        <v>35</v>
      </c>
      <c r="G1257" s="17" t="s">
        <v>149</v>
      </c>
      <c r="H1257" s="17" t="s">
        <v>1062</v>
      </c>
      <c r="I1257" s="15" t="s">
        <v>78</v>
      </c>
      <c r="J1257" s="17" t="s">
        <v>2186</v>
      </c>
      <c r="K1257" s="1">
        <f>_xlfn.XLOOKUP(J1257,'[1]Youth DB'!$G:$G,'[1]Youth DB'!$A:$A,"",0)</f>
        <v>676</v>
      </c>
      <c r="L1257" s="16"/>
      <c r="M1257" s="11">
        <f>SUM(O1257,Q1257,S1257,U1257,W1257,Y1257,AA1257,AC1257,AE1257)</f>
        <v>4</v>
      </c>
      <c r="N1257" s="12"/>
      <c r="O1257" s="12"/>
      <c r="P1257" s="12"/>
      <c r="Q1257" s="12"/>
      <c r="R1257" s="12"/>
      <c r="S1257" s="12"/>
      <c r="T1257" s="12"/>
      <c r="U1257" s="12"/>
      <c r="V1257" s="12">
        <v>1</v>
      </c>
      <c r="W1257" s="12">
        <v>4</v>
      </c>
      <c r="X1257" s="12">
        <v>1</v>
      </c>
      <c r="Y1257" s="12"/>
      <c r="Z1257" s="12"/>
      <c r="AA1257" s="12"/>
      <c r="AB1257" s="12"/>
      <c r="AC1257" s="12"/>
      <c r="AD1257" s="12"/>
      <c r="AE1257" s="12"/>
      <c r="AF1257" s="12"/>
    </row>
    <row r="1258" spans="1:32">
      <c r="A1258" s="1">
        <v>6921</v>
      </c>
      <c r="B1258" s="17" t="s">
        <v>458</v>
      </c>
      <c r="C1258" s="17"/>
      <c r="D1258" s="17" t="s">
        <v>53</v>
      </c>
      <c r="E1258" s="17" t="s">
        <v>43</v>
      </c>
      <c r="F1258" s="1" t="s">
        <v>35</v>
      </c>
      <c r="G1258" s="17" t="s">
        <v>2187</v>
      </c>
      <c r="H1258" s="17" t="s">
        <v>2153</v>
      </c>
      <c r="I1258" s="15" t="s">
        <v>75</v>
      </c>
      <c r="J1258" s="17" t="s">
        <v>1861</v>
      </c>
      <c r="K1258" s="1">
        <f>_xlfn.XLOOKUP(J1258,'[1]Youth DB'!$G:$G,'[1]Youth DB'!$A:$A,"",0)</f>
        <v>593</v>
      </c>
      <c r="L1258" s="16"/>
      <c r="M1258" s="11">
        <f>SUM(O1258,Q1258,S1258,U1258,W1258,Y1258,AA1258,AC1258,AE1258)</f>
        <v>20</v>
      </c>
      <c r="N1258" s="12"/>
      <c r="O1258" s="12"/>
      <c r="P1258" s="12"/>
      <c r="Q1258" s="12"/>
      <c r="R1258" s="12"/>
      <c r="S1258" s="12">
        <v>20</v>
      </c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</row>
    <row r="1259" spans="1:32">
      <c r="A1259" s="1">
        <v>7519</v>
      </c>
      <c r="B1259" s="3" t="s">
        <v>431</v>
      </c>
      <c r="C1259" s="3"/>
      <c r="D1259" s="3" t="s">
        <v>432</v>
      </c>
      <c r="E1259" s="3" t="s">
        <v>43</v>
      </c>
      <c r="F1259" s="1" t="s">
        <v>35</v>
      </c>
      <c r="G1259" s="3" t="s">
        <v>2188</v>
      </c>
      <c r="H1259" s="3" t="s">
        <v>583</v>
      </c>
      <c r="I1259" s="15" t="s">
        <v>75</v>
      </c>
      <c r="J1259" s="17" t="s">
        <v>2186</v>
      </c>
      <c r="K1259" s="1">
        <f>_xlfn.XLOOKUP(J1259,'[1]Youth DB'!$G:$G,'[1]Youth DB'!$A:$A,"",0)</f>
        <v>676</v>
      </c>
      <c r="L1259" s="17" t="s">
        <v>39</v>
      </c>
      <c r="M1259" s="11">
        <f>SUM(O1259,Q1259,S1259,U1259,W1259,Y1259,AA1259,AC1259,AE1259)</f>
        <v>7</v>
      </c>
      <c r="N1259" s="12"/>
      <c r="O1259" s="12">
        <v>2</v>
      </c>
      <c r="P1259" s="12">
        <v>1</v>
      </c>
      <c r="Q1259" s="12">
        <v>1</v>
      </c>
      <c r="R1259" s="12">
        <v>1</v>
      </c>
      <c r="S1259" s="12">
        <v>1</v>
      </c>
      <c r="T1259" s="12">
        <v>1</v>
      </c>
      <c r="U1259" s="12">
        <v>2</v>
      </c>
      <c r="V1259" s="12">
        <v>1</v>
      </c>
      <c r="W1259" s="12">
        <v>1</v>
      </c>
      <c r="X1259" s="12">
        <v>1</v>
      </c>
      <c r="Y1259" s="12"/>
      <c r="Z1259" s="12"/>
      <c r="AA1259" s="12"/>
      <c r="AB1259" s="12"/>
      <c r="AC1259" s="12"/>
      <c r="AD1259" s="12"/>
      <c r="AE1259" s="12"/>
      <c r="AF1259" s="12"/>
    </row>
    <row r="1260" spans="1:32">
      <c r="A1260" s="1">
        <v>6292</v>
      </c>
      <c r="B1260" s="17" t="s">
        <v>2189</v>
      </c>
      <c r="C1260" s="17"/>
      <c r="D1260" s="17" t="s">
        <v>171</v>
      </c>
      <c r="E1260" s="17" t="s">
        <v>148</v>
      </c>
      <c r="F1260" s="1" t="s">
        <v>35</v>
      </c>
      <c r="G1260" s="17" t="s">
        <v>2190</v>
      </c>
      <c r="H1260" s="17" t="s">
        <v>2191</v>
      </c>
      <c r="I1260" s="15" t="s">
        <v>75</v>
      </c>
      <c r="J1260" s="17" t="s">
        <v>2192</v>
      </c>
      <c r="K1260" s="1">
        <f>_xlfn.XLOOKUP(J1260,'[1]Youth DB'!$G:$G,'[1]Youth DB'!$A:$A,"",0)</f>
        <v>425</v>
      </c>
      <c r="L1260" s="16"/>
      <c r="M1260" s="11">
        <f>SUM(O1260,Q1260,S1260,U1260,W1260,Y1260,AA1260,AC1260,AE1260)</f>
        <v>7</v>
      </c>
      <c r="N1260" s="12"/>
      <c r="O1260" s="12"/>
      <c r="P1260" s="12"/>
      <c r="Q1260" s="12"/>
      <c r="R1260" s="12"/>
      <c r="S1260" s="12"/>
      <c r="T1260" s="12"/>
      <c r="U1260" s="12">
        <v>4</v>
      </c>
      <c r="V1260" s="12">
        <v>2</v>
      </c>
      <c r="W1260" s="12">
        <v>3</v>
      </c>
      <c r="X1260" s="12"/>
      <c r="Y1260" s="12"/>
      <c r="Z1260" s="12"/>
      <c r="AA1260" s="12"/>
      <c r="AB1260" s="12"/>
      <c r="AC1260" s="12"/>
      <c r="AD1260" s="12"/>
      <c r="AE1260" s="12"/>
      <c r="AF1260" s="12"/>
    </row>
    <row r="1261" spans="1:32">
      <c r="A1261" s="1">
        <v>11008</v>
      </c>
      <c r="B1261" s="3" t="s">
        <v>52</v>
      </c>
      <c r="C1261" s="3"/>
      <c r="D1261" s="3" t="s">
        <v>53</v>
      </c>
      <c r="E1261" s="3" t="s">
        <v>34</v>
      </c>
      <c r="F1261" s="1" t="s">
        <v>44</v>
      </c>
      <c r="G1261" s="3" t="s">
        <v>785</v>
      </c>
      <c r="H1261" s="3" t="s">
        <v>1839</v>
      </c>
      <c r="I1261" s="15"/>
      <c r="J1261" s="17"/>
      <c r="K1261" s="1"/>
      <c r="L1261" s="17"/>
      <c r="M1261" s="11">
        <f>SUM(O1261,Q1261,S1261,U1261,W1261,Y1261,AA1261,AC1261,AE1261)</f>
        <v>0</v>
      </c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</row>
    <row r="1262" spans="1:32">
      <c r="A1262" s="1">
        <v>8420</v>
      </c>
      <c r="B1262" s="69" t="s">
        <v>2189</v>
      </c>
      <c r="C1262" s="69"/>
      <c r="D1262" s="69" t="s">
        <v>171</v>
      </c>
      <c r="E1262" s="69" t="s">
        <v>148</v>
      </c>
      <c r="F1262" s="70" t="s">
        <v>35</v>
      </c>
      <c r="G1262" s="69" t="s">
        <v>2195</v>
      </c>
      <c r="H1262" s="69" t="s">
        <v>1133</v>
      </c>
      <c r="I1262" s="71" t="s">
        <v>75</v>
      </c>
      <c r="J1262" s="69" t="s">
        <v>2192</v>
      </c>
      <c r="K1262" s="1">
        <f>_xlfn.XLOOKUP(J1262,'[1]Youth DB'!$G:$G,'[1]Youth DB'!$A:$A,"",0)</f>
        <v>425</v>
      </c>
      <c r="L1262" s="72">
        <v>45033</v>
      </c>
      <c r="M1262" s="11">
        <f>SUM(O1262,Q1262,S1262,U1262,W1262,Y1262,AA1262,AC1262,AE1262)</f>
        <v>21</v>
      </c>
      <c r="N1262" s="73"/>
      <c r="O1262" s="73"/>
      <c r="P1262" s="73"/>
      <c r="Q1262" s="73">
        <v>3</v>
      </c>
      <c r="R1262" s="73">
        <v>1</v>
      </c>
      <c r="S1262" s="73">
        <v>4</v>
      </c>
      <c r="T1262" s="73">
        <v>1</v>
      </c>
      <c r="U1262" s="73">
        <v>7</v>
      </c>
      <c r="V1262" s="73">
        <v>2</v>
      </c>
      <c r="W1262" s="73">
        <v>7</v>
      </c>
      <c r="X1262" s="73"/>
      <c r="Y1262" s="73"/>
      <c r="Z1262" s="73"/>
      <c r="AA1262" s="73"/>
      <c r="AB1262" s="73"/>
      <c r="AC1262" s="73"/>
      <c r="AD1262" s="73"/>
      <c r="AE1262" s="73"/>
      <c r="AF1262" s="73"/>
    </row>
    <row r="1263" spans="1:32">
      <c r="A1263" s="1">
        <v>8473</v>
      </c>
      <c r="B1263" s="69" t="s">
        <v>2189</v>
      </c>
      <c r="C1263" s="69"/>
      <c r="D1263" s="69" t="s">
        <v>171</v>
      </c>
      <c r="E1263" s="69" t="s">
        <v>148</v>
      </c>
      <c r="F1263" s="70" t="s">
        <v>35</v>
      </c>
      <c r="G1263" s="69" t="s">
        <v>801</v>
      </c>
      <c r="H1263" s="69" t="s">
        <v>2196</v>
      </c>
      <c r="I1263" s="71" t="s">
        <v>78</v>
      </c>
      <c r="J1263" s="69" t="s">
        <v>2194</v>
      </c>
      <c r="K1263" s="1">
        <f>_xlfn.XLOOKUP(J1263,'[1]Youth DB'!$G:$G,'[1]Youth DB'!$A:$A,"",0)</f>
        <v>435</v>
      </c>
      <c r="L1263" s="72">
        <v>45034</v>
      </c>
      <c r="M1263" s="11">
        <f>SUM(O1263,Q1263,S1263,U1263,W1263,Y1263,AA1263,AC1263,AE1263)</f>
        <v>23</v>
      </c>
      <c r="N1263" s="73"/>
      <c r="O1263" s="73"/>
      <c r="P1263" s="73"/>
      <c r="Q1263" s="73">
        <v>2</v>
      </c>
      <c r="R1263" s="73">
        <v>1</v>
      </c>
      <c r="S1263" s="73">
        <v>4</v>
      </c>
      <c r="T1263" s="73">
        <v>2</v>
      </c>
      <c r="U1263" s="73">
        <v>9</v>
      </c>
      <c r="V1263" s="73">
        <v>3</v>
      </c>
      <c r="W1263" s="73">
        <v>8</v>
      </c>
      <c r="X1263" s="73"/>
      <c r="Y1263" s="73"/>
      <c r="Z1263" s="73"/>
      <c r="AA1263" s="73"/>
      <c r="AB1263" s="73"/>
      <c r="AC1263" s="73"/>
      <c r="AD1263" s="73"/>
      <c r="AE1263" s="73"/>
      <c r="AF1263" s="73"/>
    </row>
    <row r="1264" spans="1:32">
      <c r="A1264" s="1">
        <v>6266</v>
      </c>
      <c r="B1264" s="69" t="s">
        <v>2189</v>
      </c>
      <c r="C1264" s="69"/>
      <c r="D1264" s="69" t="s">
        <v>171</v>
      </c>
      <c r="E1264" s="69" t="s">
        <v>148</v>
      </c>
      <c r="F1264" s="70" t="s">
        <v>35</v>
      </c>
      <c r="G1264" s="69" t="s">
        <v>2197</v>
      </c>
      <c r="H1264" s="69" t="s">
        <v>238</v>
      </c>
      <c r="I1264" s="71" t="s">
        <v>75</v>
      </c>
      <c r="J1264" s="69" t="s">
        <v>2194</v>
      </c>
      <c r="K1264" s="1">
        <f>_xlfn.XLOOKUP(J1264,'[1]Youth DB'!$G:$G,'[1]Youth DB'!$A:$A,"",0)</f>
        <v>435</v>
      </c>
      <c r="L1264" s="72">
        <v>45033</v>
      </c>
      <c r="M1264" s="11">
        <f>SUM(O1264,Q1264,S1264,U1264,W1264,Y1264,AA1264,AC1264,AE1264)</f>
        <v>41</v>
      </c>
      <c r="N1264" s="73"/>
      <c r="O1264" s="73"/>
      <c r="P1264" s="73"/>
      <c r="Q1264" s="73">
        <v>4</v>
      </c>
      <c r="R1264" s="73">
        <v>1</v>
      </c>
      <c r="S1264" s="73">
        <v>14</v>
      </c>
      <c r="T1264" s="73">
        <v>3</v>
      </c>
      <c r="U1264" s="73">
        <v>8</v>
      </c>
      <c r="V1264" s="73">
        <v>5</v>
      </c>
      <c r="W1264" s="73">
        <v>15</v>
      </c>
      <c r="X1264" s="73"/>
      <c r="Y1264" s="73"/>
      <c r="Z1264" s="73"/>
      <c r="AA1264" s="73"/>
      <c r="AB1264" s="73"/>
      <c r="AC1264" s="73"/>
      <c r="AD1264" s="73"/>
      <c r="AE1264" s="73"/>
      <c r="AF1264" s="73"/>
    </row>
    <row r="1265" spans="1:32">
      <c r="A1265" s="1">
        <v>6282</v>
      </c>
      <c r="B1265" s="69" t="s">
        <v>2189</v>
      </c>
      <c r="C1265" s="69"/>
      <c r="D1265" s="69" t="s">
        <v>171</v>
      </c>
      <c r="E1265" s="69" t="s">
        <v>148</v>
      </c>
      <c r="F1265" s="70" t="s">
        <v>35</v>
      </c>
      <c r="G1265" s="69" t="s">
        <v>2198</v>
      </c>
      <c r="H1265" s="69" t="s">
        <v>2199</v>
      </c>
      <c r="I1265" s="71" t="s">
        <v>75</v>
      </c>
      <c r="J1265" s="69" t="s">
        <v>2194</v>
      </c>
      <c r="K1265" s="1">
        <f>_xlfn.XLOOKUP(J1265,'[1]Youth DB'!$G:$G,'[1]Youth DB'!$A:$A,"",0)</f>
        <v>435</v>
      </c>
      <c r="L1265" s="72">
        <v>45034</v>
      </c>
      <c r="M1265" s="11">
        <f>SUM(O1265,Q1265,S1265,U1265,W1265,Y1265,AA1265,AC1265,AE1265)</f>
        <v>47</v>
      </c>
      <c r="N1265" s="73"/>
      <c r="O1265" s="73"/>
      <c r="P1265" s="73"/>
      <c r="Q1265" s="73">
        <v>4</v>
      </c>
      <c r="R1265" s="73">
        <v>1</v>
      </c>
      <c r="S1265" s="73">
        <v>16</v>
      </c>
      <c r="T1265" s="73">
        <v>1</v>
      </c>
      <c r="U1265" s="73">
        <v>13</v>
      </c>
      <c r="V1265" s="73">
        <v>4</v>
      </c>
      <c r="W1265" s="73">
        <v>14</v>
      </c>
      <c r="X1265" s="73"/>
      <c r="Y1265" s="73"/>
      <c r="Z1265" s="73"/>
      <c r="AA1265" s="73"/>
      <c r="AB1265" s="73"/>
      <c r="AC1265" s="73"/>
      <c r="AD1265" s="73"/>
      <c r="AE1265" s="73"/>
      <c r="AF1265" s="73"/>
    </row>
    <row r="1266" spans="1:32">
      <c r="A1266" s="1">
        <v>8421</v>
      </c>
      <c r="B1266" s="69" t="s">
        <v>2189</v>
      </c>
      <c r="C1266" s="69"/>
      <c r="D1266" s="69" t="s">
        <v>171</v>
      </c>
      <c r="E1266" s="69" t="s">
        <v>148</v>
      </c>
      <c r="F1266" s="70" t="s">
        <v>35</v>
      </c>
      <c r="G1266" s="69" t="s">
        <v>2200</v>
      </c>
      <c r="H1266" s="69" t="s">
        <v>1301</v>
      </c>
      <c r="I1266" s="71" t="s">
        <v>78</v>
      </c>
      <c r="J1266" s="69" t="s">
        <v>2192</v>
      </c>
      <c r="K1266" s="1">
        <f>_xlfn.XLOOKUP(J1266,'[1]Youth DB'!$G:$G,'[1]Youth DB'!$A:$A,"",0)</f>
        <v>425</v>
      </c>
      <c r="L1266" s="72">
        <v>45033</v>
      </c>
      <c r="M1266" s="11">
        <f>SUM(O1266,Q1266,S1266,U1266,W1266,Y1266,AA1266,AC1266,AE1266)</f>
        <v>32</v>
      </c>
      <c r="N1266" s="73"/>
      <c r="O1266" s="73"/>
      <c r="P1266" s="73"/>
      <c r="Q1266" s="73">
        <v>3</v>
      </c>
      <c r="R1266" s="73">
        <v>1</v>
      </c>
      <c r="S1266" s="73">
        <v>9</v>
      </c>
      <c r="T1266" s="73">
        <v>2</v>
      </c>
      <c r="U1266" s="73">
        <v>9</v>
      </c>
      <c r="V1266" s="73">
        <v>2</v>
      </c>
      <c r="W1266" s="73">
        <v>11</v>
      </c>
      <c r="X1266" s="73"/>
      <c r="Y1266" s="73"/>
      <c r="Z1266" s="73"/>
      <c r="AA1266" s="73"/>
      <c r="AB1266" s="73"/>
      <c r="AC1266" s="73"/>
      <c r="AD1266" s="73"/>
      <c r="AE1266" s="73"/>
      <c r="AF1266" s="73"/>
    </row>
    <row r="1267" spans="1:32">
      <c r="A1267" s="1">
        <v>2220</v>
      </c>
      <c r="B1267" s="69" t="s">
        <v>2189</v>
      </c>
      <c r="C1267" s="69"/>
      <c r="D1267" s="69" t="s">
        <v>171</v>
      </c>
      <c r="E1267" s="69" t="s">
        <v>148</v>
      </c>
      <c r="F1267" s="70" t="s">
        <v>35</v>
      </c>
      <c r="G1267" s="69" t="s">
        <v>2201</v>
      </c>
      <c r="H1267" s="69" t="s">
        <v>2202</v>
      </c>
      <c r="I1267" s="71" t="s">
        <v>78</v>
      </c>
      <c r="J1267" s="69" t="s">
        <v>2192</v>
      </c>
      <c r="K1267" s="1">
        <f>_xlfn.XLOOKUP(J1267,'[1]Youth DB'!$G:$G,'[1]Youth DB'!$A:$A,"",0)</f>
        <v>425</v>
      </c>
      <c r="L1267" s="72">
        <v>45033</v>
      </c>
      <c r="M1267" s="11">
        <f>SUM(O1267,Q1267,S1267,U1267,W1267,Y1267,AA1267,AC1267,AE1267)</f>
        <v>32</v>
      </c>
      <c r="N1267" s="73"/>
      <c r="O1267" s="73"/>
      <c r="P1267" s="73"/>
      <c r="Q1267" s="73">
        <v>3</v>
      </c>
      <c r="R1267" s="73">
        <v>1</v>
      </c>
      <c r="S1267" s="73">
        <v>7</v>
      </c>
      <c r="T1267" s="73">
        <v>1</v>
      </c>
      <c r="U1267" s="73">
        <v>10</v>
      </c>
      <c r="V1267" s="73">
        <v>2</v>
      </c>
      <c r="W1267" s="73">
        <v>12</v>
      </c>
      <c r="X1267" s="73"/>
      <c r="Y1267" s="73"/>
      <c r="Z1267" s="73"/>
      <c r="AA1267" s="73"/>
      <c r="AB1267" s="73"/>
      <c r="AC1267" s="73"/>
      <c r="AD1267" s="73"/>
      <c r="AE1267" s="73"/>
      <c r="AF1267" s="73"/>
    </row>
    <row r="1268" spans="1:32">
      <c r="A1268" s="70">
        <v>8474</v>
      </c>
      <c r="B1268" s="69" t="s">
        <v>2189</v>
      </c>
      <c r="C1268" s="69"/>
      <c r="D1268" s="69" t="s">
        <v>171</v>
      </c>
      <c r="E1268" s="69" t="s">
        <v>148</v>
      </c>
      <c r="F1268" s="70" t="s">
        <v>35</v>
      </c>
      <c r="G1268" s="69" t="s">
        <v>2203</v>
      </c>
      <c r="H1268" s="69" t="s">
        <v>2204</v>
      </c>
      <c r="I1268" s="71" t="s">
        <v>78</v>
      </c>
      <c r="J1268" s="69" t="s">
        <v>2194</v>
      </c>
      <c r="K1268" s="1">
        <f>_xlfn.XLOOKUP(J1268,'[1]Youth DB'!$G:$G,'[1]Youth DB'!$A:$A,"",0)</f>
        <v>435</v>
      </c>
      <c r="L1268" s="72">
        <v>45033</v>
      </c>
      <c r="M1268" s="11">
        <f>SUM(O1268,Q1268,S1268,U1268,W1268,Y1268,AA1268,AC1268,AE1268)</f>
        <v>36</v>
      </c>
      <c r="N1268" s="73"/>
      <c r="O1268" s="73"/>
      <c r="P1268" s="73"/>
      <c r="Q1268" s="73">
        <v>2</v>
      </c>
      <c r="R1268" s="73">
        <v>1</v>
      </c>
      <c r="S1268" s="73">
        <v>9</v>
      </c>
      <c r="T1268" s="73">
        <v>2</v>
      </c>
      <c r="U1268" s="73">
        <v>10</v>
      </c>
      <c r="V1268" s="73">
        <v>3</v>
      </c>
      <c r="W1268" s="73">
        <v>15</v>
      </c>
      <c r="X1268" s="73"/>
      <c r="Y1268" s="73"/>
      <c r="Z1268" s="73"/>
      <c r="AA1268" s="73"/>
      <c r="AB1268" s="73"/>
      <c r="AC1268" s="73"/>
      <c r="AD1268" s="73"/>
      <c r="AE1268" s="73"/>
      <c r="AF1268" s="73"/>
    </row>
    <row r="1269" spans="1:32">
      <c r="A1269" s="1">
        <v>6269</v>
      </c>
      <c r="B1269" s="69" t="s">
        <v>2189</v>
      </c>
      <c r="C1269" s="69"/>
      <c r="D1269" s="69" t="s">
        <v>171</v>
      </c>
      <c r="E1269" s="69" t="s">
        <v>148</v>
      </c>
      <c r="F1269" s="70" t="s">
        <v>35</v>
      </c>
      <c r="G1269" s="69" t="s">
        <v>108</v>
      </c>
      <c r="H1269" s="69" t="s">
        <v>1846</v>
      </c>
      <c r="I1269" s="71" t="s">
        <v>78</v>
      </c>
      <c r="J1269" s="69" t="s">
        <v>2194</v>
      </c>
      <c r="K1269" s="1">
        <f>_xlfn.XLOOKUP(J1269,'[1]Youth DB'!$G:$G,'[1]Youth DB'!$A:$A,"",0)</f>
        <v>435</v>
      </c>
      <c r="L1269" s="72">
        <v>45033</v>
      </c>
      <c r="M1269" s="11">
        <f>SUM(O1269,Q1269,S1269,U1269,W1269,Y1269,AA1269,AC1269,AE1269)</f>
        <v>28</v>
      </c>
      <c r="N1269" s="73"/>
      <c r="O1269" s="73"/>
      <c r="P1269" s="73"/>
      <c r="Q1269" s="73">
        <v>5</v>
      </c>
      <c r="R1269" s="73">
        <v>1</v>
      </c>
      <c r="S1269" s="73">
        <v>9</v>
      </c>
      <c r="T1269" s="73">
        <v>2</v>
      </c>
      <c r="U1269" s="73">
        <v>7</v>
      </c>
      <c r="V1269" s="73">
        <v>3</v>
      </c>
      <c r="W1269" s="73">
        <v>7</v>
      </c>
      <c r="X1269" s="73"/>
      <c r="Y1269" s="73"/>
      <c r="Z1269" s="73"/>
      <c r="AA1269" s="73"/>
      <c r="AB1269" s="73"/>
      <c r="AC1269" s="73"/>
      <c r="AD1269" s="73"/>
      <c r="AE1269" s="73"/>
      <c r="AF1269" s="73"/>
    </row>
    <row r="1270" spans="1:32">
      <c r="A1270" s="1">
        <v>6322</v>
      </c>
      <c r="B1270" s="69" t="s">
        <v>2189</v>
      </c>
      <c r="C1270" s="69"/>
      <c r="D1270" s="69" t="s">
        <v>171</v>
      </c>
      <c r="E1270" s="69" t="s">
        <v>148</v>
      </c>
      <c r="F1270" s="70" t="s">
        <v>35</v>
      </c>
      <c r="G1270" s="69" t="s">
        <v>2205</v>
      </c>
      <c r="H1270" s="69" t="s">
        <v>2206</v>
      </c>
      <c r="I1270" s="71" t="s">
        <v>78</v>
      </c>
      <c r="J1270" s="69" t="s">
        <v>2194</v>
      </c>
      <c r="K1270" s="1">
        <f>_xlfn.XLOOKUP(J1270,'[1]Youth DB'!$G:$G,'[1]Youth DB'!$A:$A,"",0)</f>
        <v>435</v>
      </c>
      <c r="L1270" s="72">
        <v>45033</v>
      </c>
      <c r="M1270" s="11">
        <f>SUM(O1270,Q1270,S1270,U1270,W1270,Y1270,AA1270,AC1270,AE1270)</f>
        <v>33</v>
      </c>
      <c r="N1270" s="73"/>
      <c r="O1270" s="73"/>
      <c r="P1270" s="73"/>
      <c r="Q1270" s="73">
        <v>4</v>
      </c>
      <c r="R1270" s="73">
        <v>1</v>
      </c>
      <c r="S1270" s="73">
        <v>9</v>
      </c>
      <c r="T1270" s="73">
        <v>2</v>
      </c>
      <c r="U1270" s="73">
        <v>12</v>
      </c>
      <c r="V1270" s="73">
        <v>2</v>
      </c>
      <c r="W1270" s="73">
        <v>8</v>
      </c>
      <c r="X1270" s="73"/>
      <c r="Y1270" s="73"/>
      <c r="Z1270" s="73"/>
      <c r="AA1270" s="73"/>
      <c r="AB1270" s="73"/>
      <c r="AC1270" s="73"/>
      <c r="AD1270" s="73"/>
      <c r="AE1270" s="73"/>
      <c r="AF1270" s="73"/>
    </row>
    <row r="1271" spans="1:32">
      <c r="A1271" s="1">
        <v>6303</v>
      </c>
      <c r="B1271" s="69" t="s">
        <v>2189</v>
      </c>
      <c r="C1271" s="69"/>
      <c r="D1271" s="69" t="s">
        <v>171</v>
      </c>
      <c r="E1271" s="69" t="s">
        <v>148</v>
      </c>
      <c r="F1271" s="70" t="s">
        <v>35</v>
      </c>
      <c r="G1271" s="69" t="s">
        <v>2207</v>
      </c>
      <c r="H1271" s="69" t="s">
        <v>398</v>
      </c>
      <c r="I1271" s="71" t="s">
        <v>78</v>
      </c>
      <c r="J1271" s="69" t="s">
        <v>2192</v>
      </c>
      <c r="K1271" s="1">
        <f>_xlfn.XLOOKUP(J1271,'[1]Youth DB'!$G:$G,'[1]Youth DB'!$A:$A,"",0)</f>
        <v>425</v>
      </c>
      <c r="L1271" s="72">
        <v>45033</v>
      </c>
      <c r="M1271" s="11">
        <f>SUM(O1271,Q1271,S1271,U1271,W1271,Y1271,AA1271,AC1271,AE1271)</f>
        <v>32</v>
      </c>
      <c r="N1271" s="73"/>
      <c r="O1271" s="73"/>
      <c r="P1271" s="73"/>
      <c r="Q1271" s="73">
        <v>2</v>
      </c>
      <c r="R1271" s="73">
        <v>1</v>
      </c>
      <c r="S1271" s="73">
        <v>11</v>
      </c>
      <c r="T1271" s="73">
        <v>2</v>
      </c>
      <c r="U1271" s="73">
        <v>8</v>
      </c>
      <c r="V1271" s="73">
        <v>2</v>
      </c>
      <c r="W1271" s="73">
        <v>11</v>
      </c>
      <c r="X1271" s="73"/>
      <c r="Y1271" s="73"/>
      <c r="Z1271" s="73"/>
      <c r="AA1271" s="73"/>
      <c r="AB1271" s="73"/>
      <c r="AC1271" s="73"/>
      <c r="AD1271" s="73"/>
      <c r="AE1271" s="73"/>
      <c r="AF1271" s="73"/>
    </row>
    <row r="1272" spans="1:32">
      <c r="A1272" s="1">
        <v>8475</v>
      </c>
      <c r="B1272" s="69" t="s">
        <v>2189</v>
      </c>
      <c r="C1272" s="69"/>
      <c r="D1272" s="69" t="s">
        <v>171</v>
      </c>
      <c r="E1272" s="69" t="s">
        <v>148</v>
      </c>
      <c r="F1272" s="70" t="s">
        <v>35</v>
      </c>
      <c r="G1272" s="69" t="s">
        <v>2208</v>
      </c>
      <c r="H1272" s="69" t="s">
        <v>637</v>
      </c>
      <c r="I1272" s="71" t="s">
        <v>75</v>
      </c>
      <c r="J1272" s="69" t="s">
        <v>2194</v>
      </c>
      <c r="K1272" s="1">
        <f>_xlfn.XLOOKUP(J1272,'[1]Youth DB'!$G:$G,'[1]Youth DB'!$A:$A,"",0)</f>
        <v>435</v>
      </c>
      <c r="L1272" s="72">
        <v>45033</v>
      </c>
      <c r="M1272" s="11">
        <f>SUM(O1272,Q1272,S1272,U1272,W1272,Y1272,AA1272,AC1272,AE1272)</f>
        <v>40</v>
      </c>
      <c r="N1272" s="73"/>
      <c r="O1272" s="73"/>
      <c r="P1272" s="73"/>
      <c r="Q1272" s="73">
        <v>5</v>
      </c>
      <c r="R1272" s="73">
        <v>1</v>
      </c>
      <c r="S1272" s="73">
        <v>14</v>
      </c>
      <c r="T1272" s="73">
        <v>2</v>
      </c>
      <c r="U1272" s="73">
        <v>10</v>
      </c>
      <c r="V1272" s="73">
        <v>5</v>
      </c>
      <c r="W1272" s="73">
        <v>11</v>
      </c>
      <c r="X1272" s="73"/>
      <c r="Y1272" s="73"/>
      <c r="Z1272" s="73"/>
      <c r="AA1272" s="73"/>
      <c r="AB1272" s="73"/>
      <c r="AC1272" s="73"/>
      <c r="AD1272" s="73"/>
      <c r="AE1272" s="73"/>
      <c r="AF1272" s="73"/>
    </row>
    <row r="1273" spans="1:32">
      <c r="A1273" s="1">
        <v>6316</v>
      </c>
      <c r="B1273" s="69" t="s">
        <v>2189</v>
      </c>
      <c r="C1273" s="69"/>
      <c r="D1273" s="69" t="s">
        <v>171</v>
      </c>
      <c r="E1273" s="69" t="s">
        <v>148</v>
      </c>
      <c r="F1273" s="70" t="s">
        <v>35</v>
      </c>
      <c r="G1273" s="69" t="s">
        <v>2209</v>
      </c>
      <c r="H1273" s="69" t="s">
        <v>2210</v>
      </c>
      <c r="I1273" s="71" t="s">
        <v>75</v>
      </c>
      <c r="J1273" s="69" t="s">
        <v>2192</v>
      </c>
      <c r="K1273" s="1">
        <f>_xlfn.XLOOKUP(J1273,'[1]Youth DB'!$G:$G,'[1]Youth DB'!$A:$A,"",0)</f>
        <v>425</v>
      </c>
      <c r="L1273" s="72">
        <v>45033</v>
      </c>
      <c r="M1273" s="11">
        <f>SUM(O1273,Q1273,S1273,U1273,W1273,Y1273,AA1273,AC1273,AE1273)</f>
        <v>27</v>
      </c>
      <c r="N1273" s="73"/>
      <c r="O1273" s="73"/>
      <c r="P1273" s="73"/>
      <c r="Q1273" s="73">
        <v>3</v>
      </c>
      <c r="R1273" s="73">
        <v>1</v>
      </c>
      <c r="S1273" s="73">
        <v>10</v>
      </c>
      <c r="T1273" s="73">
        <v>1</v>
      </c>
      <c r="U1273" s="73">
        <v>7</v>
      </c>
      <c r="V1273" s="73">
        <v>2</v>
      </c>
      <c r="W1273" s="73">
        <v>7</v>
      </c>
      <c r="X1273" s="73"/>
      <c r="Y1273" s="73"/>
      <c r="Z1273" s="73"/>
      <c r="AA1273" s="73"/>
      <c r="AB1273" s="73"/>
      <c r="AC1273" s="73"/>
      <c r="AD1273" s="73"/>
      <c r="AE1273" s="73"/>
      <c r="AF1273" s="73"/>
    </row>
    <row r="1274" spans="1:32">
      <c r="A1274" s="1">
        <v>6285</v>
      </c>
      <c r="B1274" s="69" t="s">
        <v>2189</v>
      </c>
      <c r="C1274" s="69"/>
      <c r="D1274" s="69" t="s">
        <v>171</v>
      </c>
      <c r="E1274" s="69" t="s">
        <v>148</v>
      </c>
      <c r="F1274" s="70" t="s">
        <v>35</v>
      </c>
      <c r="G1274" s="69" t="s">
        <v>2211</v>
      </c>
      <c r="H1274" s="69" t="s">
        <v>2212</v>
      </c>
      <c r="I1274" s="71" t="s">
        <v>78</v>
      </c>
      <c r="J1274" s="69" t="s">
        <v>2192</v>
      </c>
      <c r="K1274" s="1">
        <f>_xlfn.XLOOKUP(J1274,'[1]Youth DB'!$G:$G,'[1]Youth DB'!$A:$A,"",0)</f>
        <v>425</v>
      </c>
      <c r="L1274" s="72">
        <v>45033</v>
      </c>
      <c r="M1274" s="11">
        <f>SUM(O1274,Q1274,S1274,U1274,W1274,Y1274,AA1274,AC1274,AE1274)</f>
        <v>36</v>
      </c>
      <c r="N1274" s="73"/>
      <c r="O1274" s="73"/>
      <c r="P1274" s="73"/>
      <c r="Q1274" s="73">
        <v>3</v>
      </c>
      <c r="R1274" s="73">
        <v>1</v>
      </c>
      <c r="S1274" s="73">
        <v>13</v>
      </c>
      <c r="T1274" s="73">
        <v>2</v>
      </c>
      <c r="U1274" s="73">
        <v>9</v>
      </c>
      <c r="V1274" s="73">
        <v>3</v>
      </c>
      <c r="W1274" s="73">
        <v>11</v>
      </c>
      <c r="X1274" s="73"/>
      <c r="Y1274" s="73"/>
      <c r="Z1274" s="73"/>
      <c r="AA1274" s="73"/>
      <c r="AB1274" s="73"/>
      <c r="AC1274" s="73"/>
      <c r="AD1274" s="73"/>
      <c r="AE1274" s="73"/>
      <c r="AF1274" s="73"/>
    </row>
    <row r="1275" spans="1:32">
      <c r="A1275" s="1">
        <v>8422</v>
      </c>
      <c r="B1275" s="69" t="s">
        <v>2189</v>
      </c>
      <c r="C1275" s="69"/>
      <c r="D1275" s="69" t="s">
        <v>171</v>
      </c>
      <c r="E1275" s="69" t="s">
        <v>148</v>
      </c>
      <c r="F1275" s="70" t="s">
        <v>35</v>
      </c>
      <c r="G1275" s="69" t="s">
        <v>2211</v>
      </c>
      <c r="H1275" s="69" t="s">
        <v>2213</v>
      </c>
      <c r="I1275" s="71" t="s">
        <v>78</v>
      </c>
      <c r="J1275" s="69" t="s">
        <v>2192</v>
      </c>
      <c r="K1275" s="1">
        <f>_xlfn.XLOOKUP(J1275,'[1]Youth DB'!$G:$G,'[1]Youth DB'!$A:$A,"",0)</f>
        <v>425</v>
      </c>
      <c r="L1275" s="72">
        <v>45034</v>
      </c>
      <c r="M1275" s="11">
        <f>SUM(O1275,Q1275,S1275,U1275,W1275,Y1275,AA1275,AC1275,AE1275)</f>
        <v>23</v>
      </c>
      <c r="N1275" s="73"/>
      <c r="O1275" s="73"/>
      <c r="P1275" s="73"/>
      <c r="Q1275" s="73">
        <v>3</v>
      </c>
      <c r="R1275" s="73">
        <v>1</v>
      </c>
      <c r="S1275" s="73">
        <v>3</v>
      </c>
      <c r="T1275" s="73">
        <v>1</v>
      </c>
      <c r="U1275" s="73">
        <v>7</v>
      </c>
      <c r="V1275" s="73">
        <v>2</v>
      </c>
      <c r="W1275" s="73">
        <v>10</v>
      </c>
      <c r="X1275" s="73"/>
      <c r="Y1275" s="73"/>
      <c r="Z1275" s="73"/>
      <c r="AA1275" s="73"/>
      <c r="AB1275" s="73"/>
      <c r="AC1275" s="73"/>
      <c r="AD1275" s="73"/>
      <c r="AE1275" s="73"/>
      <c r="AF1275" s="73"/>
    </row>
    <row r="1276" spans="1:32">
      <c r="A1276" s="1">
        <v>9724</v>
      </c>
      <c r="B1276" s="69" t="s">
        <v>2189</v>
      </c>
      <c r="C1276" s="69"/>
      <c r="D1276" s="69" t="s">
        <v>171</v>
      </c>
      <c r="E1276" s="69" t="s">
        <v>148</v>
      </c>
      <c r="F1276" s="70" t="s">
        <v>35</v>
      </c>
      <c r="G1276" s="69" t="s">
        <v>2093</v>
      </c>
      <c r="H1276" s="69" t="s">
        <v>1009</v>
      </c>
      <c r="I1276" s="71" t="s">
        <v>78</v>
      </c>
      <c r="J1276" s="69" t="s">
        <v>2192</v>
      </c>
      <c r="K1276" s="1">
        <f>_xlfn.XLOOKUP(J1276,'[1]Youth DB'!$G:$G,'[1]Youth DB'!$A:$A,"",0)</f>
        <v>425</v>
      </c>
      <c r="L1276" s="72">
        <v>45033</v>
      </c>
      <c r="M1276" s="11">
        <f>SUM(O1276,Q1276,S1276,U1276,W1276,Y1276,AA1276,AC1276,AE1276)</f>
        <v>22</v>
      </c>
      <c r="N1276" s="73"/>
      <c r="O1276" s="73"/>
      <c r="P1276" s="73"/>
      <c r="Q1276" s="73">
        <v>3</v>
      </c>
      <c r="R1276" s="73">
        <v>1</v>
      </c>
      <c r="S1276" s="73">
        <v>8</v>
      </c>
      <c r="T1276" s="73">
        <v>1</v>
      </c>
      <c r="U1276" s="73">
        <v>6</v>
      </c>
      <c r="V1276" s="73">
        <v>2</v>
      </c>
      <c r="W1276" s="73">
        <v>5</v>
      </c>
      <c r="X1276" s="73"/>
      <c r="Y1276" s="73"/>
      <c r="Z1276" s="73"/>
      <c r="AA1276" s="73"/>
      <c r="AB1276" s="73"/>
      <c r="AC1276" s="73"/>
      <c r="AD1276" s="73"/>
      <c r="AE1276" s="73"/>
      <c r="AF1276" s="73"/>
    </row>
    <row r="1277" spans="1:32">
      <c r="A1277" s="1">
        <v>8476</v>
      </c>
      <c r="B1277" s="69" t="s">
        <v>2189</v>
      </c>
      <c r="C1277" s="69"/>
      <c r="D1277" s="69" t="s">
        <v>171</v>
      </c>
      <c r="E1277" s="69" t="s">
        <v>148</v>
      </c>
      <c r="F1277" s="70" t="s">
        <v>35</v>
      </c>
      <c r="G1277" s="69" t="s">
        <v>2214</v>
      </c>
      <c r="H1277" s="74" t="s">
        <v>2215</v>
      </c>
      <c r="I1277" s="71" t="s">
        <v>78</v>
      </c>
      <c r="J1277" s="69" t="s">
        <v>2194</v>
      </c>
      <c r="K1277" s="1">
        <f>_xlfn.XLOOKUP(J1277,'[1]Youth DB'!$G:$G,'[1]Youth DB'!$A:$A,"",0)</f>
        <v>435</v>
      </c>
      <c r="L1277" s="72">
        <v>45033</v>
      </c>
      <c r="M1277" s="11">
        <f>SUM(O1277,Q1277,S1277,U1277,W1277,Y1277,AA1277,AC1277,AE1277)</f>
        <v>18</v>
      </c>
      <c r="N1277" s="73"/>
      <c r="O1277" s="73"/>
      <c r="P1277" s="73"/>
      <c r="Q1277" s="73">
        <v>4</v>
      </c>
      <c r="R1277" s="73">
        <v>1</v>
      </c>
      <c r="S1277" s="73">
        <v>3</v>
      </c>
      <c r="T1277" s="73">
        <v>2</v>
      </c>
      <c r="U1277" s="73">
        <v>9</v>
      </c>
      <c r="V1277" s="73">
        <v>2</v>
      </c>
      <c r="W1277" s="73">
        <v>2</v>
      </c>
      <c r="X1277" s="73"/>
      <c r="Y1277" s="73"/>
      <c r="Z1277" s="73"/>
      <c r="AA1277" s="73"/>
      <c r="AB1277" s="73"/>
      <c r="AC1277" s="73"/>
      <c r="AD1277" s="73"/>
      <c r="AE1277" s="73"/>
      <c r="AF1277" s="73"/>
    </row>
    <row r="1278" spans="1:32">
      <c r="A1278" s="1">
        <v>6321</v>
      </c>
      <c r="B1278" s="69" t="s">
        <v>2189</v>
      </c>
      <c r="C1278" s="70"/>
      <c r="D1278" s="70" t="s">
        <v>171</v>
      </c>
      <c r="E1278" s="69" t="s">
        <v>148</v>
      </c>
      <c r="F1278" s="70" t="s">
        <v>35</v>
      </c>
      <c r="G1278" s="69" t="s">
        <v>1945</v>
      </c>
      <c r="H1278" s="74" t="s">
        <v>2216</v>
      </c>
      <c r="I1278" s="71" t="s">
        <v>75</v>
      </c>
      <c r="J1278" s="69" t="s">
        <v>2192</v>
      </c>
      <c r="K1278" s="1">
        <f>_xlfn.XLOOKUP(J1278,'[1]Youth DB'!$G:$G,'[1]Youth DB'!$A:$A,"",0)</f>
        <v>425</v>
      </c>
      <c r="L1278" s="72">
        <v>45033</v>
      </c>
      <c r="M1278" s="11">
        <f>SUM(O1278,Q1278,S1278,U1278,W1278,Y1278,AA1278,AC1278,AE1278)</f>
        <v>23</v>
      </c>
      <c r="N1278" s="73"/>
      <c r="O1278" s="73"/>
      <c r="P1278" s="73"/>
      <c r="Q1278" s="73">
        <v>3</v>
      </c>
      <c r="R1278" s="73">
        <v>1</v>
      </c>
      <c r="S1278" s="73">
        <v>10</v>
      </c>
      <c r="T1278" s="73">
        <v>1</v>
      </c>
      <c r="U1278" s="73">
        <v>4</v>
      </c>
      <c r="V1278" s="73">
        <v>3</v>
      </c>
      <c r="W1278" s="73">
        <v>6</v>
      </c>
      <c r="X1278" s="73"/>
      <c r="Y1278" s="73"/>
      <c r="Z1278" s="73"/>
      <c r="AA1278" s="73"/>
      <c r="AB1278" s="73"/>
      <c r="AC1278" s="73"/>
      <c r="AD1278" s="73"/>
      <c r="AE1278" s="73"/>
      <c r="AF1278" s="73"/>
    </row>
    <row r="1279" spans="1:32">
      <c r="A1279" s="1">
        <v>8477</v>
      </c>
      <c r="B1279" s="69" t="s">
        <v>2189</v>
      </c>
      <c r="C1279" s="69"/>
      <c r="D1279" s="69" t="s">
        <v>171</v>
      </c>
      <c r="E1279" s="69" t="s">
        <v>148</v>
      </c>
      <c r="F1279" s="70" t="s">
        <v>35</v>
      </c>
      <c r="G1279" s="69" t="s">
        <v>2217</v>
      </c>
      <c r="H1279" s="74" t="s">
        <v>292</v>
      </c>
      <c r="I1279" s="71" t="s">
        <v>78</v>
      </c>
      <c r="J1279" s="69" t="s">
        <v>2194</v>
      </c>
      <c r="K1279" s="1">
        <f>_xlfn.XLOOKUP(J1279,'[1]Youth DB'!$G:$G,'[1]Youth DB'!$A:$A,"",0)</f>
        <v>435</v>
      </c>
      <c r="L1279" s="72">
        <v>45033</v>
      </c>
      <c r="M1279" s="11">
        <f>SUM(O1279,Q1279,S1279,U1279,W1279,Y1279,AA1279,AC1279,AE1279)</f>
        <v>33</v>
      </c>
      <c r="N1279" s="73"/>
      <c r="O1279" s="73"/>
      <c r="P1279" s="73"/>
      <c r="Q1279" s="73">
        <v>5</v>
      </c>
      <c r="R1279" s="73">
        <v>1</v>
      </c>
      <c r="S1279" s="73">
        <v>15</v>
      </c>
      <c r="T1279" s="73">
        <v>3</v>
      </c>
      <c r="U1279" s="73">
        <v>7</v>
      </c>
      <c r="V1279" s="73">
        <v>5</v>
      </c>
      <c r="W1279" s="73">
        <v>6</v>
      </c>
      <c r="X1279" s="73"/>
      <c r="Y1279" s="73"/>
      <c r="Z1279" s="73"/>
      <c r="AA1279" s="73"/>
      <c r="AB1279" s="73"/>
      <c r="AC1279" s="73"/>
      <c r="AD1279" s="73"/>
      <c r="AE1279" s="73"/>
      <c r="AF1279" s="73"/>
    </row>
    <row r="1280" spans="1:32">
      <c r="A1280" s="1">
        <v>6267</v>
      </c>
      <c r="B1280" s="69" t="s">
        <v>2189</v>
      </c>
      <c r="C1280" s="69"/>
      <c r="D1280" s="69" t="s">
        <v>171</v>
      </c>
      <c r="E1280" s="69" t="s">
        <v>148</v>
      </c>
      <c r="F1280" s="70" t="s">
        <v>35</v>
      </c>
      <c r="G1280" s="69" t="s">
        <v>2218</v>
      </c>
      <c r="H1280" s="74" t="s">
        <v>2219</v>
      </c>
      <c r="I1280" s="71" t="s">
        <v>78</v>
      </c>
      <c r="J1280" s="69" t="s">
        <v>2194</v>
      </c>
      <c r="K1280" s="1">
        <f>_xlfn.XLOOKUP(J1280,'[1]Youth DB'!$G:$G,'[1]Youth DB'!$A:$A,"",0)</f>
        <v>435</v>
      </c>
      <c r="L1280" s="72">
        <v>45033</v>
      </c>
      <c r="M1280" s="11">
        <f>SUM(O1280,Q1280,S1280,U1280,W1280,Y1280,AA1280,AC1280,AE1280)</f>
        <v>30</v>
      </c>
      <c r="N1280" s="73"/>
      <c r="O1280" s="73"/>
      <c r="P1280" s="73"/>
      <c r="Q1280" s="73">
        <v>5</v>
      </c>
      <c r="R1280" s="73">
        <v>1</v>
      </c>
      <c r="S1280" s="73">
        <v>15</v>
      </c>
      <c r="T1280" s="73">
        <v>3</v>
      </c>
      <c r="U1280" s="73">
        <v>10</v>
      </c>
      <c r="V1280" s="73">
        <v>5</v>
      </c>
      <c r="W1280" s="73"/>
      <c r="X1280" s="73"/>
      <c r="Y1280" s="73"/>
      <c r="Z1280" s="73"/>
      <c r="AA1280" s="73"/>
      <c r="AB1280" s="73"/>
      <c r="AC1280" s="73"/>
      <c r="AD1280" s="73"/>
      <c r="AE1280" s="73"/>
      <c r="AF1280" s="73"/>
    </row>
    <row r="1281" spans="1:32">
      <c r="A1281" s="1">
        <v>6277</v>
      </c>
      <c r="B1281" s="69" t="s">
        <v>2189</v>
      </c>
      <c r="C1281" s="69"/>
      <c r="D1281" s="69" t="s">
        <v>171</v>
      </c>
      <c r="E1281" s="69" t="s">
        <v>148</v>
      </c>
      <c r="F1281" s="70" t="s">
        <v>35</v>
      </c>
      <c r="G1281" s="69" t="s">
        <v>2220</v>
      </c>
      <c r="H1281" s="74" t="s">
        <v>1333</v>
      </c>
      <c r="I1281" s="71" t="s">
        <v>78</v>
      </c>
      <c r="J1281" s="69" t="s">
        <v>2194</v>
      </c>
      <c r="K1281" s="1">
        <f>_xlfn.XLOOKUP(J1281,'[1]Youth DB'!$G:$G,'[1]Youth DB'!$A:$A,"",0)</f>
        <v>435</v>
      </c>
      <c r="L1281" s="72">
        <v>45033</v>
      </c>
      <c r="M1281" s="11">
        <f>SUM(O1281,Q1281,S1281,U1281,W1281,Y1281,AA1281,AC1281,AE1281)</f>
        <v>42</v>
      </c>
      <c r="N1281" s="73"/>
      <c r="O1281" s="73"/>
      <c r="P1281" s="73"/>
      <c r="Q1281" s="73">
        <v>4</v>
      </c>
      <c r="R1281" s="73">
        <v>1</v>
      </c>
      <c r="S1281" s="73">
        <v>16</v>
      </c>
      <c r="T1281" s="73">
        <v>2</v>
      </c>
      <c r="U1281" s="73">
        <v>10</v>
      </c>
      <c r="V1281" s="73">
        <v>5</v>
      </c>
      <c r="W1281" s="73">
        <v>12</v>
      </c>
      <c r="X1281" s="73"/>
      <c r="Y1281" s="73"/>
      <c r="Z1281" s="73"/>
      <c r="AA1281" s="73"/>
      <c r="AB1281" s="73"/>
      <c r="AC1281" s="73"/>
      <c r="AD1281" s="73"/>
      <c r="AE1281" s="73"/>
      <c r="AF1281" s="73"/>
    </row>
    <row r="1282" spans="1:32">
      <c r="A1282" s="1">
        <v>2257</v>
      </c>
      <c r="B1282" s="69" t="s">
        <v>2189</v>
      </c>
      <c r="C1282" s="69"/>
      <c r="D1282" s="69" t="s">
        <v>171</v>
      </c>
      <c r="E1282" s="69" t="s">
        <v>148</v>
      </c>
      <c r="F1282" s="70" t="s">
        <v>35</v>
      </c>
      <c r="G1282" s="69" t="s">
        <v>2221</v>
      </c>
      <c r="H1282" s="74" t="s">
        <v>2222</v>
      </c>
      <c r="I1282" s="71" t="s">
        <v>78</v>
      </c>
      <c r="J1282" s="69" t="s">
        <v>2192</v>
      </c>
      <c r="K1282" s="1">
        <f>_xlfn.XLOOKUP(J1282,'[1]Youth DB'!$G:$G,'[1]Youth DB'!$A:$A,"",0)</f>
        <v>425</v>
      </c>
      <c r="L1282" s="72">
        <v>45033</v>
      </c>
      <c r="M1282" s="11">
        <f>SUM(O1282,Q1282,S1282,U1282,W1282,Y1282,AA1282,AC1282,AE1282)</f>
        <v>32</v>
      </c>
      <c r="N1282" s="73"/>
      <c r="O1282" s="73"/>
      <c r="P1282" s="73"/>
      <c r="Q1282" s="73">
        <v>3</v>
      </c>
      <c r="R1282" s="73">
        <v>1</v>
      </c>
      <c r="S1282" s="73">
        <v>8</v>
      </c>
      <c r="T1282" s="73">
        <v>2</v>
      </c>
      <c r="U1282" s="73">
        <v>7</v>
      </c>
      <c r="V1282" s="73">
        <v>4</v>
      </c>
      <c r="W1282" s="73">
        <v>14</v>
      </c>
      <c r="X1282" s="73"/>
      <c r="Y1282" s="73"/>
      <c r="Z1282" s="73"/>
      <c r="AA1282" s="73"/>
      <c r="AB1282" s="73"/>
      <c r="AC1282" s="73"/>
      <c r="AD1282" s="73"/>
      <c r="AE1282" s="73"/>
      <c r="AF1282" s="73"/>
    </row>
    <row r="1283" spans="1:32">
      <c r="A1283" s="1">
        <v>6280</v>
      </c>
      <c r="B1283" s="69" t="s">
        <v>2189</v>
      </c>
      <c r="C1283" s="69"/>
      <c r="D1283" s="69" t="s">
        <v>171</v>
      </c>
      <c r="E1283" s="69" t="s">
        <v>148</v>
      </c>
      <c r="F1283" s="70" t="s">
        <v>35</v>
      </c>
      <c r="G1283" s="69" t="s">
        <v>2223</v>
      </c>
      <c r="H1283" s="74" t="s">
        <v>757</v>
      </c>
      <c r="I1283" s="71" t="s">
        <v>75</v>
      </c>
      <c r="J1283" s="69" t="s">
        <v>2192</v>
      </c>
      <c r="K1283" s="1">
        <f>_xlfn.XLOOKUP(J1283,'[1]Youth DB'!$G:$G,'[1]Youth DB'!$A:$A,"",0)</f>
        <v>425</v>
      </c>
      <c r="L1283" s="72">
        <v>45033</v>
      </c>
      <c r="M1283" s="11">
        <f>SUM(O1283,Q1283,S1283,U1283,W1283,Y1283,AA1283,AC1283,AE1283)</f>
        <v>26</v>
      </c>
      <c r="N1283" s="73"/>
      <c r="O1283" s="73"/>
      <c r="P1283" s="73"/>
      <c r="Q1283" s="73">
        <v>3</v>
      </c>
      <c r="R1283" s="73">
        <v>1</v>
      </c>
      <c r="S1283" s="73">
        <v>9</v>
      </c>
      <c r="T1283" s="73">
        <v>1</v>
      </c>
      <c r="U1283" s="73">
        <v>7</v>
      </c>
      <c r="V1283" s="73">
        <v>3</v>
      </c>
      <c r="W1283" s="73">
        <v>7</v>
      </c>
      <c r="X1283" s="73"/>
      <c r="Y1283" s="73"/>
      <c r="Z1283" s="73"/>
      <c r="AA1283" s="73"/>
      <c r="AB1283" s="73"/>
      <c r="AC1283" s="73"/>
      <c r="AD1283" s="73"/>
      <c r="AE1283" s="73"/>
      <c r="AF1283" s="73"/>
    </row>
    <row r="1284" spans="1:32">
      <c r="A1284" s="1">
        <v>8478</v>
      </c>
      <c r="B1284" s="17" t="s">
        <v>2189</v>
      </c>
      <c r="C1284" s="17"/>
      <c r="D1284" s="17" t="s">
        <v>171</v>
      </c>
      <c r="E1284" s="17" t="s">
        <v>148</v>
      </c>
      <c r="F1284" s="1" t="s">
        <v>35</v>
      </c>
      <c r="G1284" s="17" t="s">
        <v>2224</v>
      </c>
      <c r="H1284" s="18" t="s">
        <v>292</v>
      </c>
      <c r="I1284" s="15" t="s">
        <v>78</v>
      </c>
      <c r="J1284" s="17" t="s">
        <v>2194</v>
      </c>
      <c r="K1284" s="1">
        <f>_xlfn.XLOOKUP(J1284,'[1]Youth DB'!$G:$G,'[1]Youth DB'!$A:$A,"",0)</f>
        <v>435</v>
      </c>
      <c r="L1284" s="19">
        <v>45033</v>
      </c>
      <c r="M1284" s="11">
        <f>SUM(O1284,Q1284,S1284,U1284,W1284,Y1284,AA1284,AC1284,AE1284)</f>
        <v>44</v>
      </c>
      <c r="N1284" s="12" t="s">
        <v>40</v>
      </c>
      <c r="O1284" s="12">
        <v>0</v>
      </c>
      <c r="P1284" s="12"/>
      <c r="Q1284" s="12">
        <v>4</v>
      </c>
      <c r="R1284" s="12">
        <v>1</v>
      </c>
      <c r="S1284" s="12">
        <v>14</v>
      </c>
      <c r="T1284" s="12">
        <v>2</v>
      </c>
      <c r="U1284" s="12">
        <v>11</v>
      </c>
      <c r="V1284" s="12">
        <v>3</v>
      </c>
      <c r="W1284" s="12">
        <v>15</v>
      </c>
      <c r="X1284" s="12"/>
      <c r="Y1284" s="12"/>
      <c r="Z1284" s="12"/>
      <c r="AA1284" s="12"/>
      <c r="AB1284" s="12"/>
      <c r="AC1284" s="12"/>
      <c r="AD1284" s="12"/>
      <c r="AE1284" s="12"/>
      <c r="AF1284" s="12"/>
    </row>
    <row r="1285" spans="1:32">
      <c r="A1285" s="1">
        <v>4837</v>
      </c>
      <c r="B1285" s="17" t="s">
        <v>2225</v>
      </c>
      <c r="C1285" s="17"/>
      <c r="D1285" s="17" t="s">
        <v>171</v>
      </c>
      <c r="E1285" s="17" t="s">
        <v>148</v>
      </c>
      <c r="F1285" s="1" t="s">
        <v>35</v>
      </c>
      <c r="G1285" s="17" t="s">
        <v>1645</v>
      </c>
      <c r="H1285" s="18" t="s">
        <v>589</v>
      </c>
      <c r="I1285" s="15"/>
      <c r="J1285" s="17" t="s">
        <v>2226</v>
      </c>
      <c r="K1285" s="1">
        <f>_xlfn.XLOOKUP(J1285,'[1]Youth DB'!$G:$G,'[1]Youth DB'!$A:$A,"",0)</f>
        <v>509</v>
      </c>
      <c r="L1285" s="16">
        <v>44949</v>
      </c>
      <c r="M1285" s="11">
        <f>SUM(O1285,Q1285,S1285,U1285,W1285,Y1285,AA1285,AC1285,AE1285)</f>
        <v>53</v>
      </c>
      <c r="N1285" s="12" t="s">
        <v>40</v>
      </c>
      <c r="O1285" s="12">
        <v>35</v>
      </c>
      <c r="P1285" s="12">
        <v>1</v>
      </c>
      <c r="Q1285" s="12">
        <v>7</v>
      </c>
      <c r="R1285" s="12">
        <v>1</v>
      </c>
      <c r="S1285" s="12">
        <v>6</v>
      </c>
      <c r="T1285" s="12">
        <v>1</v>
      </c>
      <c r="U1285" s="12"/>
      <c r="V1285" s="12"/>
      <c r="W1285" s="12">
        <v>5</v>
      </c>
      <c r="X1285" s="12">
        <v>3</v>
      </c>
      <c r="Y1285" s="12"/>
      <c r="Z1285" s="12"/>
      <c r="AA1285" s="12"/>
      <c r="AB1285" s="12"/>
      <c r="AC1285" s="12"/>
      <c r="AD1285" s="12"/>
      <c r="AE1285" s="12"/>
      <c r="AF1285" s="12"/>
    </row>
    <row r="1286" spans="1:32">
      <c r="A1286" s="1">
        <v>8402</v>
      </c>
      <c r="B1286" s="17" t="s">
        <v>2225</v>
      </c>
      <c r="C1286" s="17" t="s">
        <v>2227</v>
      </c>
      <c r="D1286" s="17" t="s">
        <v>171</v>
      </c>
      <c r="E1286" s="17" t="s">
        <v>148</v>
      </c>
      <c r="F1286" s="1" t="s">
        <v>35</v>
      </c>
      <c r="G1286" s="17" t="s">
        <v>2228</v>
      </c>
      <c r="H1286" s="18" t="s">
        <v>1494</v>
      </c>
      <c r="I1286" s="15"/>
      <c r="J1286" s="17" t="s">
        <v>2226</v>
      </c>
      <c r="K1286" s="1">
        <f>_xlfn.XLOOKUP(J1286,'[1]Youth DB'!$G:$G,'[1]Youth DB'!$A:$A,"",0)</f>
        <v>509</v>
      </c>
      <c r="L1286" s="16">
        <v>45029</v>
      </c>
      <c r="M1286" s="11">
        <f>SUM(O1286,Q1286,S1286,U1286,W1286,Y1286,AA1286,AC1286,AE1286)</f>
        <v>35</v>
      </c>
      <c r="N1286" s="12" t="s">
        <v>40</v>
      </c>
      <c r="O1286" s="12"/>
      <c r="P1286" s="12"/>
      <c r="Q1286" s="12">
        <v>4</v>
      </c>
      <c r="R1286" s="12">
        <v>1</v>
      </c>
      <c r="S1286" s="12">
        <v>12</v>
      </c>
      <c r="T1286" s="12">
        <v>1</v>
      </c>
      <c r="U1286" s="12">
        <v>9</v>
      </c>
      <c r="V1286" s="12">
        <v>2</v>
      </c>
      <c r="W1286" s="12">
        <v>10</v>
      </c>
      <c r="X1286" s="12">
        <v>2</v>
      </c>
      <c r="Y1286" s="12"/>
      <c r="Z1286" s="12"/>
      <c r="AA1286" s="12"/>
      <c r="AB1286" s="12"/>
      <c r="AC1286" s="12"/>
      <c r="AD1286" s="12"/>
      <c r="AE1286" s="12"/>
      <c r="AF1286" s="12"/>
    </row>
    <row r="1287" spans="1:32">
      <c r="A1287" s="1">
        <v>9720</v>
      </c>
      <c r="B1287" s="17" t="s">
        <v>2225</v>
      </c>
      <c r="C1287" s="17" t="s">
        <v>2227</v>
      </c>
      <c r="D1287" s="17" t="s">
        <v>171</v>
      </c>
      <c r="E1287" s="17" t="s">
        <v>148</v>
      </c>
      <c r="F1287" s="1" t="s">
        <v>35</v>
      </c>
      <c r="G1287" s="17" t="s">
        <v>2229</v>
      </c>
      <c r="H1287" s="18" t="s">
        <v>2230</v>
      </c>
      <c r="I1287" s="15"/>
      <c r="J1287" s="17" t="s">
        <v>2226</v>
      </c>
      <c r="K1287" s="1">
        <f>_xlfn.XLOOKUP(J1287,'[1]Youth DB'!$G:$G,'[1]Youth DB'!$A:$A,"",0)</f>
        <v>509</v>
      </c>
      <c r="L1287" s="16">
        <v>45029</v>
      </c>
      <c r="M1287" s="11">
        <f>SUM(O1287,Q1287,S1287,U1287,W1287,Y1287,AA1287,AC1287,AE1287)</f>
        <v>25</v>
      </c>
      <c r="N1287" s="12" t="s">
        <v>40</v>
      </c>
      <c r="O1287" s="12"/>
      <c r="P1287" s="12"/>
      <c r="Q1287" s="12">
        <v>8</v>
      </c>
      <c r="R1287" s="12">
        <v>1</v>
      </c>
      <c r="S1287" s="12">
        <v>7</v>
      </c>
      <c r="T1287" s="12">
        <v>1</v>
      </c>
      <c r="U1287" s="12">
        <v>4</v>
      </c>
      <c r="V1287" s="12">
        <v>2</v>
      </c>
      <c r="W1287" s="12">
        <v>6</v>
      </c>
      <c r="X1287" s="12">
        <v>2</v>
      </c>
      <c r="Y1287" s="12"/>
      <c r="Z1287" s="12"/>
      <c r="AA1287" s="12"/>
      <c r="AB1287" s="12"/>
      <c r="AC1287" s="12"/>
      <c r="AD1287" s="12"/>
      <c r="AE1287" s="12"/>
      <c r="AF1287" s="12"/>
    </row>
    <row r="1288" spans="1:32">
      <c r="A1288" s="1">
        <v>8556</v>
      </c>
      <c r="B1288" s="17" t="s">
        <v>2225</v>
      </c>
      <c r="C1288" s="17"/>
      <c r="D1288" s="17" t="s">
        <v>171</v>
      </c>
      <c r="E1288" s="17" t="s">
        <v>148</v>
      </c>
      <c r="F1288" s="1" t="s">
        <v>35</v>
      </c>
      <c r="G1288" s="17" t="s">
        <v>2231</v>
      </c>
      <c r="H1288" s="18" t="s">
        <v>1065</v>
      </c>
      <c r="I1288" s="15"/>
      <c r="J1288" s="17" t="s">
        <v>2232</v>
      </c>
      <c r="K1288" s="1">
        <f>_xlfn.XLOOKUP(J1288,'[1]Youth DB'!$G:$G,'[1]Youth DB'!$A:$A,"",0)</f>
        <v>443</v>
      </c>
      <c r="L1288" s="16">
        <v>45029</v>
      </c>
      <c r="M1288" s="11">
        <f>SUM(O1288,Q1288,S1288,U1288,W1288,Y1288,AA1288,AC1288,AE1288)</f>
        <v>30</v>
      </c>
      <c r="N1288" s="12" t="s">
        <v>40</v>
      </c>
      <c r="O1288" s="12"/>
      <c r="P1288" s="12"/>
      <c r="Q1288" s="12">
        <v>5</v>
      </c>
      <c r="R1288" s="12">
        <v>1</v>
      </c>
      <c r="S1288" s="12">
        <v>7</v>
      </c>
      <c r="T1288" s="12">
        <v>1</v>
      </c>
      <c r="U1288" s="12">
        <v>10</v>
      </c>
      <c r="V1288" s="12">
        <v>2</v>
      </c>
      <c r="W1288" s="12">
        <v>8</v>
      </c>
      <c r="X1288" s="12">
        <v>2</v>
      </c>
      <c r="Y1288" s="12"/>
      <c r="Z1288" s="12"/>
      <c r="AA1288" s="12"/>
      <c r="AB1288" s="12"/>
      <c r="AC1288" s="12"/>
      <c r="AD1288" s="12"/>
      <c r="AE1288" s="12"/>
      <c r="AF1288" s="12"/>
    </row>
    <row r="1289" spans="1:32">
      <c r="A1289" s="1">
        <v>8557</v>
      </c>
      <c r="B1289" s="17" t="s">
        <v>2225</v>
      </c>
      <c r="C1289" s="17"/>
      <c r="D1289" s="17" t="s">
        <v>171</v>
      </c>
      <c r="E1289" s="17" t="s">
        <v>148</v>
      </c>
      <c r="F1289" s="1" t="s">
        <v>35</v>
      </c>
      <c r="G1289" s="17" t="s">
        <v>2233</v>
      </c>
      <c r="H1289" s="18" t="s">
        <v>50</v>
      </c>
      <c r="I1289" s="15"/>
      <c r="J1289" s="17" t="s">
        <v>2232</v>
      </c>
      <c r="K1289" s="1">
        <f>_xlfn.XLOOKUP(J1289,'[1]Youth DB'!$G:$G,'[1]Youth DB'!$A:$A,"",0)</f>
        <v>443</v>
      </c>
      <c r="L1289" s="16">
        <v>45029</v>
      </c>
      <c r="M1289" s="11">
        <f>SUM(O1289,Q1289,S1289,U1289,W1289,Y1289,AA1289,AC1289,AE1289)</f>
        <v>59</v>
      </c>
      <c r="N1289" s="12" t="s">
        <v>40</v>
      </c>
      <c r="O1289" s="12">
        <v>32</v>
      </c>
      <c r="P1289" s="12">
        <v>1</v>
      </c>
      <c r="Q1289" s="12">
        <v>6</v>
      </c>
      <c r="R1289" s="12">
        <v>1</v>
      </c>
      <c r="S1289" s="12">
        <v>8</v>
      </c>
      <c r="T1289" s="12">
        <v>1</v>
      </c>
      <c r="U1289" s="12">
        <v>7</v>
      </c>
      <c r="V1289" s="12">
        <v>2</v>
      </c>
      <c r="W1289" s="12">
        <v>6</v>
      </c>
      <c r="X1289" s="12">
        <v>2</v>
      </c>
      <c r="Y1289" s="12"/>
      <c r="Z1289" s="12"/>
      <c r="AA1289" s="12"/>
      <c r="AB1289" s="12"/>
      <c r="AC1289" s="12"/>
      <c r="AD1289" s="12"/>
      <c r="AE1289" s="12"/>
      <c r="AF1289" s="12"/>
    </row>
    <row r="1290" spans="1:32">
      <c r="A1290" s="1">
        <v>8558</v>
      </c>
      <c r="B1290" s="17" t="s">
        <v>2225</v>
      </c>
      <c r="C1290" s="17"/>
      <c r="D1290" s="17" t="s">
        <v>171</v>
      </c>
      <c r="E1290" s="17" t="s">
        <v>148</v>
      </c>
      <c r="F1290" s="1" t="s">
        <v>35</v>
      </c>
      <c r="G1290" s="17" t="s">
        <v>2234</v>
      </c>
      <c r="H1290" s="18" t="s">
        <v>400</v>
      </c>
      <c r="I1290" s="15"/>
      <c r="J1290" s="17" t="s">
        <v>2232</v>
      </c>
      <c r="K1290" s="1">
        <f>_xlfn.XLOOKUP(J1290,'[1]Youth DB'!$G:$G,'[1]Youth DB'!$A:$A,"",0)</f>
        <v>443</v>
      </c>
      <c r="L1290" s="16">
        <v>45029</v>
      </c>
      <c r="M1290" s="11">
        <f>SUM(O1290,Q1290,S1290,U1290,W1290,Y1290,AA1290,AC1290,AE1290)</f>
        <v>28</v>
      </c>
      <c r="N1290" s="12" t="s">
        <v>40</v>
      </c>
      <c r="O1290" s="12"/>
      <c r="P1290" s="12"/>
      <c r="Q1290" s="12">
        <v>6</v>
      </c>
      <c r="R1290" s="12">
        <v>1</v>
      </c>
      <c r="S1290" s="12">
        <v>7</v>
      </c>
      <c r="T1290" s="12">
        <v>1</v>
      </c>
      <c r="U1290" s="12">
        <v>6</v>
      </c>
      <c r="V1290" s="12">
        <v>1</v>
      </c>
      <c r="W1290" s="12">
        <v>9</v>
      </c>
      <c r="X1290" s="12">
        <v>1</v>
      </c>
      <c r="Y1290" s="12"/>
      <c r="Z1290" s="12"/>
      <c r="AA1290" s="12"/>
      <c r="AB1290" s="12"/>
      <c r="AC1290" s="12"/>
      <c r="AD1290" s="12"/>
      <c r="AE1290" s="12"/>
      <c r="AF1290" s="12"/>
    </row>
    <row r="1291" spans="1:32">
      <c r="A1291" s="1">
        <v>8559</v>
      </c>
      <c r="B1291" s="17" t="s">
        <v>2225</v>
      </c>
      <c r="C1291" s="17"/>
      <c r="D1291" s="17" t="s">
        <v>171</v>
      </c>
      <c r="E1291" s="17" t="s">
        <v>148</v>
      </c>
      <c r="F1291" s="1" t="s">
        <v>35</v>
      </c>
      <c r="G1291" s="17" t="s">
        <v>2235</v>
      </c>
      <c r="H1291" s="18" t="s">
        <v>652</v>
      </c>
      <c r="I1291" s="15"/>
      <c r="J1291" s="17" t="s">
        <v>2232</v>
      </c>
      <c r="K1291" s="1">
        <f>_xlfn.XLOOKUP(J1291,'[1]Youth DB'!$G:$G,'[1]Youth DB'!$A:$A,"",0)</f>
        <v>443</v>
      </c>
      <c r="L1291" s="16">
        <v>45029</v>
      </c>
      <c r="M1291" s="11">
        <f>SUM(O1291,Q1291,S1291,U1291,W1291,Y1291,AA1291,AC1291,AE1291)</f>
        <v>20</v>
      </c>
      <c r="N1291" s="12" t="s">
        <v>40</v>
      </c>
      <c r="O1291" s="12"/>
      <c r="P1291" s="12"/>
      <c r="Q1291" s="12">
        <v>6</v>
      </c>
      <c r="R1291" s="12">
        <v>1</v>
      </c>
      <c r="S1291" s="12">
        <v>7</v>
      </c>
      <c r="T1291" s="12">
        <v>1</v>
      </c>
      <c r="U1291" s="12"/>
      <c r="V1291" s="12"/>
      <c r="W1291" s="12">
        <v>7</v>
      </c>
      <c r="X1291" s="12">
        <v>3</v>
      </c>
      <c r="Y1291" s="12"/>
      <c r="Z1291" s="12"/>
      <c r="AA1291" s="12"/>
      <c r="AB1291" s="12"/>
      <c r="AC1291" s="12"/>
      <c r="AD1291" s="12"/>
      <c r="AE1291" s="12"/>
      <c r="AF1291" s="12"/>
    </row>
    <row r="1292" spans="1:32">
      <c r="A1292" s="1">
        <v>8403</v>
      </c>
      <c r="B1292" s="17" t="s">
        <v>2225</v>
      </c>
      <c r="C1292" s="17" t="s">
        <v>2227</v>
      </c>
      <c r="D1292" s="17" t="s">
        <v>171</v>
      </c>
      <c r="E1292" s="17" t="s">
        <v>148</v>
      </c>
      <c r="F1292" s="1" t="s">
        <v>35</v>
      </c>
      <c r="G1292" s="17" t="s">
        <v>2236</v>
      </c>
      <c r="H1292" s="18" t="s">
        <v>221</v>
      </c>
      <c r="I1292" s="15"/>
      <c r="J1292" s="17" t="s">
        <v>2226</v>
      </c>
      <c r="K1292" s="1">
        <f>_xlfn.XLOOKUP(J1292,'[1]Youth DB'!$G:$G,'[1]Youth DB'!$A:$A,"",0)</f>
        <v>509</v>
      </c>
      <c r="L1292" s="16">
        <v>45037</v>
      </c>
      <c r="M1292" s="11">
        <f>SUM(O1292,Q1292,S1292,U1292,W1292,Y1292,AA1292,AC1292,AE1292)</f>
        <v>33</v>
      </c>
      <c r="N1292" s="12" t="s">
        <v>40</v>
      </c>
      <c r="O1292" s="12"/>
      <c r="P1292" s="12"/>
      <c r="Q1292" s="12">
        <v>1</v>
      </c>
      <c r="R1292" s="12">
        <v>1</v>
      </c>
      <c r="S1292" s="12">
        <v>11</v>
      </c>
      <c r="T1292" s="12">
        <v>1</v>
      </c>
      <c r="U1292" s="12">
        <v>12</v>
      </c>
      <c r="V1292" s="12">
        <v>1</v>
      </c>
      <c r="W1292" s="12">
        <v>9</v>
      </c>
      <c r="X1292" s="12">
        <v>2</v>
      </c>
      <c r="Y1292" s="12"/>
      <c r="Z1292" s="12"/>
      <c r="AA1292" s="12"/>
      <c r="AB1292" s="12"/>
      <c r="AC1292" s="12"/>
      <c r="AD1292" s="12"/>
      <c r="AE1292" s="12"/>
      <c r="AF1292" s="12"/>
    </row>
    <row r="1293" spans="1:32">
      <c r="A1293" s="1">
        <v>8404</v>
      </c>
      <c r="B1293" s="17" t="s">
        <v>2225</v>
      </c>
      <c r="C1293" s="17"/>
      <c r="D1293" s="17" t="s">
        <v>171</v>
      </c>
      <c r="E1293" s="17" t="s">
        <v>148</v>
      </c>
      <c r="F1293" s="1" t="s">
        <v>35</v>
      </c>
      <c r="G1293" s="17" t="s">
        <v>2237</v>
      </c>
      <c r="H1293" s="18" t="s">
        <v>2238</v>
      </c>
      <c r="I1293" s="15"/>
      <c r="J1293" s="17" t="s">
        <v>2226</v>
      </c>
      <c r="K1293" s="1">
        <f>_xlfn.XLOOKUP(J1293,'[1]Youth DB'!$G:$G,'[1]Youth DB'!$A:$A,"",0)</f>
        <v>509</v>
      </c>
      <c r="L1293" s="16">
        <v>44963</v>
      </c>
      <c r="M1293" s="11">
        <f>SUM(O1293,Q1293,S1293,U1293,W1293,Y1293,AA1293,AC1293,AE1293)</f>
        <v>47</v>
      </c>
      <c r="N1293" s="12" t="s">
        <v>40</v>
      </c>
      <c r="O1293" s="12">
        <v>31</v>
      </c>
      <c r="P1293" s="12">
        <v>1</v>
      </c>
      <c r="Q1293" s="12">
        <v>7</v>
      </c>
      <c r="R1293" s="12">
        <v>1</v>
      </c>
      <c r="S1293" s="12">
        <v>4</v>
      </c>
      <c r="T1293" s="12">
        <v>1</v>
      </c>
      <c r="U1293" s="12"/>
      <c r="V1293" s="12"/>
      <c r="W1293" s="12">
        <v>5</v>
      </c>
      <c r="X1293" s="12">
        <v>3</v>
      </c>
      <c r="Y1293" s="12"/>
      <c r="Z1293" s="12"/>
      <c r="AA1293" s="12"/>
      <c r="AB1293" s="12"/>
      <c r="AC1293" s="12"/>
      <c r="AD1293" s="12"/>
      <c r="AE1293" s="12"/>
      <c r="AF1293" s="12"/>
    </row>
    <row r="1294" spans="1:32">
      <c r="A1294" s="1">
        <v>8560</v>
      </c>
      <c r="B1294" s="17" t="s">
        <v>2225</v>
      </c>
      <c r="C1294" s="17"/>
      <c r="D1294" s="17" t="s">
        <v>171</v>
      </c>
      <c r="E1294" s="17" t="s">
        <v>148</v>
      </c>
      <c r="F1294" s="1" t="s">
        <v>35</v>
      </c>
      <c r="G1294" s="17" t="s">
        <v>2237</v>
      </c>
      <c r="H1294" s="18" t="s">
        <v>2239</v>
      </c>
      <c r="I1294" s="15"/>
      <c r="J1294" s="17" t="s">
        <v>2232</v>
      </c>
      <c r="K1294" s="1">
        <f>_xlfn.XLOOKUP(J1294,'[1]Youth DB'!$G:$G,'[1]Youth DB'!$A:$A,"",0)</f>
        <v>443</v>
      </c>
      <c r="L1294" s="16">
        <v>44958</v>
      </c>
      <c r="M1294" s="11">
        <f>SUM(O1294,Q1294,S1294,U1294,W1294,Y1294,AA1294,AC1294,AE1294)</f>
        <v>63</v>
      </c>
      <c r="N1294" s="12" t="s">
        <v>40</v>
      </c>
      <c r="O1294" s="12">
        <v>36</v>
      </c>
      <c r="P1294" s="12">
        <v>1</v>
      </c>
      <c r="Q1294" s="12">
        <v>6</v>
      </c>
      <c r="R1294" s="12">
        <v>1</v>
      </c>
      <c r="S1294" s="12">
        <v>7</v>
      </c>
      <c r="T1294" s="12">
        <v>1</v>
      </c>
      <c r="U1294" s="12">
        <v>7</v>
      </c>
      <c r="V1294" s="12">
        <v>3</v>
      </c>
      <c r="W1294" s="12">
        <v>7</v>
      </c>
      <c r="X1294" s="12">
        <v>3</v>
      </c>
      <c r="Y1294" s="12"/>
      <c r="Z1294" s="12"/>
      <c r="AA1294" s="12"/>
      <c r="AB1294" s="12"/>
      <c r="AC1294" s="12"/>
      <c r="AD1294" s="12"/>
      <c r="AE1294" s="12"/>
      <c r="AF1294" s="12"/>
    </row>
    <row r="1295" spans="1:32">
      <c r="A1295" s="1">
        <v>8405</v>
      </c>
      <c r="B1295" s="17" t="s">
        <v>2225</v>
      </c>
      <c r="C1295" s="17"/>
      <c r="D1295" s="17" t="s">
        <v>171</v>
      </c>
      <c r="E1295" s="17" t="s">
        <v>148</v>
      </c>
      <c r="F1295" s="1" t="s">
        <v>35</v>
      </c>
      <c r="G1295" s="17" t="s">
        <v>2240</v>
      </c>
      <c r="H1295" s="18" t="s">
        <v>2241</v>
      </c>
      <c r="I1295" s="15"/>
      <c r="J1295" s="17" t="s">
        <v>2226</v>
      </c>
      <c r="K1295" s="1">
        <f>_xlfn.XLOOKUP(J1295,'[1]Youth DB'!$G:$G,'[1]Youth DB'!$A:$A,"",0)</f>
        <v>509</v>
      </c>
      <c r="L1295" s="16">
        <v>44949</v>
      </c>
      <c r="M1295" s="11">
        <f>SUM(O1295,Q1295,S1295,U1295,W1295,Y1295,AA1295,AC1295,AE1295)</f>
        <v>71</v>
      </c>
      <c r="N1295" s="12" t="s">
        <v>40</v>
      </c>
      <c r="O1295" s="12">
        <v>38</v>
      </c>
      <c r="P1295" s="12">
        <v>1</v>
      </c>
      <c r="Q1295" s="12">
        <v>5</v>
      </c>
      <c r="R1295" s="12">
        <v>1</v>
      </c>
      <c r="S1295" s="12">
        <v>7</v>
      </c>
      <c r="T1295" s="12">
        <v>1</v>
      </c>
      <c r="U1295" s="12">
        <v>10</v>
      </c>
      <c r="V1295" s="12">
        <v>3</v>
      </c>
      <c r="W1295" s="12">
        <v>11</v>
      </c>
      <c r="X1295" s="12">
        <v>3</v>
      </c>
      <c r="Y1295" s="12"/>
      <c r="Z1295" s="12"/>
      <c r="AA1295" s="12"/>
      <c r="AB1295" s="12"/>
      <c r="AC1295" s="12"/>
      <c r="AD1295" s="12"/>
      <c r="AE1295" s="12"/>
      <c r="AF1295" s="12"/>
    </row>
    <row r="1296" spans="1:32">
      <c r="A1296" s="1">
        <v>8406</v>
      </c>
      <c r="B1296" s="17" t="s">
        <v>2225</v>
      </c>
      <c r="C1296" s="17" t="s">
        <v>2227</v>
      </c>
      <c r="D1296" s="17" t="s">
        <v>171</v>
      </c>
      <c r="E1296" s="17" t="s">
        <v>148</v>
      </c>
      <c r="F1296" s="1" t="s">
        <v>35</v>
      </c>
      <c r="G1296" s="17" t="s">
        <v>2242</v>
      </c>
      <c r="H1296" s="18" t="s">
        <v>548</v>
      </c>
      <c r="I1296" s="15"/>
      <c r="J1296" s="17" t="s">
        <v>2226</v>
      </c>
      <c r="K1296" s="1">
        <f>_xlfn.XLOOKUP(J1296,'[1]Youth DB'!$G:$G,'[1]Youth DB'!$A:$A,"",0)</f>
        <v>509</v>
      </c>
      <c r="L1296" s="16">
        <v>45034</v>
      </c>
      <c r="M1296" s="11">
        <f>SUM(O1296,Q1296,S1296,U1296,W1296,Y1296,AA1296,AC1296,AE1296)</f>
        <v>32</v>
      </c>
      <c r="N1296" s="12" t="s">
        <v>40</v>
      </c>
      <c r="O1296" s="12"/>
      <c r="P1296" s="12"/>
      <c r="Q1296" s="12">
        <v>3</v>
      </c>
      <c r="R1296" s="12">
        <v>1</v>
      </c>
      <c r="S1296" s="12">
        <v>7</v>
      </c>
      <c r="T1296" s="12">
        <v>1</v>
      </c>
      <c r="U1296" s="12">
        <v>9</v>
      </c>
      <c r="V1296" s="12">
        <v>1</v>
      </c>
      <c r="W1296" s="12">
        <v>13</v>
      </c>
      <c r="X1296" s="12">
        <v>2</v>
      </c>
      <c r="Y1296" s="12"/>
      <c r="Z1296" s="12"/>
      <c r="AA1296" s="12"/>
      <c r="AB1296" s="12"/>
      <c r="AC1296" s="12"/>
      <c r="AD1296" s="12"/>
      <c r="AE1296" s="12"/>
      <c r="AF1296" s="12"/>
    </row>
    <row r="1297" spans="1:32">
      <c r="A1297" s="1">
        <v>8407</v>
      </c>
      <c r="B1297" s="17" t="s">
        <v>2225</v>
      </c>
      <c r="C1297" s="17" t="s">
        <v>2227</v>
      </c>
      <c r="D1297" s="17" t="s">
        <v>171</v>
      </c>
      <c r="E1297" s="17" t="s">
        <v>148</v>
      </c>
      <c r="F1297" s="1" t="s">
        <v>35</v>
      </c>
      <c r="G1297" s="17" t="s">
        <v>2243</v>
      </c>
      <c r="H1297" s="18" t="s">
        <v>146</v>
      </c>
      <c r="I1297" s="15"/>
      <c r="J1297" s="17" t="s">
        <v>2226</v>
      </c>
      <c r="K1297" s="1">
        <f>_xlfn.XLOOKUP(J1297,'[1]Youth DB'!$G:$G,'[1]Youth DB'!$A:$A,"",0)</f>
        <v>509</v>
      </c>
      <c r="L1297" s="16">
        <v>45029</v>
      </c>
      <c r="M1297" s="11">
        <f>SUM(O1297,Q1297,S1297,U1297,W1297,Y1297,AA1297,AC1297,AE1297)</f>
        <v>33</v>
      </c>
      <c r="N1297" s="12" t="s">
        <v>40</v>
      </c>
      <c r="O1297" s="12"/>
      <c r="P1297" s="12"/>
      <c r="Q1297" s="12">
        <v>8</v>
      </c>
      <c r="R1297" s="12">
        <v>1</v>
      </c>
      <c r="S1297" s="12">
        <v>8</v>
      </c>
      <c r="T1297" s="12">
        <v>1</v>
      </c>
      <c r="U1297" s="12">
        <v>4</v>
      </c>
      <c r="V1297" s="12">
        <v>1</v>
      </c>
      <c r="W1297" s="12">
        <v>13</v>
      </c>
      <c r="X1297" s="12">
        <v>3</v>
      </c>
      <c r="Y1297" s="12"/>
      <c r="Z1297" s="12"/>
      <c r="AA1297" s="12"/>
      <c r="AB1297" s="12"/>
      <c r="AC1297" s="12"/>
      <c r="AD1297" s="12"/>
      <c r="AE1297" s="12"/>
      <c r="AF1297" s="12"/>
    </row>
    <row r="1298" spans="1:32">
      <c r="A1298" s="1">
        <v>8561</v>
      </c>
      <c r="B1298" s="17" t="s">
        <v>2225</v>
      </c>
      <c r="C1298" s="17"/>
      <c r="D1298" s="17" t="s">
        <v>171</v>
      </c>
      <c r="E1298" s="17" t="s">
        <v>148</v>
      </c>
      <c r="F1298" s="1" t="s">
        <v>35</v>
      </c>
      <c r="G1298" s="17" t="s">
        <v>2244</v>
      </c>
      <c r="H1298" s="18" t="s">
        <v>2239</v>
      </c>
      <c r="I1298" s="15"/>
      <c r="J1298" s="17" t="s">
        <v>2232</v>
      </c>
      <c r="K1298" s="1">
        <f>_xlfn.XLOOKUP(J1298,'[1]Youth DB'!$G:$G,'[1]Youth DB'!$A:$A,"",0)</f>
        <v>443</v>
      </c>
      <c r="L1298" s="16">
        <v>45034</v>
      </c>
      <c r="M1298" s="11">
        <f>SUM(O1298,Q1298,S1298,U1298,W1298,Y1298,AA1298,AC1298,AE1298)</f>
        <v>21</v>
      </c>
      <c r="N1298" s="12" t="s">
        <v>40</v>
      </c>
      <c r="O1298" s="12"/>
      <c r="P1298" s="12"/>
      <c r="Q1298" s="12">
        <v>5</v>
      </c>
      <c r="R1298" s="12">
        <v>1</v>
      </c>
      <c r="S1298" s="12">
        <v>8</v>
      </c>
      <c r="T1298" s="12">
        <v>1</v>
      </c>
      <c r="U1298" s="12">
        <v>2</v>
      </c>
      <c r="V1298" s="12">
        <v>2</v>
      </c>
      <c r="W1298" s="12">
        <v>6</v>
      </c>
      <c r="X1298" s="12">
        <v>3</v>
      </c>
      <c r="Y1298" s="12"/>
      <c r="Z1298" s="12"/>
      <c r="AA1298" s="12"/>
      <c r="AB1298" s="12"/>
      <c r="AC1298" s="12"/>
      <c r="AD1298" s="12"/>
      <c r="AE1298" s="12"/>
      <c r="AF1298" s="12"/>
    </row>
    <row r="1299" spans="1:32">
      <c r="A1299" s="1">
        <v>8562</v>
      </c>
      <c r="B1299" s="17" t="s">
        <v>2225</v>
      </c>
      <c r="C1299" s="17"/>
      <c r="D1299" s="17" t="s">
        <v>171</v>
      </c>
      <c r="E1299" s="17" t="s">
        <v>148</v>
      </c>
      <c r="F1299" s="1" t="s">
        <v>35</v>
      </c>
      <c r="G1299" s="17" t="s">
        <v>2245</v>
      </c>
      <c r="H1299" s="18" t="s">
        <v>2246</v>
      </c>
      <c r="I1299" s="15"/>
      <c r="J1299" s="17" t="s">
        <v>2232</v>
      </c>
      <c r="K1299" s="1">
        <f>_xlfn.XLOOKUP(J1299,'[1]Youth DB'!$G:$G,'[1]Youth DB'!$A:$A,"",0)</f>
        <v>443</v>
      </c>
      <c r="L1299" s="16">
        <v>45029</v>
      </c>
      <c r="M1299" s="11">
        <f>SUM(O1299,Q1299,S1299,U1299,W1299,Y1299,AA1299,AC1299,AE1299)</f>
        <v>28</v>
      </c>
      <c r="N1299" s="12" t="s">
        <v>40</v>
      </c>
      <c r="O1299" s="12"/>
      <c r="P1299" s="12"/>
      <c r="Q1299" s="12">
        <v>4</v>
      </c>
      <c r="R1299" s="12">
        <v>1</v>
      </c>
      <c r="S1299" s="12">
        <v>9</v>
      </c>
      <c r="T1299" s="12">
        <v>1</v>
      </c>
      <c r="U1299" s="12">
        <v>6</v>
      </c>
      <c r="V1299" s="12">
        <v>2</v>
      </c>
      <c r="W1299" s="12">
        <v>9</v>
      </c>
      <c r="X1299" s="12">
        <v>3</v>
      </c>
      <c r="Y1299" s="12"/>
      <c r="Z1299" s="12"/>
      <c r="AA1299" s="12"/>
      <c r="AB1299" s="12"/>
      <c r="AC1299" s="12"/>
      <c r="AD1299" s="12"/>
      <c r="AE1299" s="12"/>
      <c r="AF1299" s="12"/>
    </row>
    <row r="1300" spans="1:32">
      <c r="A1300" s="1">
        <v>8408</v>
      </c>
      <c r="B1300" s="17" t="s">
        <v>2225</v>
      </c>
      <c r="C1300" s="17" t="s">
        <v>2227</v>
      </c>
      <c r="D1300" s="17" t="s">
        <v>171</v>
      </c>
      <c r="E1300" s="17" t="s">
        <v>148</v>
      </c>
      <c r="F1300" s="1" t="s">
        <v>35</v>
      </c>
      <c r="G1300" s="17" t="s">
        <v>989</v>
      </c>
      <c r="H1300" s="18" t="s">
        <v>263</v>
      </c>
      <c r="I1300" s="15"/>
      <c r="J1300" s="17" t="s">
        <v>2226</v>
      </c>
      <c r="K1300" s="1">
        <f>_xlfn.XLOOKUP(J1300,'[1]Youth DB'!$G:$G,'[1]Youth DB'!$A:$A,"",0)</f>
        <v>509</v>
      </c>
      <c r="L1300" s="16">
        <v>45033</v>
      </c>
      <c r="M1300" s="11">
        <f>SUM(O1300,Q1300,S1300,U1300,W1300,Y1300,AA1300,AC1300,AE1300)</f>
        <v>27</v>
      </c>
      <c r="N1300" s="12" t="s">
        <v>40</v>
      </c>
      <c r="O1300" s="12"/>
      <c r="P1300" s="12"/>
      <c r="Q1300" s="12">
        <v>4</v>
      </c>
      <c r="R1300" s="12">
        <v>1</v>
      </c>
      <c r="S1300" s="12">
        <v>11</v>
      </c>
      <c r="T1300" s="12">
        <v>1</v>
      </c>
      <c r="U1300" s="12">
        <v>9</v>
      </c>
      <c r="V1300" s="12">
        <v>1</v>
      </c>
      <c r="W1300" s="12">
        <v>3</v>
      </c>
      <c r="X1300" s="12">
        <v>2</v>
      </c>
      <c r="Y1300" s="12"/>
      <c r="Z1300" s="12"/>
      <c r="AA1300" s="12"/>
      <c r="AB1300" s="12"/>
      <c r="AC1300" s="12"/>
      <c r="AD1300" s="12"/>
      <c r="AE1300" s="12"/>
      <c r="AF1300" s="12"/>
    </row>
    <row r="1301" spans="1:32">
      <c r="A1301" s="1">
        <v>8563</v>
      </c>
      <c r="B1301" s="17" t="s">
        <v>2225</v>
      </c>
      <c r="C1301" s="17"/>
      <c r="D1301" s="17" t="s">
        <v>171</v>
      </c>
      <c r="E1301" s="17" t="s">
        <v>148</v>
      </c>
      <c r="F1301" s="1" t="s">
        <v>35</v>
      </c>
      <c r="G1301" s="17" t="s">
        <v>2247</v>
      </c>
      <c r="H1301" s="18" t="s">
        <v>1454</v>
      </c>
      <c r="I1301" s="15"/>
      <c r="J1301" s="17" t="s">
        <v>2232</v>
      </c>
      <c r="K1301" s="1">
        <f>_xlfn.XLOOKUP(J1301,'[1]Youth DB'!$G:$G,'[1]Youth DB'!$A:$A,"",0)</f>
        <v>443</v>
      </c>
      <c r="L1301" s="16">
        <v>45029</v>
      </c>
      <c r="M1301" s="11">
        <f>SUM(O1301,Q1301,S1301,U1301,W1301,Y1301,AA1301,AC1301,AE1301)</f>
        <v>27</v>
      </c>
      <c r="N1301" s="12" t="s">
        <v>40</v>
      </c>
      <c r="O1301" s="12"/>
      <c r="P1301" s="12"/>
      <c r="Q1301" s="12">
        <v>6</v>
      </c>
      <c r="R1301" s="12">
        <v>1</v>
      </c>
      <c r="S1301" s="12">
        <v>7</v>
      </c>
      <c r="T1301" s="12">
        <v>1</v>
      </c>
      <c r="U1301" s="12">
        <v>7</v>
      </c>
      <c r="V1301" s="12">
        <v>2</v>
      </c>
      <c r="W1301" s="12">
        <v>7</v>
      </c>
      <c r="X1301" s="12">
        <v>2</v>
      </c>
      <c r="Y1301" s="12"/>
      <c r="Z1301" s="12"/>
      <c r="AA1301" s="12"/>
      <c r="AB1301" s="12"/>
      <c r="AC1301" s="12"/>
      <c r="AD1301" s="12"/>
      <c r="AE1301" s="12"/>
      <c r="AF1301" s="12"/>
    </row>
    <row r="1302" spans="1:32">
      <c r="A1302" s="1">
        <v>8564</v>
      </c>
      <c r="B1302" s="17" t="s">
        <v>2225</v>
      </c>
      <c r="C1302" s="17"/>
      <c r="D1302" s="17" t="s">
        <v>171</v>
      </c>
      <c r="E1302" s="17" t="s">
        <v>148</v>
      </c>
      <c r="F1302" s="1" t="s">
        <v>35</v>
      </c>
      <c r="G1302" s="17" t="s">
        <v>479</v>
      </c>
      <c r="H1302" s="18" t="s">
        <v>2248</v>
      </c>
      <c r="I1302" s="15"/>
      <c r="J1302" s="17" t="s">
        <v>2232</v>
      </c>
      <c r="K1302" s="1">
        <f>_xlfn.XLOOKUP(J1302,'[1]Youth DB'!$G:$G,'[1]Youth DB'!$A:$A,"",0)</f>
        <v>443</v>
      </c>
      <c r="L1302" s="16">
        <v>45029</v>
      </c>
      <c r="M1302" s="11">
        <f>SUM(O1302,Q1302,S1302,U1302,W1302,Y1302,AA1302,AC1302,AE1302)</f>
        <v>15</v>
      </c>
      <c r="N1302" s="12" t="s">
        <v>40</v>
      </c>
      <c r="O1302" s="12"/>
      <c r="P1302" s="12"/>
      <c r="Q1302" s="12">
        <v>6</v>
      </c>
      <c r="R1302" s="12">
        <v>1</v>
      </c>
      <c r="S1302" s="12">
        <v>7</v>
      </c>
      <c r="T1302" s="12">
        <v>1</v>
      </c>
      <c r="U1302" s="12">
        <v>2</v>
      </c>
      <c r="V1302" s="12">
        <v>1</v>
      </c>
      <c r="W1302" s="12">
        <v>0</v>
      </c>
      <c r="X1302" s="12"/>
      <c r="Y1302" s="12"/>
      <c r="Z1302" s="12"/>
      <c r="AA1302" s="12"/>
      <c r="AB1302" s="12"/>
      <c r="AC1302" s="12"/>
      <c r="AD1302" s="12"/>
      <c r="AE1302" s="12"/>
      <c r="AF1302" s="12"/>
    </row>
    <row r="1303" spans="1:32">
      <c r="A1303" s="1">
        <v>8565</v>
      </c>
      <c r="B1303" s="17" t="s">
        <v>2225</v>
      </c>
      <c r="C1303" s="17"/>
      <c r="D1303" s="17" t="s">
        <v>171</v>
      </c>
      <c r="E1303" s="17" t="s">
        <v>148</v>
      </c>
      <c r="F1303" s="1" t="s">
        <v>35</v>
      </c>
      <c r="G1303" s="17" t="s">
        <v>2249</v>
      </c>
      <c r="H1303" s="18" t="s">
        <v>2250</v>
      </c>
      <c r="I1303" s="15"/>
      <c r="J1303" s="17" t="s">
        <v>2232</v>
      </c>
      <c r="K1303" s="1">
        <f>_xlfn.XLOOKUP(J1303,'[1]Youth DB'!$G:$G,'[1]Youth DB'!$A:$A,"",0)</f>
        <v>443</v>
      </c>
      <c r="L1303" s="16">
        <v>45029</v>
      </c>
      <c r="M1303" s="11">
        <f>SUM(O1303,Q1303,S1303,U1303,W1303,Y1303,AA1303,AC1303,AE1303)</f>
        <v>28</v>
      </c>
      <c r="N1303" s="12" t="s">
        <v>40</v>
      </c>
      <c r="O1303" s="12"/>
      <c r="P1303" s="12"/>
      <c r="Q1303" s="12">
        <v>5</v>
      </c>
      <c r="R1303" s="12">
        <v>1</v>
      </c>
      <c r="S1303" s="12">
        <v>9</v>
      </c>
      <c r="T1303" s="12">
        <v>1</v>
      </c>
      <c r="U1303" s="12">
        <v>7</v>
      </c>
      <c r="V1303" s="12">
        <v>2</v>
      </c>
      <c r="W1303" s="12">
        <v>7</v>
      </c>
      <c r="X1303" s="12">
        <v>3</v>
      </c>
      <c r="Y1303" s="12"/>
      <c r="Z1303" s="12"/>
      <c r="AA1303" s="12"/>
      <c r="AB1303" s="12"/>
      <c r="AC1303" s="12"/>
      <c r="AD1303" s="12"/>
      <c r="AE1303" s="12"/>
      <c r="AF1303" s="12"/>
    </row>
    <row r="1304" spans="1:32">
      <c r="A1304" s="1">
        <v>8409</v>
      </c>
      <c r="B1304" s="17" t="s">
        <v>2225</v>
      </c>
      <c r="C1304" s="17"/>
      <c r="D1304" s="17" t="s">
        <v>171</v>
      </c>
      <c r="E1304" s="17" t="s">
        <v>148</v>
      </c>
      <c r="F1304" s="1" t="s">
        <v>35</v>
      </c>
      <c r="G1304" s="17" t="s">
        <v>2251</v>
      </c>
      <c r="H1304" s="18" t="s">
        <v>574</v>
      </c>
      <c r="I1304" s="15"/>
      <c r="J1304" s="17" t="s">
        <v>2226</v>
      </c>
      <c r="K1304" s="1">
        <f>_xlfn.XLOOKUP(J1304,'[1]Youth DB'!$G:$G,'[1]Youth DB'!$A:$A,"",0)</f>
        <v>509</v>
      </c>
      <c r="L1304" s="16">
        <v>44949</v>
      </c>
      <c r="M1304" s="11">
        <f>SUM(O1304,Q1304,S1304,U1304,W1304,Y1304,AA1304,AC1304,AE1304)</f>
        <v>73</v>
      </c>
      <c r="N1304" s="12" t="s">
        <v>40</v>
      </c>
      <c r="O1304" s="12">
        <v>39</v>
      </c>
      <c r="P1304" s="12">
        <v>1</v>
      </c>
      <c r="Q1304" s="12">
        <v>8</v>
      </c>
      <c r="R1304" s="12">
        <v>1</v>
      </c>
      <c r="S1304" s="12">
        <v>9</v>
      </c>
      <c r="T1304" s="12">
        <v>1</v>
      </c>
      <c r="U1304" s="12">
        <v>6</v>
      </c>
      <c r="V1304" s="12">
        <v>2</v>
      </c>
      <c r="W1304" s="12">
        <v>11</v>
      </c>
      <c r="X1304" s="12">
        <v>3</v>
      </c>
      <c r="Y1304" s="12"/>
      <c r="Z1304" s="12"/>
      <c r="AA1304" s="12"/>
      <c r="AB1304" s="12"/>
      <c r="AC1304" s="12"/>
      <c r="AD1304" s="12"/>
      <c r="AE1304" s="12"/>
      <c r="AF1304" s="12"/>
    </row>
    <row r="1305" spans="1:32">
      <c r="A1305" s="1">
        <v>9768</v>
      </c>
      <c r="B1305" s="17" t="s">
        <v>2225</v>
      </c>
      <c r="C1305" s="17"/>
      <c r="D1305" s="17" t="s">
        <v>171</v>
      </c>
      <c r="E1305" s="17" t="s">
        <v>148</v>
      </c>
      <c r="F1305" s="1" t="s">
        <v>35</v>
      </c>
      <c r="G1305" s="17" t="s">
        <v>2252</v>
      </c>
      <c r="H1305" s="18" t="s">
        <v>2253</v>
      </c>
      <c r="I1305" s="15"/>
      <c r="J1305" s="17" t="s">
        <v>2232</v>
      </c>
      <c r="K1305" s="1">
        <f>_xlfn.XLOOKUP(J1305,'[1]Youth DB'!$G:$G,'[1]Youth DB'!$A:$A,"",0)</f>
        <v>443</v>
      </c>
      <c r="L1305" s="16">
        <v>45033</v>
      </c>
      <c r="M1305" s="11">
        <f>SUM(O1305,Q1305,S1305,U1305,W1305,Y1305,AA1305,AC1305,AE1305)</f>
        <v>18</v>
      </c>
      <c r="N1305" s="12" t="s">
        <v>40</v>
      </c>
      <c r="O1305" s="12"/>
      <c r="P1305" s="12"/>
      <c r="Q1305" s="12">
        <v>6</v>
      </c>
      <c r="R1305" s="12">
        <v>1</v>
      </c>
      <c r="S1305" s="12">
        <v>7</v>
      </c>
      <c r="T1305" s="12">
        <v>1</v>
      </c>
      <c r="U1305" s="12">
        <v>3</v>
      </c>
      <c r="V1305" s="12">
        <v>1</v>
      </c>
      <c r="W1305" s="12">
        <v>2</v>
      </c>
      <c r="X1305" s="12">
        <v>1</v>
      </c>
      <c r="Y1305" s="12"/>
      <c r="Z1305" s="12"/>
      <c r="AA1305" s="12"/>
      <c r="AB1305" s="12"/>
      <c r="AC1305" s="12"/>
      <c r="AD1305" s="12"/>
      <c r="AE1305" s="12"/>
      <c r="AF1305" s="12"/>
    </row>
    <row r="1306" spans="1:32">
      <c r="A1306" s="1">
        <v>8566</v>
      </c>
      <c r="B1306" s="17" t="s">
        <v>2225</v>
      </c>
      <c r="C1306" s="17"/>
      <c r="D1306" s="17" t="s">
        <v>171</v>
      </c>
      <c r="E1306" s="17" t="s">
        <v>148</v>
      </c>
      <c r="F1306" s="1" t="s">
        <v>35</v>
      </c>
      <c r="G1306" s="17" t="s">
        <v>2254</v>
      </c>
      <c r="H1306" s="18" t="s">
        <v>353</v>
      </c>
      <c r="I1306" s="15"/>
      <c r="J1306" s="17" t="s">
        <v>2232</v>
      </c>
      <c r="K1306" s="1">
        <f>_xlfn.XLOOKUP(J1306,'[1]Youth DB'!$G:$G,'[1]Youth DB'!$A:$A,"",0)</f>
        <v>443</v>
      </c>
      <c r="L1306" s="16">
        <v>45033</v>
      </c>
      <c r="M1306" s="11">
        <f>SUM(O1306,Q1306,S1306,U1306,W1306,Y1306,AA1306,AC1306,AE1306)</f>
        <v>26</v>
      </c>
      <c r="N1306" s="12" t="s">
        <v>40</v>
      </c>
      <c r="O1306" s="12"/>
      <c r="P1306" s="12"/>
      <c r="Q1306" s="12">
        <v>5</v>
      </c>
      <c r="R1306" s="12">
        <v>1</v>
      </c>
      <c r="S1306" s="12">
        <v>8</v>
      </c>
      <c r="T1306" s="12">
        <v>1</v>
      </c>
      <c r="U1306" s="12">
        <v>5</v>
      </c>
      <c r="V1306" s="12">
        <v>2</v>
      </c>
      <c r="W1306" s="12">
        <v>8</v>
      </c>
      <c r="X1306" s="12">
        <v>2</v>
      </c>
      <c r="Y1306" s="12"/>
      <c r="Z1306" s="12"/>
      <c r="AA1306" s="12"/>
      <c r="AB1306" s="12"/>
      <c r="AC1306" s="12"/>
      <c r="AD1306" s="12"/>
      <c r="AE1306" s="12"/>
      <c r="AF1306" s="12"/>
    </row>
    <row r="1307" spans="1:32">
      <c r="A1307" s="1">
        <v>8567</v>
      </c>
      <c r="B1307" s="17" t="s">
        <v>2225</v>
      </c>
      <c r="C1307" s="17"/>
      <c r="D1307" s="17" t="s">
        <v>171</v>
      </c>
      <c r="E1307" s="17" t="s">
        <v>148</v>
      </c>
      <c r="F1307" s="1" t="s">
        <v>35</v>
      </c>
      <c r="G1307" s="17" t="s">
        <v>2255</v>
      </c>
      <c r="H1307" s="18" t="s">
        <v>205</v>
      </c>
      <c r="I1307" s="15"/>
      <c r="J1307" s="17" t="s">
        <v>2232</v>
      </c>
      <c r="K1307" s="1">
        <f>_xlfn.XLOOKUP(J1307,'[1]Youth DB'!$G:$G,'[1]Youth DB'!$A:$A,"",0)</f>
        <v>443</v>
      </c>
      <c r="L1307" s="16">
        <v>45029</v>
      </c>
      <c r="M1307" s="11">
        <f>SUM(O1307,Q1307,S1307,U1307,W1307,Y1307,AA1307,AC1307,AE1307)</f>
        <v>33</v>
      </c>
      <c r="N1307" s="12" t="s">
        <v>40</v>
      </c>
      <c r="O1307" s="12"/>
      <c r="P1307" s="12"/>
      <c r="Q1307" s="12">
        <v>6</v>
      </c>
      <c r="R1307" s="12">
        <v>1</v>
      </c>
      <c r="S1307" s="12">
        <v>9</v>
      </c>
      <c r="T1307" s="12">
        <v>1</v>
      </c>
      <c r="U1307" s="12">
        <v>11</v>
      </c>
      <c r="V1307" s="12">
        <v>2</v>
      </c>
      <c r="W1307" s="12">
        <v>7</v>
      </c>
      <c r="X1307" s="12">
        <v>2</v>
      </c>
      <c r="Y1307" s="12"/>
      <c r="Z1307" s="12"/>
      <c r="AA1307" s="12"/>
      <c r="AB1307" s="12"/>
      <c r="AC1307" s="12"/>
      <c r="AD1307" s="12"/>
      <c r="AE1307" s="12"/>
      <c r="AF1307" s="12"/>
    </row>
    <row r="1308" spans="1:32">
      <c r="A1308" s="1">
        <v>8410</v>
      </c>
      <c r="B1308" s="17" t="s">
        <v>2225</v>
      </c>
      <c r="C1308" s="17" t="s">
        <v>2227</v>
      </c>
      <c r="D1308" s="17" t="s">
        <v>171</v>
      </c>
      <c r="E1308" s="17" t="s">
        <v>148</v>
      </c>
      <c r="F1308" s="1" t="s">
        <v>35</v>
      </c>
      <c r="G1308" s="17" t="s">
        <v>2256</v>
      </c>
      <c r="H1308" s="18" t="s">
        <v>2239</v>
      </c>
      <c r="I1308" s="15"/>
      <c r="J1308" s="17" t="s">
        <v>2226</v>
      </c>
      <c r="K1308" s="1">
        <f>_xlfn.XLOOKUP(J1308,'[1]Youth DB'!$G:$G,'[1]Youth DB'!$A:$A,"",0)</f>
        <v>509</v>
      </c>
      <c r="L1308" s="16">
        <v>45029</v>
      </c>
      <c r="M1308" s="11">
        <f>SUM(O1308,Q1308,S1308,U1308,W1308,Y1308,AA1308,AC1308,AE1308)</f>
        <v>35</v>
      </c>
      <c r="N1308" s="12" t="s">
        <v>40</v>
      </c>
      <c r="O1308" s="12"/>
      <c r="P1308" s="12"/>
      <c r="Q1308" s="12">
        <v>6</v>
      </c>
      <c r="R1308" s="12">
        <v>1</v>
      </c>
      <c r="S1308" s="12">
        <v>9</v>
      </c>
      <c r="T1308" s="12">
        <v>1</v>
      </c>
      <c r="U1308" s="12">
        <v>11</v>
      </c>
      <c r="V1308" s="12">
        <v>2</v>
      </c>
      <c r="W1308" s="12">
        <v>9</v>
      </c>
      <c r="X1308" s="12">
        <v>3</v>
      </c>
      <c r="Y1308" s="12"/>
      <c r="Z1308" s="12"/>
      <c r="AA1308" s="12"/>
      <c r="AB1308" s="12"/>
      <c r="AC1308" s="12"/>
      <c r="AD1308" s="12"/>
      <c r="AE1308" s="12"/>
      <c r="AF1308" s="12"/>
    </row>
    <row r="1309" spans="1:32">
      <c r="A1309" s="1">
        <v>7523</v>
      </c>
      <c r="B1309" s="3" t="s">
        <v>431</v>
      </c>
      <c r="C1309" s="3"/>
      <c r="D1309" s="3" t="s">
        <v>432</v>
      </c>
      <c r="E1309" s="3" t="s">
        <v>43</v>
      </c>
      <c r="F1309" s="1" t="s">
        <v>35</v>
      </c>
      <c r="G1309" s="3" t="s">
        <v>2257</v>
      </c>
      <c r="H1309" s="14" t="s">
        <v>2258</v>
      </c>
      <c r="I1309" s="15" t="s">
        <v>75</v>
      </c>
      <c r="J1309" s="17" t="s">
        <v>2186</v>
      </c>
      <c r="K1309" s="1">
        <f>_xlfn.XLOOKUP(J1309,'[1]Youth DB'!$G:$G,'[1]Youth DB'!$A:$A,"",0)</f>
        <v>676</v>
      </c>
      <c r="L1309" s="17" t="s">
        <v>1286</v>
      </c>
      <c r="M1309" s="11">
        <f>SUM(O1309,Q1309,S1309,U1309,W1309,Y1309,AA1309,AC1309,AE1309)</f>
        <v>17</v>
      </c>
      <c r="N1309" s="12"/>
      <c r="O1309" s="12">
        <v>1</v>
      </c>
      <c r="P1309" s="12">
        <v>1</v>
      </c>
      <c r="Q1309" s="12">
        <v>4</v>
      </c>
      <c r="R1309" s="12">
        <v>1</v>
      </c>
      <c r="S1309" s="12">
        <v>6</v>
      </c>
      <c r="T1309" s="12">
        <v>1</v>
      </c>
      <c r="U1309" s="12">
        <v>3</v>
      </c>
      <c r="V1309" s="12">
        <v>1</v>
      </c>
      <c r="W1309" s="12">
        <v>3</v>
      </c>
      <c r="X1309" s="12">
        <v>1</v>
      </c>
      <c r="Y1309" s="12"/>
      <c r="Z1309" s="12"/>
      <c r="AA1309" s="12"/>
      <c r="AB1309" s="12"/>
      <c r="AC1309" s="12"/>
      <c r="AD1309" s="12"/>
      <c r="AE1309" s="12"/>
      <c r="AF1309" s="12"/>
    </row>
    <row r="1310" spans="1:32">
      <c r="A1310" s="1">
        <v>7483</v>
      </c>
      <c r="B1310" s="3" t="s">
        <v>431</v>
      </c>
      <c r="C1310" s="3"/>
      <c r="D1310" s="3" t="s">
        <v>432</v>
      </c>
      <c r="E1310" s="3" t="s">
        <v>57</v>
      </c>
      <c r="F1310" s="1" t="s">
        <v>35</v>
      </c>
      <c r="G1310" s="3" t="s">
        <v>2259</v>
      </c>
      <c r="H1310" s="14" t="s">
        <v>2260</v>
      </c>
      <c r="I1310" s="15" t="s">
        <v>75</v>
      </c>
      <c r="J1310" s="17" t="s">
        <v>2186</v>
      </c>
      <c r="K1310" s="1">
        <f>_xlfn.XLOOKUP(J1310,'[1]Youth DB'!$G:$G,'[1]Youth DB'!$A:$A,"",0)</f>
        <v>676</v>
      </c>
      <c r="L1310" s="17" t="s">
        <v>2261</v>
      </c>
      <c r="M1310" s="11">
        <f>SUM(O1310,Q1310,S1310,U1310,W1310,Y1310,AA1310,AC1310,AE1310)</f>
        <v>19</v>
      </c>
      <c r="N1310" s="12"/>
      <c r="O1310" s="12">
        <v>3</v>
      </c>
      <c r="P1310" s="12">
        <v>1</v>
      </c>
      <c r="Q1310" s="12">
        <v>6</v>
      </c>
      <c r="R1310" s="12">
        <v>1</v>
      </c>
      <c r="S1310" s="12">
        <v>8</v>
      </c>
      <c r="T1310" s="12">
        <v>1</v>
      </c>
      <c r="U1310" s="12">
        <v>1</v>
      </c>
      <c r="V1310" s="12">
        <v>1</v>
      </c>
      <c r="W1310" s="12">
        <v>1</v>
      </c>
      <c r="X1310" s="12">
        <v>1</v>
      </c>
      <c r="Y1310" s="12"/>
      <c r="Z1310" s="12"/>
      <c r="AA1310" s="12"/>
      <c r="AB1310" s="12"/>
      <c r="AC1310" s="12"/>
      <c r="AD1310" s="12"/>
      <c r="AE1310" s="12"/>
      <c r="AF1310" s="12"/>
    </row>
    <row r="1311" spans="1:32">
      <c r="A1311" s="1">
        <v>8211</v>
      </c>
      <c r="B1311" s="3" t="s">
        <v>431</v>
      </c>
      <c r="C1311" s="3"/>
      <c r="D1311" s="3" t="s">
        <v>432</v>
      </c>
      <c r="E1311" s="3" t="s">
        <v>57</v>
      </c>
      <c r="F1311" s="1" t="s">
        <v>35</v>
      </c>
      <c r="G1311" s="3" t="s">
        <v>149</v>
      </c>
      <c r="H1311" s="14" t="s">
        <v>1192</v>
      </c>
      <c r="I1311" s="15" t="s">
        <v>78</v>
      </c>
      <c r="J1311" s="17" t="s">
        <v>2186</v>
      </c>
      <c r="K1311" s="1">
        <f>_xlfn.XLOOKUP(J1311,'[1]Youth DB'!$G:$G,'[1]Youth DB'!$A:$A,"",0)</f>
        <v>676</v>
      </c>
      <c r="L1311" s="17" t="s">
        <v>2261</v>
      </c>
      <c r="M1311" s="11">
        <f>SUM(O1311,Q1311,S1311,U1311,W1311,Y1311,AA1311,AC1311,AE1311)</f>
        <v>19</v>
      </c>
      <c r="N1311" s="12"/>
      <c r="O1311" s="12">
        <v>2</v>
      </c>
      <c r="P1311" s="12">
        <v>1</v>
      </c>
      <c r="Q1311" s="12">
        <v>3</v>
      </c>
      <c r="R1311" s="12">
        <v>1</v>
      </c>
      <c r="S1311" s="12">
        <v>10</v>
      </c>
      <c r="T1311" s="12">
        <v>2</v>
      </c>
      <c r="U1311" s="12"/>
      <c r="V1311" s="12">
        <v>2</v>
      </c>
      <c r="W1311" s="12">
        <v>4</v>
      </c>
      <c r="X1311" s="12">
        <v>2</v>
      </c>
      <c r="Y1311" s="12"/>
      <c r="Z1311" s="12"/>
      <c r="AA1311" s="12"/>
      <c r="AB1311" s="12"/>
      <c r="AC1311" s="12"/>
      <c r="AD1311" s="12"/>
      <c r="AE1311" s="12"/>
      <c r="AF1311" s="12"/>
    </row>
    <row r="1312" spans="1:32">
      <c r="A1312" s="1">
        <v>5232</v>
      </c>
      <c r="B1312" s="3" t="s">
        <v>431</v>
      </c>
      <c r="C1312" s="3"/>
      <c r="D1312" s="3" t="s">
        <v>432</v>
      </c>
      <c r="E1312" s="3" t="s">
        <v>57</v>
      </c>
      <c r="F1312" s="1" t="s">
        <v>35</v>
      </c>
      <c r="G1312" s="3" t="s">
        <v>2262</v>
      </c>
      <c r="H1312" s="14" t="s">
        <v>824</v>
      </c>
      <c r="I1312" s="15" t="s">
        <v>78</v>
      </c>
      <c r="J1312" s="17" t="s">
        <v>2186</v>
      </c>
      <c r="K1312" s="1">
        <f>_xlfn.XLOOKUP(J1312,'[1]Youth DB'!$G:$G,'[1]Youth DB'!$A:$A,"",0)</f>
        <v>676</v>
      </c>
      <c r="L1312" s="17" t="s">
        <v>39</v>
      </c>
      <c r="M1312" s="11">
        <f>SUM(O1312,Q1312,S1312,U1312,W1312,Y1312,AA1312,AC1312,AE1312)</f>
        <v>20</v>
      </c>
      <c r="N1312" s="12"/>
      <c r="O1312" s="12">
        <v>5</v>
      </c>
      <c r="P1312" s="12">
        <v>1</v>
      </c>
      <c r="Q1312" s="12">
        <v>4</v>
      </c>
      <c r="R1312" s="12">
        <v>2</v>
      </c>
      <c r="S1312" s="12">
        <v>11</v>
      </c>
      <c r="T1312" s="12">
        <v>2</v>
      </c>
      <c r="U1312" s="12"/>
      <c r="V1312" s="12">
        <v>2</v>
      </c>
      <c r="W1312" s="12">
        <v>0</v>
      </c>
      <c r="X1312" s="12">
        <v>2</v>
      </c>
      <c r="Y1312" s="12"/>
      <c r="Z1312" s="12"/>
      <c r="AA1312" s="12"/>
      <c r="AB1312" s="12"/>
      <c r="AC1312" s="12"/>
      <c r="AD1312" s="12"/>
      <c r="AE1312" s="12"/>
      <c r="AF1312" s="12"/>
    </row>
    <row r="1313" spans="1:32">
      <c r="A1313" s="1">
        <v>7521</v>
      </c>
      <c r="B1313" s="3" t="s">
        <v>431</v>
      </c>
      <c r="C1313" s="3"/>
      <c r="D1313" s="3" t="s">
        <v>432</v>
      </c>
      <c r="E1313" s="3" t="s">
        <v>43</v>
      </c>
      <c r="F1313" s="1" t="s">
        <v>35</v>
      </c>
      <c r="G1313" s="3" t="s">
        <v>2263</v>
      </c>
      <c r="H1313" s="14" t="s">
        <v>861</v>
      </c>
      <c r="I1313" s="15" t="s">
        <v>75</v>
      </c>
      <c r="J1313" s="17" t="s">
        <v>2186</v>
      </c>
      <c r="K1313" s="1">
        <f>_xlfn.XLOOKUP(J1313,'[1]Youth DB'!$G:$G,'[1]Youth DB'!$A:$A,"",0)</f>
        <v>676</v>
      </c>
      <c r="L1313" s="17" t="s">
        <v>39</v>
      </c>
      <c r="M1313" s="11">
        <f>SUM(O1313,Q1313,S1313,U1313,W1313,Y1313,AA1313,AC1313,AE1313)</f>
        <v>21</v>
      </c>
      <c r="N1313" s="12"/>
      <c r="O1313" s="12">
        <v>4</v>
      </c>
      <c r="P1313" s="12">
        <v>1</v>
      </c>
      <c r="Q1313" s="12">
        <v>4</v>
      </c>
      <c r="R1313" s="12">
        <v>1</v>
      </c>
      <c r="S1313" s="12">
        <v>8</v>
      </c>
      <c r="T1313" s="12">
        <v>1</v>
      </c>
      <c r="U1313" s="12">
        <v>1</v>
      </c>
      <c r="V1313" s="12">
        <v>1</v>
      </c>
      <c r="W1313" s="12">
        <v>4</v>
      </c>
      <c r="X1313" s="12">
        <v>1</v>
      </c>
      <c r="Y1313" s="12"/>
      <c r="Z1313" s="12"/>
      <c r="AA1313" s="12"/>
      <c r="AB1313" s="12"/>
      <c r="AC1313" s="12"/>
      <c r="AD1313" s="12"/>
      <c r="AE1313" s="12"/>
      <c r="AF1313" s="12"/>
    </row>
    <row r="1314" spans="1:32">
      <c r="A1314" s="1">
        <v>7525</v>
      </c>
      <c r="B1314" s="3" t="s">
        <v>431</v>
      </c>
      <c r="C1314" s="3"/>
      <c r="D1314" s="3" t="s">
        <v>432</v>
      </c>
      <c r="E1314" s="3" t="s">
        <v>43</v>
      </c>
      <c r="F1314" s="1" t="s">
        <v>35</v>
      </c>
      <c r="G1314" s="3" t="s">
        <v>2264</v>
      </c>
      <c r="H1314" s="14" t="s">
        <v>2153</v>
      </c>
      <c r="I1314" s="15" t="s">
        <v>75</v>
      </c>
      <c r="J1314" s="17" t="s">
        <v>2186</v>
      </c>
      <c r="K1314" s="1">
        <f>_xlfn.XLOOKUP(J1314,'[1]Youth DB'!$G:$G,'[1]Youth DB'!$A:$A,"",0)</f>
        <v>676</v>
      </c>
      <c r="L1314" s="17" t="s">
        <v>641</v>
      </c>
      <c r="M1314" s="11">
        <f>SUM(O1314,Q1314,S1314,U1314,W1314,Y1314,AA1314,AC1314,AE1314)</f>
        <v>23</v>
      </c>
      <c r="N1314" s="12"/>
      <c r="O1314" s="12">
        <v>2</v>
      </c>
      <c r="P1314" s="12">
        <v>1</v>
      </c>
      <c r="Q1314" s="12">
        <v>5</v>
      </c>
      <c r="R1314" s="12">
        <v>1</v>
      </c>
      <c r="S1314" s="12">
        <v>12</v>
      </c>
      <c r="T1314" s="12">
        <v>1</v>
      </c>
      <c r="U1314" s="12">
        <v>1</v>
      </c>
      <c r="V1314" s="12">
        <v>1</v>
      </c>
      <c r="W1314" s="12">
        <v>3</v>
      </c>
      <c r="X1314" s="12">
        <v>1</v>
      </c>
      <c r="Y1314" s="12"/>
      <c r="Z1314" s="12"/>
      <c r="AA1314" s="12"/>
      <c r="AB1314" s="12"/>
      <c r="AC1314" s="12"/>
      <c r="AD1314" s="12"/>
      <c r="AE1314" s="12"/>
      <c r="AF1314" s="12"/>
    </row>
    <row r="1315" spans="1:32">
      <c r="A1315" s="1">
        <v>7482</v>
      </c>
      <c r="B1315" s="3" t="s">
        <v>431</v>
      </c>
      <c r="C1315" s="3"/>
      <c r="D1315" s="3" t="s">
        <v>432</v>
      </c>
      <c r="E1315" s="3" t="s">
        <v>57</v>
      </c>
      <c r="F1315" s="1" t="s">
        <v>35</v>
      </c>
      <c r="G1315" s="3" t="s">
        <v>2265</v>
      </c>
      <c r="H1315" s="14" t="s">
        <v>2266</v>
      </c>
      <c r="I1315" s="15" t="s">
        <v>78</v>
      </c>
      <c r="J1315" s="17" t="s">
        <v>2186</v>
      </c>
      <c r="K1315" s="1">
        <f>_xlfn.XLOOKUP(J1315,'[1]Youth DB'!$G:$G,'[1]Youth DB'!$A:$A,"",0)</f>
        <v>676</v>
      </c>
      <c r="L1315" s="17" t="s">
        <v>641</v>
      </c>
      <c r="M1315" s="11">
        <f>SUM(O1315,Q1315,S1315,U1315,W1315,Y1315,AA1315,AC1315,AE1315)</f>
        <v>24</v>
      </c>
      <c r="N1315" s="12" t="s">
        <v>40</v>
      </c>
      <c r="O1315" s="12">
        <v>6</v>
      </c>
      <c r="P1315" s="12">
        <v>1</v>
      </c>
      <c r="Q1315" s="12">
        <v>6</v>
      </c>
      <c r="R1315" s="12">
        <v>1</v>
      </c>
      <c r="S1315" s="12">
        <v>10</v>
      </c>
      <c r="T1315" s="12">
        <v>2</v>
      </c>
      <c r="U1315" s="12">
        <v>1</v>
      </c>
      <c r="V1315" s="12">
        <v>1</v>
      </c>
      <c r="W1315" s="12">
        <v>1</v>
      </c>
      <c r="X1315" s="12">
        <v>1</v>
      </c>
      <c r="Y1315" s="12"/>
      <c r="Z1315" s="12"/>
      <c r="AA1315" s="12"/>
      <c r="AB1315" s="12"/>
      <c r="AC1315" s="12"/>
      <c r="AD1315" s="12"/>
      <c r="AE1315" s="12"/>
      <c r="AF1315" s="12"/>
    </row>
    <row r="1316" spans="1:32">
      <c r="A1316" s="1">
        <v>8202</v>
      </c>
      <c r="B1316" s="3" t="s">
        <v>431</v>
      </c>
      <c r="C1316" s="3"/>
      <c r="D1316" s="3" t="s">
        <v>432</v>
      </c>
      <c r="E1316" s="3" t="s">
        <v>43</v>
      </c>
      <c r="F1316" s="1" t="s">
        <v>35</v>
      </c>
      <c r="G1316" s="3" t="s">
        <v>2267</v>
      </c>
      <c r="H1316" s="14" t="s">
        <v>2268</v>
      </c>
      <c r="I1316" s="15" t="s">
        <v>78</v>
      </c>
      <c r="J1316" s="17" t="s">
        <v>2186</v>
      </c>
      <c r="K1316" s="1">
        <f>_xlfn.XLOOKUP(J1316,'[1]Youth DB'!$G:$G,'[1]Youth DB'!$A:$A,"",0)</f>
        <v>676</v>
      </c>
      <c r="L1316" s="17" t="s">
        <v>39</v>
      </c>
      <c r="M1316" s="11">
        <f>SUM(O1316,Q1316,S1316,U1316,W1316,Y1316,AA1316,AC1316,AE1316)</f>
        <v>24</v>
      </c>
      <c r="N1316" s="12"/>
      <c r="O1316" s="12">
        <v>6</v>
      </c>
      <c r="P1316" s="12">
        <v>1</v>
      </c>
      <c r="Q1316" s="12">
        <v>5</v>
      </c>
      <c r="R1316" s="12">
        <v>1</v>
      </c>
      <c r="S1316" s="12">
        <v>8</v>
      </c>
      <c r="T1316" s="12">
        <v>1</v>
      </c>
      <c r="U1316" s="12">
        <v>1</v>
      </c>
      <c r="V1316" s="12">
        <v>1</v>
      </c>
      <c r="W1316" s="12">
        <v>4</v>
      </c>
      <c r="X1316" s="12">
        <v>1</v>
      </c>
      <c r="Y1316" s="12"/>
      <c r="Z1316" s="12"/>
      <c r="AA1316" s="12"/>
      <c r="AB1316" s="12"/>
      <c r="AC1316" s="12"/>
      <c r="AD1316" s="12"/>
      <c r="AE1316" s="12"/>
      <c r="AF1316" s="12"/>
    </row>
    <row r="1317" spans="1:32">
      <c r="A1317" s="1">
        <v>8488</v>
      </c>
      <c r="B1317" s="17" t="s">
        <v>1800</v>
      </c>
      <c r="C1317" s="17"/>
      <c r="D1317" s="17" t="s">
        <v>171</v>
      </c>
      <c r="E1317" s="17" t="s">
        <v>148</v>
      </c>
      <c r="F1317" s="1" t="s">
        <v>35</v>
      </c>
      <c r="G1317" s="17" t="s">
        <v>2269</v>
      </c>
      <c r="H1317" s="18" t="s">
        <v>2270</v>
      </c>
      <c r="I1317" s="15"/>
      <c r="J1317" s="17" t="s">
        <v>2271</v>
      </c>
      <c r="K1317" s="1">
        <f>_xlfn.XLOOKUP(J1317,'[1]Youth DB'!$G:$G,'[1]Youth DB'!$A:$A,"",0)</f>
        <v>553</v>
      </c>
      <c r="L1317" s="19">
        <v>44959</v>
      </c>
      <c r="M1317" s="11">
        <f>SUM(O1317,Q1317,S1317,U1317,W1317,Y1317,AA1317,AC1317,AE1317)</f>
        <v>12</v>
      </c>
      <c r="N1317" s="12" t="s">
        <v>40</v>
      </c>
      <c r="O1317" s="12">
        <v>7</v>
      </c>
      <c r="P1317" s="12">
        <v>1</v>
      </c>
      <c r="Q1317" s="12">
        <v>0</v>
      </c>
      <c r="R1317" s="12"/>
      <c r="S1317" s="12">
        <v>5</v>
      </c>
      <c r="T1317" s="12">
        <v>1</v>
      </c>
      <c r="U1317" s="12">
        <v>0</v>
      </c>
      <c r="V1317" s="12">
        <v>1</v>
      </c>
      <c r="W1317" s="12">
        <v>0</v>
      </c>
      <c r="X1317" s="12"/>
      <c r="Y1317" s="12"/>
      <c r="Z1317" s="12"/>
      <c r="AA1317" s="12"/>
      <c r="AB1317" s="12"/>
      <c r="AC1317" s="12"/>
      <c r="AD1317" s="12"/>
      <c r="AE1317" s="12"/>
      <c r="AF1317" s="12"/>
    </row>
    <row r="1318" spans="1:32">
      <c r="A1318" s="1">
        <v>6446</v>
      </c>
      <c r="B1318" s="17" t="s">
        <v>1800</v>
      </c>
      <c r="C1318" s="17"/>
      <c r="D1318" s="17" t="s">
        <v>171</v>
      </c>
      <c r="E1318" s="17" t="s">
        <v>148</v>
      </c>
      <c r="F1318" s="1" t="s">
        <v>35</v>
      </c>
      <c r="G1318" s="17" t="s">
        <v>540</v>
      </c>
      <c r="H1318" s="18" t="s">
        <v>2272</v>
      </c>
      <c r="I1318" s="15"/>
      <c r="J1318" s="17" t="s">
        <v>2271</v>
      </c>
      <c r="K1318" s="1">
        <f>_xlfn.XLOOKUP(J1318,'[1]Youth DB'!$G:$G,'[1]Youth DB'!$A:$A,"",0)</f>
        <v>553</v>
      </c>
      <c r="L1318" s="19">
        <v>44951</v>
      </c>
      <c r="M1318" s="11">
        <f>SUM(O1318,Q1318,S1318,U1318,W1318,Y1318,AA1318,AC1318,AE1318)</f>
        <v>30</v>
      </c>
      <c r="N1318" s="12" t="s">
        <v>40</v>
      </c>
      <c r="O1318" s="12">
        <v>6</v>
      </c>
      <c r="P1318" s="12">
        <v>2</v>
      </c>
      <c r="Q1318" s="12">
        <v>0</v>
      </c>
      <c r="R1318" s="12"/>
      <c r="S1318" s="12">
        <v>9</v>
      </c>
      <c r="T1318" s="12">
        <v>2</v>
      </c>
      <c r="U1318" s="12">
        <v>9</v>
      </c>
      <c r="V1318" s="12">
        <v>4</v>
      </c>
      <c r="W1318" s="12">
        <v>6</v>
      </c>
      <c r="X1318" s="12">
        <v>4</v>
      </c>
      <c r="Y1318" s="12"/>
      <c r="Z1318" s="12"/>
      <c r="AA1318" s="12"/>
      <c r="AB1318" s="12"/>
      <c r="AC1318" s="12"/>
      <c r="AD1318" s="12"/>
      <c r="AE1318" s="12"/>
      <c r="AF1318" s="12"/>
    </row>
    <row r="1319" spans="1:32">
      <c r="A1319" s="1">
        <v>8489</v>
      </c>
      <c r="B1319" s="17" t="s">
        <v>1800</v>
      </c>
      <c r="C1319" s="17"/>
      <c r="D1319" s="17" t="s">
        <v>171</v>
      </c>
      <c r="E1319" s="17" t="s">
        <v>148</v>
      </c>
      <c r="F1319" s="1" t="s">
        <v>35</v>
      </c>
      <c r="G1319" s="17" t="s">
        <v>2273</v>
      </c>
      <c r="H1319" s="18" t="s">
        <v>2274</v>
      </c>
      <c r="I1319" s="15"/>
      <c r="J1319" s="17" t="s">
        <v>2271</v>
      </c>
      <c r="K1319" s="1">
        <f>_xlfn.XLOOKUP(J1319,'[1]Youth DB'!$G:$G,'[1]Youth DB'!$A:$A,"",0)</f>
        <v>553</v>
      </c>
      <c r="L1319" s="19">
        <v>44963</v>
      </c>
      <c r="M1319" s="11">
        <f>SUM(O1319,Q1319,S1319,U1319,W1319,Y1319,AA1319,AC1319,AE1319)</f>
        <v>28</v>
      </c>
      <c r="N1319" s="12" t="s">
        <v>40</v>
      </c>
      <c r="O1319" s="12">
        <v>6</v>
      </c>
      <c r="P1319" s="12">
        <v>1</v>
      </c>
      <c r="Q1319" s="12">
        <v>0</v>
      </c>
      <c r="R1319" s="12"/>
      <c r="S1319" s="12">
        <v>2</v>
      </c>
      <c r="T1319" s="12">
        <v>1</v>
      </c>
      <c r="U1319" s="12">
        <v>12</v>
      </c>
      <c r="V1319" s="12">
        <v>2</v>
      </c>
      <c r="W1319" s="12">
        <v>8</v>
      </c>
      <c r="X1319" s="12">
        <v>3</v>
      </c>
      <c r="Y1319" s="12"/>
      <c r="Z1319" s="12"/>
      <c r="AA1319" s="12"/>
      <c r="AB1319" s="12"/>
      <c r="AC1319" s="12"/>
      <c r="AD1319" s="12"/>
      <c r="AE1319" s="12"/>
      <c r="AF1319" s="12"/>
    </row>
    <row r="1320" spans="1:32">
      <c r="A1320" s="1">
        <v>8490</v>
      </c>
      <c r="B1320" s="17" t="s">
        <v>1800</v>
      </c>
      <c r="C1320" s="17"/>
      <c r="D1320" s="17" t="s">
        <v>171</v>
      </c>
      <c r="E1320" s="17" t="s">
        <v>148</v>
      </c>
      <c r="F1320" s="1" t="s">
        <v>35</v>
      </c>
      <c r="G1320" s="17" t="s">
        <v>2275</v>
      </c>
      <c r="H1320" s="18" t="s">
        <v>2276</v>
      </c>
      <c r="I1320" s="15"/>
      <c r="J1320" s="17" t="s">
        <v>2271</v>
      </c>
      <c r="K1320" s="1">
        <f>_xlfn.XLOOKUP(J1320,'[1]Youth DB'!$G:$G,'[1]Youth DB'!$A:$A,"",0)</f>
        <v>553</v>
      </c>
      <c r="L1320" s="19">
        <v>44960</v>
      </c>
      <c r="M1320" s="11">
        <f>SUM(O1320,Q1320,S1320,U1320,W1320,Y1320,AA1320,AC1320,AE1320)</f>
        <v>49</v>
      </c>
      <c r="N1320" s="12" t="s">
        <v>40</v>
      </c>
      <c r="O1320" s="12">
        <v>7</v>
      </c>
      <c r="P1320" s="12">
        <v>2</v>
      </c>
      <c r="Q1320" s="12">
        <v>0</v>
      </c>
      <c r="R1320" s="12"/>
      <c r="S1320" s="12">
        <v>17</v>
      </c>
      <c r="T1320" s="12">
        <v>2</v>
      </c>
      <c r="U1320" s="12">
        <v>14</v>
      </c>
      <c r="V1320" s="12">
        <v>4</v>
      </c>
      <c r="W1320" s="12">
        <v>11</v>
      </c>
      <c r="X1320" s="12">
        <v>3</v>
      </c>
      <c r="Y1320" s="12"/>
      <c r="Z1320" s="12"/>
      <c r="AA1320" s="12"/>
      <c r="AB1320" s="12"/>
      <c r="AC1320" s="12"/>
      <c r="AD1320" s="12"/>
      <c r="AE1320" s="12"/>
      <c r="AF1320" s="12"/>
    </row>
    <row r="1321" spans="1:32">
      <c r="A1321" s="1">
        <v>8491</v>
      </c>
      <c r="B1321" s="17" t="s">
        <v>1800</v>
      </c>
      <c r="C1321" s="17"/>
      <c r="D1321" s="17" t="s">
        <v>171</v>
      </c>
      <c r="E1321" s="17" t="s">
        <v>148</v>
      </c>
      <c r="F1321" s="1" t="s">
        <v>35</v>
      </c>
      <c r="G1321" s="17" t="s">
        <v>2277</v>
      </c>
      <c r="H1321" s="18" t="s">
        <v>2278</v>
      </c>
      <c r="I1321" s="15"/>
      <c r="J1321" s="17" t="s">
        <v>2271</v>
      </c>
      <c r="K1321" s="1">
        <f>_xlfn.XLOOKUP(J1321,'[1]Youth DB'!$G:$G,'[1]Youth DB'!$A:$A,"",0)</f>
        <v>553</v>
      </c>
      <c r="L1321" s="19">
        <v>44959</v>
      </c>
      <c r="M1321" s="11">
        <f>SUM(O1321,Q1321,S1321,U1321,W1321,Y1321,AA1321,AC1321,AE1321)</f>
        <v>46</v>
      </c>
      <c r="N1321" s="12" t="s">
        <v>40</v>
      </c>
      <c r="O1321" s="12">
        <v>8</v>
      </c>
      <c r="P1321" s="12">
        <v>2</v>
      </c>
      <c r="Q1321" s="12">
        <v>0</v>
      </c>
      <c r="R1321" s="12"/>
      <c r="S1321" s="12">
        <v>18</v>
      </c>
      <c r="T1321" s="12">
        <v>2</v>
      </c>
      <c r="U1321" s="12">
        <v>10</v>
      </c>
      <c r="V1321" s="12">
        <v>3</v>
      </c>
      <c r="W1321" s="12">
        <v>10</v>
      </c>
      <c r="X1321" s="12">
        <v>3</v>
      </c>
      <c r="Y1321" s="12"/>
      <c r="Z1321" s="12"/>
      <c r="AA1321" s="12"/>
      <c r="AB1321" s="12"/>
      <c r="AC1321" s="12"/>
      <c r="AD1321" s="12"/>
      <c r="AE1321" s="12"/>
      <c r="AF1321" s="12"/>
    </row>
    <row r="1322" spans="1:32">
      <c r="A1322" s="1">
        <v>9811</v>
      </c>
      <c r="B1322" s="3" t="s">
        <v>52</v>
      </c>
      <c r="C1322" s="3"/>
      <c r="D1322" s="3" t="s">
        <v>53</v>
      </c>
      <c r="E1322" s="3" t="s">
        <v>34</v>
      </c>
      <c r="F1322" s="1" t="s">
        <v>44</v>
      </c>
      <c r="G1322" s="3" t="s">
        <v>377</v>
      </c>
      <c r="H1322" s="14" t="s">
        <v>855</v>
      </c>
      <c r="I1322" s="15"/>
      <c r="J1322" s="17"/>
      <c r="K1322" s="1"/>
      <c r="L1322" s="17"/>
      <c r="M1322" s="11">
        <f>SUM(O1322,Q1322,S1322,U1322,W1322,Y1322,AA1322,AC1322,AE1322)</f>
        <v>0</v>
      </c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</row>
    <row r="1323" spans="1:32">
      <c r="A1323" s="1">
        <v>5229</v>
      </c>
      <c r="B1323" s="3" t="s">
        <v>431</v>
      </c>
      <c r="C1323" s="3"/>
      <c r="D1323" s="3" t="s">
        <v>432</v>
      </c>
      <c r="E1323" s="3" t="s">
        <v>57</v>
      </c>
      <c r="F1323" s="1" t="s">
        <v>35</v>
      </c>
      <c r="G1323" s="3" t="s">
        <v>2280</v>
      </c>
      <c r="H1323" s="14" t="s">
        <v>2281</v>
      </c>
      <c r="I1323" s="15" t="s">
        <v>75</v>
      </c>
      <c r="J1323" s="17" t="s">
        <v>2186</v>
      </c>
      <c r="K1323" s="1">
        <f>_xlfn.XLOOKUP(J1323,'[1]Youth DB'!$G:$G,'[1]Youth DB'!$A:$A,"",0)</f>
        <v>676</v>
      </c>
      <c r="L1323" s="17" t="s">
        <v>39</v>
      </c>
      <c r="M1323" s="11">
        <f>SUM(O1323,Q1323,S1323,U1323,W1323,Y1323,AA1323,AC1323,AE1323)</f>
        <v>24</v>
      </c>
      <c r="N1323" s="12"/>
      <c r="O1323" s="12">
        <v>5</v>
      </c>
      <c r="P1323" s="12">
        <v>1</v>
      </c>
      <c r="Q1323" s="12">
        <v>4</v>
      </c>
      <c r="R1323" s="12">
        <v>2</v>
      </c>
      <c r="S1323" s="12">
        <v>11</v>
      </c>
      <c r="T1323" s="12">
        <v>3</v>
      </c>
      <c r="U1323" s="12"/>
      <c r="V1323" s="12">
        <v>3</v>
      </c>
      <c r="W1323" s="12">
        <v>4</v>
      </c>
      <c r="X1323" s="12">
        <v>3</v>
      </c>
      <c r="Y1323" s="12"/>
      <c r="Z1323" s="12"/>
      <c r="AA1323" s="12"/>
      <c r="AB1323" s="12"/>
      <c r="AC1323" s="12"/>
      <c r="AD1323" s="12"/>
      <c r="AE1323" s="12"/>
      <c r="AF1323" s="12"/>
    </row>
    <row r="1324" spans="1:32">
      <c r="A1324" s="1">
        <v>11016</v>
      </c>
      <c r="B1324" s="3" t="s">
        <v>52</v>
      </c>
      <c r="C1324" s="3"/>
      <c r="D1324" s="3" t="s">
        <v>53</v>
      </c>
      <c r="E1324" s="3" t="s">
        <v>34</v>
      </c>
      <c r="F1324" s="1" t="s">
        <v>44</v>
      </c>
      <c r="G1324" s="3" t="s">
        <v>2632</v>
      </c>
      <c r="H1324" s="14" t="s">
        <v>877</v>
      </c>
      <c r="I1324" s="15"/>
      <c r="J1324" s="17"/>
      <c r="K1324" s="1"/>
      <c r="L1324" s="17"/>
      <c r="M1324" s="11">
        <f>SUM(O1324,Q1324,S1324,U1324,W1324,Y1324,AA1324,AC1324,AE1324)</f>
        <v>0</v>
      </c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</row>
    <row r="1325" spans="1:32">
      <c r="A1325" s="1">
        <v>11038</v>
      </c>
      <c r="B1325" s="3" t="s">
        <v>52</v>
      </c>
      <c r="C1325" s="3"/>
      <c r="D1325" s="3" t="s">
        <v>53</v>
      </c>
      <c r="E1325" s="3" t="s">
        <v>34</v>
      </c>
      <c r="F1325" s="1" t="s">
        <v>44</v>
      </c>
      <c r="G1325" s="3" t="s">
        <v>305</v>
      </c>
      <c r="H1325" s="14" t="s">
        <v>2774</v>
      </c>
      <c r="I1325" s="15"/>
      <c r="J1325" s="17"/>
      <c r="K1325" s="1"/>
      <c r="L1325" s="17"/>
      <c r="M1325" s="11">
        <f>SUM(O1325,Q1325,S1325,U1325,W1325,Y1325,AA1325,AC1325,AE1325)</f>
        <v>0</v>
      </c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</row>
    <row r="1326" spans="1:32">
      <c r="A1326" s="1">
        <v>6441</v>
      </c>
      <c r="B1326" s="17" t="s">
        <v>1800</v>
      </c>
      <c r="C1326" s="17"/>
      <c r="D1326" s="17" t="s">
        <v>171</v>
      </c>
      <c r="E1326" s="17" t="s">
        <v>148</v>
      </c>
      <c r="F1326" s="1" t="s">
        <v>35</v>
      </c>
      <c r="G1326" s="17" t="s">
        <v>2285</v>
      </c>
      <c r="H1326" s="18" t="s">
        <v>167</v>
      </c>
      <c r="I1326" s="15"/>
      <c r="J1326" s="17" t="s">
        <v>2271</v>
      </c>
      <c r="K1326" s="1">
        <f>_xlfn.XLOOKUP(J1326,'[1]Youth DB'!$G:$G,'[1]Youth DB'!$A:$A,"",0)</f>
        <v>553</v>
      </c>
      <c r="L1326" s="19">
        <v>44951</v>
      </c>
      <c r="M1326" s="11">
        <f>SUM(O1326,Q1326,S1326,U1326,W1326,Y1326,AA1326,AC1326,AE1326)</f>
        <v>44</v>
      </c>
      <c r="N1326" s="12" t="s">
        <v>40</v>
      </c>
      <c r="O1326" s="12">
        <v>6</v>
      </c>
      <c r="P1326" s="12">
        <v>2</v>
      </c>
      <c r="Q1326" s="12">
        <v>0</v>
      </c>
      <c r="R1326" s="12"/>
      <c r="S1326" s="12">
        <v>15</v>
      </c>
      <c r="T1326" s="12">
        <v>2</v>
      </c>
      <c r="U1326" s="12">
        <v>13</v>
      </c>
      <c r="V1326" s="12">
        <v>4</v>
      </c>
      <c r="W1326" s="12">
        <v>10</v>
      </c>
      <c r="X1326" s="12">
        <v>4</v>
      </c>
      <c r="Y1326" s="12"/>
      <c r="Z1326" s="12"/>
      <c r="AA1326" s="12"/>
      <c r="AB1326" s="12"/>
      <c r="AC1326" s="12"/>
      <c r="AD1326" s="12"/>
      <c r="AE1326" s="12"/>
      <c r="AF1326" s="12"/>
    </row>
    <row r="1327" spans="1:32">
      <c r="A1327" s="1">
        <v>6442</v>
      </c>
      <c r="B1327" s="17" t="s">
        <v>1800</v>
      </c>
      <c r="C1327" s="17"/>
      <c r="D1327" s="17" t="s">
        <v>171</v>
      </c>
      <c r="E1327" s="17" t="s">
        <v>148</v>
      </c>
      <c r="F1327" s="1" t="s">
        <v>35</v>
      </c>
      <c r="G1327" s="17" t="s">
        <v>780</v>
      </c>
      <c r="H1327" s="18" t="s">
        <v>881</v>
      </c>
      <c r="I1327" s="15"/>
      <c r="J1327" s="17" t="s">
        <v>2271</v>
      </c>
      <c r="K1327" s="1">
        <f>_xlfn.XLOOKUP(J1327,'[1]Youth DB'!$G:$G,'[1]Youth DB'!$A:$A,"",0)</f>
        <v>553</v>
      </c>
      <c r="L1327" s="19">
        <v>44952</v>
      </c>
      <c r="M1327" s="11">
        <f>SUM(O1327,Q1327,S1327,U1327,W1327,Y1327,AA1327,AC1327,AE1327)</f>
        <v>37</v>
      </c>
      <c r="N1327" s="12" t="s">
        <v>40</v>
      </c>
      <c r="O1327" s="12">
        <v>7</v>
      </c>
      <c r="P1327" s="12">
        <v>2</v>
      </c>
      <c r="Q1327" s="12">
        <v>0</v>
      </c>
      <c r="R1327" s="12"/>
      <c r="S1327" s="12">
        <v>13</v>
      </c>
      <c r="T1327" s="12">
        <v>1</v>
      </c>
      <c r="U1327" s="12">
        <v>11</v>
      </c>
      <c r="V1327" s="12">
        <v>2</v>
      </c>
      <c r="W1327" s="12">
        <v>6</v>
      </c>
      <c r="X1327" s="12">
        <v>3</v>
      </c>
      <c r="Y1327" s="12"/>
      <c r="Z1327" s="12"/>
      <c r="AA1327" s="12"/>
      <c r="AB1327" s="12"/>
      <c r="AC1327" s="12"/>
      <c r="AD1327" s="12"/>
      <c r="AE1327" s="12"/>
      <c r="AF1327" s="12"/>
    </row>
    <row r="1328" spans="1:32">
      <c r="A1328" s="1">
        <v>8496</v>
      </c>
      <c r="B1328" s="17" t="s">
        <v>1800</v>
      </c>
      <c r="C1328" s="17"/>
      <c r="D1328" s="17" t="s">
        <v>171</v>
      </c>
      <c r="E1328" s="17" t="s">
        <v>148</v>
      </c>
      <c r="F1328" s="1" t="s">
        <v>35</v>
      </c>
      <c r="G1328" s="17" t="s">
        <v>2286</v>
      </c>
      <c r="H1328" s="18" t="s">
        <v>1605</v>
      </c>
      <c r="I1328" s="15"/>
      <c r="J1328" s="17" t="s">
        <v>2271</v>
      </c>
      <c r="K1328" s="1">
        <f>_xlfn.XLOOKUP(J1328,'[1]Youth DB'!$G:$G,'[1]Youth DB'!$A:$A,"",0)</f>
        <v>553</v>
      </c>
      <c r="L1328" s="19">
        <v>44960</v>
      </c>
      <c r="M1328" s="11">
        <f>SUM(O1328,Q1328,S1328,U1328,W1328,Y1328,AA1328,AC1328,AE1328)</f>
        <v>31</v>
      </c>
      <c r="N1328" s="12" t="s">
        <v>40</v>
      </c>
      <c r="O1328" s="12">
        <v>7</v>
      </c>
      <c r="P1328" s="12">
        <v>2</v>
      </c>
      <c r="Q1328" s="12">
        <v>0</v>
      </c>
      <c r="R1328" s="12"/>
      <c r="S1328" s="12">
        <v>12</v>
      </c>
      <c r="T1328" s="12">
        <v>2</v>
      </c>
      <c r="U1328" s="12">
        <v>8</v>
      </c>
      <c r="V1328" s="12">
        <v>3</v>
      </c>
      <c r="W1328" s="12">
        <v>4</v>
      </c>
      <c r="X1328" s="12">
        <v>3</v>
      </c>
      <c r="Y1328" s="12"/>
      <c r="Z1328" s="12"/>
      <c r="AA1328" s="12"/>
      <c r="AB1328" s="12"/>
      <c r="AC1328" s="12"/>
      <c r="AD1328" s="12"/>
      <c r="AE1328" s="12"/>
      <c r="AF1328" s="12"/>
    </row>
    <row r="1329" spans="1:32">
      <c r="A1329" s="1">
        <v>5247</v>
      </c>
      <c r="B1329" s="3" t="s">
        <v>431</v>
      </c>
      <c r="C1329" s="3"/>
      <c r="D1329" s="3" t="s">
        <v>432</v>
      </c>
      <c r="E1329" s="3" t="s">
        <v>57</v>
      </c>
      <c r="F1329" s="1" t="s">
        <v>35</v>
      </c>
      <c r="G1329" s="3" t="s">
        <v>2287</v>
      </c>
      <c r="H1329" s="14" t="s">
        <v>2288</v>
      </c>
      <c r="I1329" s="15" t="s">
        <v>78</v>
      </c>
      <c r="J1329" s="17" t="s">
        <v>2186</v>
      </c>
      <c r="K1329" s="1">
        <f>_xlfn.XLOOKUP(J1329,'[1]Youth DB'!$G:$G,'[1]Youth DB'!$A:$A,"",0)</f>
        <v>676</v>
      </c>
      <c r="L1329" s="17" t="s">
        <v>2261</v>
      </c>
      <c r="M1329" s="11">
        <f>SUM(O1329,Q1329,S1329,U1329,W1329,Y1329,AA1329,AC1329,AE1329)</f>
        <v>25</v>
      </c>
      <c r="N1329" s="12"/>
      <c r="O1329" s="12">
        <v>5</v>
      </c>
      <c r="P1329" s="12">
        <v>1</v>
      </c>
      <c r="Q1329" s="12">
        <v>4</v>
      </c>
      <c r="R1329" s="12">
        <v>2</v>
      </c>
      <c r="S1329" s="12">
        <v>11</v>
      </c>
      <c r="T1329" s="12">
        <v>3</v>
      </c>
      <c r="U1329" s="12">
        <v>1</v>
      </c>
      <c r="V1329" s="12">
        <v>1</v>
      </c>
      <c r="W1329" s="12">
        <v>4</v>
      </c>
      <c r="X1329" s="12">
        <v>1</v>
      </c>
      <c r="Y1329" s="12"/>
      <c r="Z1329" s="12"/>
      <c r="AA1329" s="12"/>
      <c r="AB1329" s="12"/>
      <c r="AC1329" s="12"/>
      <c r="AD1329" s="12"/>
      <c r="AE1329" s="12"/>
      <c r="AF1329" s="12"/>
    </row>
    <row r="1330" spans="1:32">
      <c r="A1330" s="1" t="s">
        <v>1690</v>
      </c>
      <c r="B1330" s="3" t="s">
        <v>1800</v>
      </c>
      <c r="C1330" s="3" t="s">
        <v>426</v>
      </c>
      <c r="D1330" s="3" t="s">
        <v>171</v>
      </c>
      <c r="E1330" s="3" t="s">
        <v>148</v>
      </c>
      <c r="F1330" s="1" t="s">
        <v>35</v>
      </c>
      <c r="G1330" s="3" t="s">
        <v>2289</v>
      </c>
      <c r="H1330" s="14" t="s">
        <v>824</v>
      </c>
      <c r="I1330" s="15"/>
      <c r="J1330" s="17" t="s">
        <v>1803</v>
      </c>
      <c r="K1330" s="1">
        <f>_xlfn.XLOOKUP(J1330,'[1]Youth DB'!$G:$G,'[1]Youth DB'!$A:$A,"",0)</f>
        <v>557</v>
      </c>
      <c r="L1330" s="16"/>
      <c r="M1330" s="11">
        <f>SUM(O1330,Q1330,S1330,U1330,W1330,Y1330,AA1330,AC1330,AE1330)</f>
        <v>1</v>
      </c>
      <c r="N1330" s="12"/>
      <c r="O1330" s="12"/>
      <c r="P1330" s="12"/>
      <c r="Q1330" s="12"/>
      <c r="R1330" s="12"/>
      <c r="S1330" s="12"/>
      <c r="T1330" s="12"/>
      <c r="U1330" s="12">
        <v>0</v>
      </c>
      <c r="V1330" s="12">
        <v>1</v>
      </c>
      <c r="W1330" s="12">
        <v>1</v>
      </c>
      <c r="X1330" s="12"/>
      <c r="Y1330" s="12"/>
      <c r="Z1330" s="12"/>
      <c r="AA1330" s="12"/>
      <c r="AB1330" s="12"/>
      <c r="AC1330" s="12"/>
      <c r="AD1330" s="12"/>
      <c r="AE1330" s="12"/>
      <c r="AF1330" s="12"/>
    </row>
    <row r="1331" spans="1:32">
      <c r="A1331" s="1">
        <v>8431</v>
      </c>
      <c r="B1331" s="17" t="s">
        <v>2290</v>
      </c>
      <c r="C1331" s="17" t="s">
        <v>2291</v>
      </c>
      <c r="D1331" s="17" t="s">
        <v>171</v>
      </c>
      <c r="E1331" s="17" t="s">
        <v>148</v>
      </c>
      <c r="F1331" s="1" t="s">
        <v>35</v>
      </c>
      <c r="G1331" s="17" t="s">
        <v>1357</v>
      </c>
      <c r="H1331" s="18" t="s">
        <v>2292</v>
      </c>
      <c r="I1331" s="15"/>
      <c r="J1331" s="17" t="s">
        <v>2293</v>
      </c>
      <c r="K1331" s="1">
        <f>_xlfn.XLOOKUP(J1331,'[1]Youth DB'!$G:$G,'[1]Youth DB'!$A:$A,"",0)</f>
        <v>662</v>
      </c>
      <c r="L1331" s="19">
        <v>45034</v>
      </c>
      <c r="M1331" s="11">
        <f>SUM(O1331,Q1331,S1331,U1331,W1331,Y1331,AA1331,AC1331,AE1331)</f>
        <v>19</v>
      </c>
      <c r="N1331" s="12" t="s">
        <v>40</v>
      </c>
      <c r="O1331" s="12">
        <v>0</v>
      </c>
      <c r="P1331" s="12"/>
      <c r="Q1331" s="12">
        <v>5</v>
      </c>
      <c r="R1331" s="12">
        <v>1</v>
      </c>
      <c r="S1331" s="12">
        <v>12</v>
      </c>
      <c r="T1331" s="12">
        <v>1</v>
      </c>
      <c r="U1331" s="12">
        <v>2</v>
      </c>
      <c r="V1331" s="12">
        <v>1</v>
      </c>
      <c r="W1331" s="12">
        <v>0</v>
      </c>
      <c r="X1331" s="12"/>
      <c r="Y1331" s="12"/>
      <c r="Z1331" s="12"/>
      <c r="AA1331" s="12"/>
      <c r="AB1331" s="12"/>
      <c r="AC1331" s="12"/>
      <c r="AD1331" s="12"/>
      <c r="AE1331" s="12"/>
      <c r="AF1331" s="12"/>
    </row>
    <row r="1332" spans="1:32">
      <c r="A1332" s="1">
        <v>9725</v>
      </c>
      <c r="B1332" s="17" t="s">
        <v>2290</v>
      </c>
      <c r="C1332" s="17" t="s">
        <v>390</v>
      </c>
      <c r="D1332" s="17" t="s">
        <v>171</v>
      </c>
      <c r="E1332" s="17" t="s">
        <v>148</v>
      </c>
      <c r="F1332" s="1" t="s">
        <v>35</v>
      </c>
      <c r="G1332" s="17" t="s">
        <v>2294</v>
      </c>
      <c r="H1332" s="18" t="s">
        <v>2295</v>
      </c>
      <c r="I1332" s="15"/>
      <c r="J1332" s="17" t="s">
        <v>2293</v>
      </c>
      <c r="K1332" s="1">
        <f>_xlfn.XLOOKUP(J1332,'[1]Youth DB'!$G:$G,'[1]Youth DB'!$A:$A,"",0)</f>
        <v>662</v>
      </c>
      <c r="L1332" s="16">
        <v>45034</v>
      </c>
      <c r="M1332" s="11">
        <f>SUM(O1332,Q1332,S1332,U1332,W1332,Y1332,AA1332,AC1332,AE1332)</f>
        <v>34</v>
      </c>
      <c r="N1332" s="12" t="s">
        <v>40</v>
      </c>
      <c r="O1332" s="12">
        <v>0</v>
      </c>
      <c r="P1332" s="12"/>
      <c r="Q1332" s="12">
        <v>5</v>
      </c>
      <c r="R1332" s="12">
        <v>1</v>
      </c>
      <c r="S1332" s="12">
        <v>14</v>
      </c>
      <c r="T1332" s="12">
        <v>1</v>
      </c>
      <c r="U1332" s="12">
        <v>6</v>
      </c>
      <c r="V1332" s="12">
        <v>1</v>
      </c>
      <c r="W1332" s="12">
        <v>9</v>
      </c>
      <c r="X1332" s="12">
        <v>2</v>
      </c>
      <c r="Y1332" s="12"/>
      <c r="Z1332" s="12"/>
      <c r="AA1332" s="12"/>
      <c r="AB1332" s="12"/>
      <c r="AC1332" s="12"/>
      <c r="AD1332" s="12"/>
      <c r="AE1332" s="12"/>
      <c r="AF1332" s="12"/>
    </row>
    <row r="1333" spans="1:32">
      <c r="A1333" s="1">
        <v>8537</v>
      </c>
      <c r="B1333" s="17" t="s">
        <v>2290</v>
      </c>
      <c r="C1333" s="17"/>
      <c r="D1333" s="17" t="s">
        <v>171</v>
      </c>
      <c r="E1333" s="17" t="s">
        <v>148</v>
      </c>
      <c r="F1333" s="1" t="s">
        <v>35</v>
      </c>
      <c r="G1333" s="17" t="s">
        <v>2296</v>
      </c>
      <c r="H1333" s="18" t="s">
        <v>2297</v>
      </c>
      <c r="I1333" s="15"/>
      <c r="J1333" s="17" t="s">
        <v>2298</v>
      </c>
      <c r="K1333" s="1">
        <f>_xlfn.XLOOKUP(J1333,'[1]Youth DB'!$G:$G,'[1]Youth DB'!$A:$A,"",0)</f>
        <v>573</v>
      </c>
      <c r="L1333" s="17" t="s">
        <v>2299</v>
      </c>
      <c r="M1333" s="11">
        <f>SUM(O1333,Q1333,S1333,U1333,W1333,Y1333,AA1333,AC1333,AE1333)</f>
        <v>35</v>
      </c>
      <c r="N1333" s="12" t="s">
        <v>40</v>
      </c>
      <c r="O1333" s="12">
        <v>3</v>
      </c>
      <c r="P1333" s="12">
        <v>1</v>
      </c>
      <c r="Q1333" s="12">
        <v>4</v>
      </c>
      <c r="R1333" s="12">
        <v>1</v>
      </c>
      <c r="S1333" s="12">
        <v>12</v>
      </c>
      <c r="T1333" s="12">
        <v>1</v>
      </c>
      <c r="U1333" s="12">
        <v>9</v>
      </c>
      <c r="V1333" s="12">
        <v>1</v>
      </c>
      <c r="W1333" s="12">
        <v>7</v>
      </c>
      <c r="X1333" s="12">
        <v>1</v>
      </c>
      <c r="Y1333" s="12"/>
      <c r="Z1333" s="12"/>
      <c r="AA1333" s="12"/>
      <c r="AB1333" s="12"/>
      <c r="AC1333" s="12"/>
      <c r="AD1333" s="12"/>
      <c r="AE1333" s="12"/>
      <c r="AF1333" s="12"/>
    </row>
    <row r="1334" spans="1:32">
      <c r="A1334" s="1">
        <v>7497</v>
      </c>
      <c r="B1334" s="17" t="s">
        <v>2290</v>
      </c>
      <c r="C1334" s="17"/>
      <c r="D1334" s="17" t="s">
        <v>171</v>
      </c>
      <c r="E1334" s="17" t="s">
        <v>148</v>
      </c>
      <c r="F1334" s="1" t="s">
        <v>35</v>
      </c>
      <c r="G1334" s="17" t="s">
        <v>1817</v>
      </c>
      <c r="H1334" s="18" t="s">
        <v>2300</v>
      </c>
      <c r="I1334" s="15"/>
      <c r="J1334" s="17" t="s">
        <v>2298</v>
      </c>
      <c r="K1334" s="1">
        <f>_xlfn.XLOOKUP(J1334,'[1]Youth DB'!$G:$G,'[1]Youth DB'!$A:$A,"",0)</f>
        <v>573</v>
      </c>
      <c r="L1334" s="58">
        <v>45171</v>
      </c>
      <c r="M1334" s="11">
        <f>SUM(O1334,Q1334,S1334,U1334,W1334,Y1334,AA1334,AC1334,AE1334)</f>
        <v>34</v>
      </c>
      <c r="N1334" s="12" t="s">
        <v>40</v>
      </c>
      <c r="O1334" s="12">
        <v>2</v>
      </c>
      <c r="P1334" s="12">
        <v>1</v>
      </c>
      <c r="Q1334" s="12">
        <v>4</v>
      </c>
      <c r="R1334" s="12">
        <v>1</v>
      </c>
      <c r="S1334" s="12">
        <v>12</v>
      </c>
      <c r="T1334" s="12">
        <v>1</v>
      </c>
      <c r="U1334" s="12">
        <v>10</v>
      </c>
      <c r="V1334" s="12">
        <v>1</v>
      </c>
      <c r="W1334" s="12">
        <v>6</v>
      </c>
      <c r="X1334" s="12">
        <v>1</v>
      </c>
      <c r="Y1334" s="12"/>
      <c r="Z1334" s="12"/>
      <c r="AA1334" s="12"/>
      <c r="AB1334" s="12"/>
      <c r="AC1334" s="12"/>
      <c r="AD1334" s="12"/>
      <c r="AE1334" s="12"/>
      <c r="AF1334" s="12"/>
    </row>
    <row r="1335" spans="1:32">
      <c r="A1335" s="1">
        <v>8539</v>
      </c>
      <c r="B1335" s="17" t="s">
        <v>2290</v>
      </c>
      <c r="C1335" s="17"/>
      <c r="D1335" s="17" t="s">
        <v>171</v>
      </c>
      <c r="E1335" s="17" t="s">
        <v>148</v>
      </c>
      <c r="F1335" s="1" t="s">
        <v>35</v>
      </c>
      <c r="G1335" s="17" t="s">
        <v>2301</v>
      </c>
      <c r="H1335" s="18" t="s">
        <v>400</v>
      </c>
      <c r="I1335" s="15"/>
      <c r="J1335" s="17" t="s">
        <v>2298</v>
      </c>
      <c r="K1335" s="1">
        <f>_xlfn.XLOOKUP(J1335,'[1]Youth DB'!$G:$G,'[1]Youth DB'!$A:$A,"",0)</f>
        <v>573</v>
      </c>
      <c r="L1335" s="17" t="s">
        <v>1919</v>
      </c>
      <c r="M1335" s="11">
        <f>SUM(O1335,Q1335,S1335,U1335,W1335,Y1335,AA1335,AC1335,AE1335)</f>
        <v>61</v>
      </c>
      <c r="N1335" s="12" t="s">
        <v>40</v>
      </c>
      <c r="O1335" s="12">
        <v>27</v>
      </c>
      <c r="P1335" s="12">
        <v>1</v>
      </c>
      <c r="Q1335" s="12">
        <v>5</v>
      </c>
      <c r="R1335" s="12">
        <v>1</v>
      </c>
      <c r="S1335" s="12">
        <v>11</v>
      </c>
      <c r="T1335" s="12">
        <v>1</v>
      </c>
      <c r="U1335" s="12">
        <v>11</v>
      </c>
      <c r="V1335" s="12">
        <v>1</v>
      </c>
      <c r="W1335" s="12">
        <v>7</v>
      </c>
      <c r="X1335" s="12">
        <v>1</v>
      </c>
      <c r="Y1335" s="12"/>
      <c r="Z1335" s="12"/>
      <c r="AA1335" s="12"/>
      <c r="AB1335" s="12"/>
      <c r="AC1335" s="12"/>
      <c r="AD1335" s="12"/>
      <c r="AE1335" s="12"/>
      <c r="AF1335" s="12"/>
    </row>
    <row r="1336" spans="1:32">
      <c r="A1336" s="1">
        <v>6490</v>
      </c>
      <c r="B1336" s="17" t="s">
        <v>2290</v>
      </c>
      <c r="C1336" s="17"/>
      <c r="D1336" s="17" t="s">
        <v>171</v>
      </c>
      <c r="E1336" s="17" t="s">
        <v>148</v>
      </c>
      <c r="F1336" s="1" t="s">
        <v>35</v>
      </c>
      <c r="G1336" s="17" t="s">
        <v>2302</v>
      </c>
      <c r="H1336" s="18" t="s">
        <v>227</v>
      </c>
      <c r="I1336" s="15"/>
      <c r="J1336" s="17" t="s">
        <v>2298</v>
      </c>
      <c r="K1336" s="1">
        <f>_xlfn.XLOOKUP(J1336,'[1]Youth DB'!$G:$G,'[1]Youth DB'!$A:$A,"",0)</f>
        <v>573</v>
      </c>
      <c r="L1336" s="17" t="s">
        <v>2303</v>
      </c>
      <c r="M1336" s="11">
        <f>SUM(O1336,Q1336,S1336,U1336,W1336,Y1336,AA1336,AC1336,AE1336)</f>
        <v>35</v>
      </c>
      <c r="N1336" s="12" t="s">
        <v>40</v>
      </c>
      <c r="O1336" s="12">
        <v>2</v>
      </c>
      <c r="P1336" s="12">
        <v>1</v>
      </c>
      <c r="Q1336" s="12">
        <v>2</v>
      </c>
      <c r="R1336" s="12">
        <v>1</v>
      </c>
      <c r="S1336" s="12">
        <v>13</v>
      </c>
      <c r="T1336" s="12">
        <v>1</v>
      </c>
      <c r="U1336" s="12">
        <v>12</v>
      </c>
      <c r="V1336" s="12">
        <v>1</v>
      </c>
      <c r="W1336" s="12">
        <v>6</v>
      </c>
      <c r="X1336" s="12">
        <v>1</v>
      </c>
      <c r="Y1336" s="12"/>
      <c r="Z1336" s="12"/>
      <c r="AA1336" s="12"/>
      <c r="AB1336" s="12"/>
      <c r="AC1336" s="12"/>
      <c r="AD1336" s="12"/>
      <c r="AE1336" s="12"/>
      <c r="AF1336" s="12"/>
    </row>
    <row r="1337" spans="1:32">
      <c r="A1337" s="1">
        <v>6480</v>
      </c>
      <c r="B1337" s="17" t="s">
        <v>2290</v>
      </c>
      <c r="C1337" s="17"/>
      <c r="D1337" s="17" t="s">
        <v>171</v>
      </c>
      <c r="E1337" s="17" t="s">
        <v>148</v>
      </c>
      <c r="F1337" s="1" t="s">
        <v>35</v>
      </c>
      <c r="G1337" s="17" t="s">
        <v>2304</v>
      </c>
      <c r="H1337" s="18" t="s">
        <v>2305</v>
      </c>
      <c r="I1337" s="15"/>
      <c r="J1337" s="17" t="s">
        <v>2298</v>
      </c>
      <c r="K1337" s="1">
        <f>_xlfn.XLOOKUP(J1337,'[1]Youth DB'!$G:$G,'[1]Youth DB'!$A:$A,"",0)</f>
        <v>573</v>
      </c>
      <c r="L1337" s="17" t="s">
        <v>2306</v>
      </c>
      <c r="M1337" s="11">
        <f>SUM(O1337,Q1337,S1337,U1337,W1337,Y1337,AA1337,AC1337,AE1337)</f>
        <v>39</v>
      </c>
      <c r="N1337" s="12" t="s">
        <v>40</v>
      </c>
      <c r="O1337" s="12">
        <v>3</v>
      </c>
      <c r="P1337" s="12">
        <v>1</v>
      </c>
      <c r="Q1337" s="12">
        <v>5</v>
      </c>
      <c r="R1337" s="12">
        <v>1</v>
      </c>
      <c r="S1337" s="12">
        <v>10</v>
      </c>
      <c r="T1337" s="12">
        <v>1</v>
      </c>
      <c r="U1337" s="12">
        <v>12</v>
      </c>
      <c r="V1337" s="12">
        <v>1</v>
      </c>
      <c r="W1337" s="12">
        <v>9</v>
      </c>
      <c r="X1337" s="12">
        <v>1</v>
      </c>
      <c r="Y1337" s="12"/>
      <c r="Z1337" s="12"/>
      <c r="AA1337" s="12"/>
      <c r="AB1337" s="12"/>
      <c r="AC1337" s="12"/>
      <c r="AD1337" s="12"/>
      <c r="AE1337" s="12"/>
      <c r="AF1337" s="12"/>
    </row>
    <row r="1338" spans="1:32">
      <c r="A1338" s="1">
        <v>9726</v>
      </c>
      <c r="B1338" s="17" t="s">
        <v>2290</v>
      </c>
      <c r="C1338" s="17"/>
      <c r="D1338" s="17" t="s">
        <v>171</v>
      </c>
      <c r="E1338" s="17" t="s">
        <v>148</v>
      </c>
      <c r="F1338" s="1" t="s">
        <v>35</v>
      </c>
      <c r="G1338" s="17" t="s">
        <v>2133</v>
      </c>
      <c r="H1338" s="18" t="s">
        <v>2307</v>
      </c>
      <c r="I1338" s="15"/>
      <c r="J1338" s="17" t="s">
        <v>2293</v>
      </c>
      <c r="K1338" s="1">
        <f>_xlfn.XLOOKUP(J1338,'[1]Youth DB'!$G:$G,'[1]Youth DB'!$A:$A,"",0)</f>
        <v>662</v>
      </c>
      <c r="L1338" s="17" t="s">
        <v>2308</v>
      </c>
      <c r="M1338" s="11">
        <f>SUM(O1338,Q1338,S1338,U1338,W1338,Y1338,AA1338,AC1338,AE1338)</f>
        <v>43</v>
      </c>
      <c r="N1338" s="12" t="s">
        <v>40</v>
      </c>
      <c r="O1338" s="12">
        <v>4</v>
      </c>
      <c r="P1338" s="12">
        <v>1</v>
      </c>
      <c r="Q1338" s="12">
        <v>6</v>
      </c>
      <c r="R1338" s="12">
        <v>1</v>
      </c>
      <c r="S1338" s="12">
        <v>9</v>
      </c>
      <c r="T1338" s="12">
        <v>1</v>
      </c>
      <c r="U1338" s="12">
        <v>11</v>
      </c>
      <c r="V1338" s="12">
        <v>1</v>
      </c>
      <c r="W1338" s="12">
        <v>13</v>
      </c>
      <c r="X1338" s="12">
        <v>1</v>
      </c>
      <c r="Y1338" s="12"/>
      <c r="Z1338" s="12"/>
      <c r="AA1338" s="12"/>
      <c r="AB1338" s="12"/>
      <c r="AC1338" s="12"/>
      <c r="AD1338" s="12"/>
      <c r="AE1338" s="12"/>
      <c r="AF1338" s="12"/>
    </row>
    <row r="1339" spans="1:32">
      <c r="A1339" s="1">
        <v>9727</v>
      </c>
      <c r="B1339" s="17" t="s">
        <v>2290</v>
      </c>
      <c r="C1339" s="17"/>
      <c r="D1339" s="17" t="s">
        <v>171</v>
      </c>
      <c r="E1339" s="17" t="s">
        <v>148</v>
      </c>
      <c r="F1339" s="1" t="s">
        <v>35</v>
      </c>
      <c r="G1339" s="17" t="s">
        <v>2309</v>
      </c>
      <c r="H1339" s="18" t="s">
        <v>2310</v>
      </c>
      <c r="I1339" s="15"/>
      <c r="J1339" s="17" t="s">
        <v>2293</v>
      </c>
      <c r="K1339" s="1">
        <f>_xlfn.XLOOKUP(J1339,'[1]Youth DB'!$G:$G,'[1]Youth DB'!$A:$A,"",0)</f>
        <v>662</v>
      </c>
      <c r="L1339" s="17" t="s">
        <v>2303</v>
      </c>
      <c r="M1339" s="11">
        <f>SUM(O1339,Q1339,S1339,U1339,W1339,Y1339,AA1339,AC1339,AE1339)</f>
        <v>44</v>
      </c>
      <c r="N1339" s="12" t="s">
        <v>40</v>
      </c>
      <c r="O1339" s="12">
        <v>1</v>
      </c>
      <c r="P1339" s="12">
        <v>1</v>
      </c>
      <c r="Q1339" s="12">
        <v>9</v>
      </c>
      <c r="R1339" s="12">
        <v>1</v>
      </c>
      <c r="S1339" s="12">
        <v>9</v>
      </c>
      <c r="T1339" s="12">
        <v>1</v>
      </c>
      <c r="U1339" s="12">
        <v>8</v>
      </c>
      <c r="V1339" s="12">
        <v>1</v>
      </c>
      <c r="W1339" s="12">
        <v>17</v>
      </c>
      <c r="X1339" s="12">
        <v>1</v>
      </c>
      <c r="Y1339" s="12"/>
      <c r="Z1339" s="12"/>
      <c r="AA1339" s="12"/>
      <c r="AB1339" s="12"/>
      <c r="AC1339" s="12"/>
      <c r="AD1339" s="12"/>
      <c r="AE1339" s="12"/>
      <c r="AF1339" s="12"/>
    </row>
    <row r="1340" spans="1:32">
      <c r="A1340" s="1">
        <v>8432</v>
      </c>
      <c r="B1340" s="17" t="s">
        <v>2290</v>
      </c>
      <c r="C1340" s="17" t="s">
        <v>390</v>
      </c>
      <c r="D1340" s="17" t="s">
        <v>171</v>
      </c>
      <c r="E1340" s="17" t="s">
        <v>148</v>
      </c>
      <c r="F1340" s="1" t="s">
        <v>35</v>
      </c>
      <c r="G1340" s="17" t="s">
        <v>218</v>
      </c>
      <c r="H1340" s="18" t="s">
        <v>844</v>
      </c>
      <c r="I1340" s="15"/>
      <c r="J1340" s="17" t="s">
        <v>2293</v>
      </c>
      <c r="K1340" s="1">
        <f>_xlfn.XLOOKUP(J1340,'[1]Youth DB'!$G:$G,'[1]Youth DB'!$A:$A,"",0)</f>
        <v>662</v>
      </c>
      <c r="L1340" s="17" t="s">
        <v>738</v>
      </c>
      <c r="M1340" s="11">
        <f>SUM(O1340,Q1340,S1340,U1340,W1340,Y1340,AA1340,AC1340,AE1340)</f>
        <v>47</v>
      </c>
      <c r="N1340" s="12" t="s">
        <v>40</v>
      </c>
      <c r="O1340" s="12">
        <v>0</v>
      </c>
      <c r="P1340" s="12"/>
      <c r="Q1340" s="12">
        <v>6</v>
      </c>
      <c r="R1340" s="12">
        <v>1</v>
      </c>
      <c r="S1340" s="12">
        <v>14</v>
      </c>
      <c r="T1340" s="12">
        <v>1</v>
      </c>
      <c r="U1340" s="12">
        <v>8</v>
      </c>
      <c r="V1340" s="12">
        <v>1</v>
      </c>
      <c r="W1340" s="12">
        <v>19</v>
      </c>
      <c r="X1340" s="12">
        <v>1</v>
      </c>
      <c r="Y1340" s="12"/>
      <c r="Z1340" s="12"/>
      <c r="AA1340" s="12"/>
      <c r="AB1340" s="12"/>
      <c r="AC1340" s="12"/>
      <c r="AD1340" s="12"/>
      <c r="AE1340" s="12"/>
      <c r="AF1340" s="12"/>
    </row>
    <row r="1341" spans="1:32">
      <c r="A1341" s="1">
        <v>8540</v>
      </c>
      <c r="B1341" s="17" t="s">
        <v>2290</v>
      </c>
      <c r="C1341" s="17"/>
      <c r="D1341" s="17" t="s">
        <v>171</v>
      </c>
      <c r="E1341" s="17" t="s">
        <v>148</v>
      </c>
      <c r="F1341" s="1" t="s">
        <v>35</v>
      </c>
      <c r="G1341" s="17" t="s">
        <v>2143</v>
      </c>
      <c r="H1341" s="18" t="s">
        <v>2311</v>
      </c>
      <c r="I1341" s="15"/>
      <c r="J1341" s="17" t="s">
        <v>2298</v>
      </c>
      <c r="K1341" s="1">
        <f>_xlfn.XLOOKUP(J1341,'[1]Youth DB'!$G:$G,'[1]Youth DB'!$A:$A,"",0)</f>
        <v>573</v>
      </c>
      <c r="L1341" s="17" t="s">
        <v>2312</v>
      </c>
      <c r="M1341" s="11">
        <f>SUM(O1341,Q1341,S1341,U1341,W1341,Y1341,AA1341,AC1341,AE1341)</f>
        <v>47</v>
      </c>
      <c r="N1341" s="12" t="s">
        <v>40</v>
      </c>
      <c r="O1341" s="12">
        <v>10</v>
      </c>
      <c r="P1341" s="12">
        <v>1</v>
      </c>
      <c r="Q1341" s="12">
        <v>5</v>
      </c>
      <c r="R1341" s="12">
        <v>1</v>
      </c>
      <c r="S1341" s="12">
        <v>11</v>
      </c>
      <c r="T1341" s="12">
        <v>1</v>
      </c>
      <c r="U1341" s="12">
        <v>10</v>
      </c>
      <c r="V1341" s="12">
        <v>1</v>
      </c>
      <c r="W1341" s="12">
        <v>11</v>
      </c>
      <c r="X1341" s="12">
        <v>1</v>
      </c>
      <c r="Y1341" s="12"/>
      <c r="Z1341" s="12"/>
      <c r="AA1341" s="12"/>
      <c r="AB1341" s="12"/>
      <c r="AC1341" s="12"/>
      <c r="AD1341" s="12"/>
      <c r="AE1341" s="12"/>
      <c r="AF1341" s="12"/>
    </row>
    <row r="1342" spans="1:32">
      <c r="A1342" s="1">
        <v>6479</v>
      </c>
      <c r="B1342" s="17" t="s">
        <v>2290</v>
      </c>
      <c r="C1342" s="17"/>
      <c r="D1342" s="17" t="s">
        <v>171</v>
      </c>
      <c r="E1342" s="17" t="s">
        <v>148</v>
      </c>
      <c r="F1342" s="1" t="s">
        <v>35</v>
      </c>
      <c r="G1342" s="17" t="s">
        <v>2313</v>
      </c>
      <c r="H1342" s="18" t="s">
        <v>2314</v>
      </c>
      <c r="I1342" s="15"/>
      <c r="J1342" s="17" t="s">
        <v>2293</v>
      </c>
      <c r="K1342" s="1">
        <f>_xlfn.XLOOKUP(J1342,'[1]Youth DB'!$G:$G,'[1]Youth DB'!$A:$A,"",0)</f>
        <v>662</v>
      </c>
      <c r="L1342" s="16">
        <v>45171</v>
      </c>
      <c r="M1342" s="11">
        <f>SUM(O1342,Q1342,S1342,U1342,W1342,Y1342,AA1342,AC1342,AE1342)</f>
        <v>46</v>
      </c>
      <c r="N1342" s="12" t="s">
        <v>40</v>
      </c>
      <c r="O1342" s="12">
        <v>4</v>
      </c>
      <c r="P1342" s="12">
        <v>1</v>
      </c>
      <c r="Q1342" s="12">
        <v>4</v>
      </c>
      <c r="R1342" s="12">
        <v>1</v>
      </c>
      <c r="S1342" s="12">
        <v>13</v>
      </c>
      <c r="T1342" s="12">
        <v>1</v>
      </c>
      <c r="U1342" s="12">
        <v>13</v>
      </c>
      <c r="V1342" s="12">
        <v>1</v>
      </c>
      <c r="W1342" s="12">
        <v>12</v>
      </c>
      <c r="X1342" s="12">
        <v>1</v>
      </c>
      <c r="Y1342" s="12"/>
      <c r="Z1342" s="12"/>
      <c r="AA1342" s="12"/>
      <c r="AB1342" s="12"/>
      <c r="AC1342" s="12"/>
      <c r="AD1342" s="12"/>
      <c r="AE1342" s="12"/>
      <c r="AF1342" s="12"/>
    </row>
    <row r="1343" spans="1:32">
      <c r="A1343" s="1">
        <v>6451</v>
      </c>
      <c r="B1343" s="17" t="s">
        <v>2290</v>
      </c>
      <c r="C1343" s="17"/>
      <c r="D1343" s="17" t="s">
        <v>171</v>
      </c>
      <c r="E1343" s="17" t="s">
        <v>148</v>
      </c>
      <c r="F1343" s="1" t="s">
        <v>35</v>
      </c>
      <c r="G1343" s="17" t="s">
        <v>2315</v>
      </c>
      <c r="H1343" s="18" t="s">
        <v>2316</v>
      </c>
      <c r="I1343" s="15"/>
      <c r="J1343" s="17" t="s">
        <v>2293</v>
      </c>
      <c r="K1343" s="1">
        <f>_xlfn.XLOOKUP(J1343,'[1]Youth DB'!$G:$G,'[1]Youth DB'!$A:$A,"",0)</f>
        <v>662</v>
      </c>
      <c r="L1343" s="17" t="s">
        <v>2317</v>
      </c>
      <c r="M1343" s="11">
        <f>SUM(O1343,Q1343,S1343,U1343,W1343,Y1343,AA1343,AC1343,AE1343)</f>
        <v>36</v>
      </c>
      <c r="N1343" s="12" t="s">
        <v>40</v>
      </c>
      <c r="O1343" s="12">
        <v>6</v>
      </c>
      <c r="P1343" s="12">
        <v>1</v>
      </c>
      <c r="Q1343" s="12">
        <v>5</v>
      </c>
      <c r="R1343" s="12">
        <v>1</v>
      </c>
      <c r="S1343" s="12">
        <v>13</v>
      </c>
      <c r="T1343" s="12">
        <v>1</v>
      </c>
      <c r="U1343" s="12">
        <v>11</v>
      </c>
      <c r="V1343" s="12">
        <v>1</v>
      </c>
      <c r="W1343" s="12">
        <v>1</v>
      </c>
      <c r="X1343" s="12">
        <v>2</v>
      </c>
      <c r="Y1343" s="12"/>
      <c r="Z1343" s="12"/>
      <c r="AA1343" s="12"/>
      <c r="AB1343" s="12"/>
      <c r="AC1343" s="12"/>
      <c r="AD1343" s="12"/>
      <c r="AE1343" s="12"/>
      <c r="AF1343" s="12"/>
    </row>
    <row r="1344" spans="1:32">
      <c r="A1344" s="1">
        <v>6486</v>
      </c>
      <c r="B1344" s="17" t="s">
        <v>2290</v>
      </c>
      <c r="C1344" s="17"/>
      <c r="D1344" s="17" t="s">
        <v>171</v>
      </c>
      <c r="E1344" s="17" t="s">
        <v>148</v>
      </c>
      <c r="F1344" s="1" t="s">
        <v>35</v>
      </c>
      <c r="G1344" s="17" t="s">
        <v>958</v>
      </c>
      <c r="H1344" s="18" t="s">
        <v>2318</v>
      </c>
      <c r="I1344" s="15"/>
      <c r="J1344" s="17" t="s">
        <v>2298</v>
      </c>
      <c r="K1344" s="1">
        <f>_xlfn.XLOOKUP(J1344,'[1]Youth DB'!$G:$G,'[1]Youth DB'!$A:$A,"",0)</f>
        <v>573</v>
      </c>
      <c r="L1344" s="17" t="s">
        <v>2308</v>
      </c>
      <c r="M1344" s="11">
        <f>SUM(O1344,Q1344,S1344,U1344,W1344,Y1344,AA1344,AC1344,AE1344)</f>
        <v>39</v>
      </c>
      <c r="N1344" s="12" t="s">
        <v>40</v>
      </c>
      <c r="O1344" s="12">
        <v>3</v>
      </c>
      <c r="P1344" s="12">
        <v>1</v>
      </c>
      <c r="Q1344" s="12">
        <v>5</v>
      </c>
      <c r="R1344" s="12">
        <v>1</v>
      </c>
      <c r="S1344" s="12">
        <v>11</v>
      </c>
      <c r="T1344" s="12">
        <v>1</v>
      </c>
      <c r="U1344" s="12">
        <v>12</v>
      </c>
      <c r="V1344" s="12">
        <v>1</v>
      </c>
      <c r="W1344" s="12">
        <v>8</v>
      </c>
      <c r="X1344" s="12">
        <v>1</v>
      </c>
      <c r="Y1344" s="12"/>
      <c r="Z1344" s="12"/>
      <c r="AA1344" s="12"/>
      <c r="AB1344" s="12"/>
      <c r="AC1344" s="12"/>
      <c r="AD1344" s="12"/>
      <c r="AE1344" s="12"/>
      <c r="AF1344" s="12"/>
    </row>
    <row r="1345" spans="1:32">
      <c r="A1345" s="1">
        <v>8433</v>
      </c>
      <c r="B1345" s="17" t="s">
        <v>2290</v>
      </c>
      <c r="C1345" s="17" t="s">
        <v>390</v>
      </c>
      <c r="D1345" s="17" t="s">
        <v>171</v>
      </c>
      <c r="E1345" s="17" t="s">
        <v>148</v>
      </c>
      <c r="F1345" s="1" t="s">
        <v>35</v>
      </c>
      <c r="G1345" s="17" t="s">
        <v>2319</v>
      </c>
      <c r="H1345" s="18" t="s">
        <v>2320</v>
      </c>
      <c r="I1345" s="15"/>
      <c r="J1345" s="17" t="s">
        <v>2293</v>
      </c>
      <c r="K1345" s="1">
        <f>_xlfn.XLOOKUP(J1345,'[1]Youth DB'!$G:$G,'[1]Youth DB'!$A:$A,"",0)</f>
        <v>662</v>
      </c>
      <c r="L1345" s="17" t="s">
        <v>738</v>
      </c>
      <c r="M1345" s="11">
        <f>SUM(O1345,Q1345,S1345,U1345,W1345,Y1345,AA1345,AC1345,AE1345)</f>
        <v>34</v>
      </c>
      <c r="N1345" s="12" t="s">
        <v>40</v>
      </c>
      <c r="O1345" s="12">
        <v>0</v>
      </c>
      <c r="P1345" s="12"/>
      <c r="Q1345" s="12">
        <v>5</v>
      </c>
      <c r="R1345" s="12">
        <v>1</v>
      </c>
      <c r="S1345" s="12">
        <v>14</v>
      </c>
      <c r="T1345" s="12">
        <v>1</v>
      </c>
      <c r="U1345" s="12">
        <v>7</v>
      </c>
      <c r="V1345" s="12">
        <v>1</v>
      </c>
      <c r="W1345" s="12">
        <v>8</v>
      </c>
      <c r="X1345" s="12">
        <v>2</v>
      </c>
      <c r="Y1345" s="12"/>
      <c r="Z1345" s="12"/>
      <c r="AA1345" s="12"/>
      <c r="AB1345" s="12"/>
      <c r="AC1345" s="12"/>
      <c r="AD1345" s="12"/>
      <c r="AE1345" s="12"/>
      <c r="AF1345" s="12"/>
    </row>
    <row r="1346" spans="1:32">
      <c r="A1346" s="1">
        <v>9760</v>
      </c>
      <c r="B1346" s="17" t="s">
        <v>2290</v>
      </c>
      <c r="C1346" s="17" t="s">
        <v>390</v>
      </c>
      <c r="D1346" s="17" t="s">
        <v>171</v>
      </c>
      <c r="E1346" s="17" t="s">
        <v>148</v>
      </c>
      <c r="F1346" s="1" t="s">
        <v>35</v>
      </c>
      <c r="G1346" s="17" t="s">
        <v>2321</v>
      </c>
      <c r="H1346" s="18" t="s">
        <v>2322</v>
      </c>
      <c r="I1346" s="15"/>
      <c r="J1346" s="17" t="s">
        <v>2298</v>
      </c>
      <c r="K1346" s="1">
        <f>_xlfn.XLOOKUP(J1346,'[1]Youth DB'!$G:$G,'[1]Youth DB'!$A:$A,"",0)</f>
        <v>573</v>
      </c>
      <c r="L1346" s="16">
        <v>45034</v>
      </c>
      <c r="M1346" s="11">
        <f>SUM(O1346,Q1346,S1346,U1346,W1346,Y1346,AA1346,AC1346,AE1346)</f>
        <v>28</v>
      </c>
      <c r="N1346" s="12" t="s">
        <v>40</v>
      </c>
      <c r="O1346" s="12">
        <v>0</v>
      </c>
      <c r="P1346" s="12"/>
      <c r="Q1346" s="12">
        <v>5</v>
      </c>
      <c r="R1346" s="12">
        <v>1</v>
      </c>
      <c r="S1346" s="12">
        <v>11</v>
      </c>
      <c r="T1346" s="12">
        <v>1</v>
      </c>
      <c r="U1346" s="12">
        <v>9</v>
      </c>
      <c r="V1346" s="12">
        <v>1</v>
      </c>
      <c r="W1346" s="12">
        <v>3</v>
      </c>
      <c r="X1346" s="12">
        <v>1</v>
      </c>
      <c r="Y1346" s="12"/>
      <c r="Z1346" s="12"/>
      <c r="AA1346" s="12"/>
      <c r="AB1346" s="12"/>
      <c r="AC1346" s="12"/>
      <c r="AD1346" s="12"/>
      <c r="AE1346" s="12"/>
      <c r="AF1346" s="12"/>
    </row>
    <row r="1347" spans="1:32">
      <c r="A1347" s="1">
        <v>4854</v>
      </c>
      <c r="B1347" s="17" t="s">
        <v>2290</v>
      </c>
      <c r="C1347" s="17"/>
      <c r="D1347" s="17" t="s">
        <v>171</v>
      </c>
      <c r="E1347" s="17" t="s">
        <v>148</v>
      </c>
      <c r="F1347" s="1" t="s">
        <v>35</v>
      </c>
      <c r="G1347" s="17" t="s">
        <v>1039</v>
      </c>
      <c r="H1347" s="18" t="s">
        <v>2323</v>
      </c>
      <c r="I1347" s="15"/>
      <c r="J1347" s="17" t="s">
        <v>2293</v>
      </c>
      <c r="K1347" s="1">
        <f>_xlfn.XLOOKUP(J1347,'[1]Youth DB'!$G:$G,'[1]Youth DB'!$A:$A,"",0)</f>
        <v>662</v>
      </c>
      <c r="L1347" s="17" t="s">
        <v>2303</v>
      </c>
      <c r="M1347" s="11">
        <f>SUM(O1347,Q1347,S1347,U1347,W1347,Y1347,AA1347,AC1347,AE1347)</f>
        <v>25</v>
      </c>
      <c r="N1347" s="12" t="s">
        <v>40</v>
      </c>
      <c r="O1347" s="12">
        <v>1</v>
      </c>
      <c r="P1347" s="12">
        <v>1</v>
      </c>
      <c r="Q1347" s="12">
        <v>5</v>
      </c>
      <c r="R1347" s="12">
        <v>1</v>
      </c>
      <c r="S1347" s="12">
        <v>12</v>
      </c>
      <c r="T1347" s="12">
        <v>1</v>
      </c>
      <c r="U1347" s="12">
        <v>7</v>
      </c>
      <c r="V1347" s="12">
        <v>1</v>
      </c>
      <c r="W1347" s="12">
        <v>0</v>
      </c>
      <c r="X1347" s="12"/>
      <c r="Y1347" s="12"/>
      <c r="Z1347" s="12"/>
      <c r="AA1347" s="12"/>
      <c r="AB1347" s="12"/>
      <c r="AC1347" s="12"/>
      <c r="AD1347" s="12"/>
      <c r="AE1347" s="12"/>
      <c r="AF1347" s="12"/>
    </row>
    <row r="1348" spans="1:32">
      <c r="A1348" s="1">
        <v>8434</v>
      </c>
      <c r="B1348" s="17" t="s">
        <v>2290</v>
      </c>
      <c r="C1348" s="17"/>
      <c r="D1348" s="17" t="s">
        <v>171</v>
      </c>
      <c r="E1348" s="17" t="s">
        <v>148</v>
      </c>
      <c r="F1348" s="1" t="s">
        <v>35</v>
      </c>
      <c r="G1348" s="17" t="s">
        <v>2324</v>
      </c>
      <c r="H1348" s="18" t="s">
        <v>2325</v>
      </c>
      <c r="I1348" s="15"/>
      <c r="J1348" s="17" t="s">
        <v>2293</v>
      </c>
      <c r="K1348" s="1">
        <f>_xlfn.XLOOKUP(J1348,'[1]Youth DB'!$G:$G,'[1]Youth DB'!$A:$A,"",0)</f>
        <v>662</v>
      </c>
      <c r="L1348" s="17" t="s">
        <v>2299</v>
      </c>
      <c r="M1348" s="11">
        <f>SUM(O1348,Q1348,S1348,U1348,W1348,Y1348,AA1348,AC1348,AE1348)</f>
        <v>43</v>
      </c>
      <c r="N1348" s="12" t="s">
        <v>40</v>
      </c>
      <c r="O1348" s="12">
        <v>6</v>
      </c>
      <c r="P1348" s="12">
        <v>1</v>
      </c>
      <c r="Q1348" s="12">
        <v>5</v>
      </c>
      <c r="R1348" s="12">
        <v>1</v>
      </c>
      <c r="S1348" s="12">
        <v>13</v>
      </c>
      <c r="T1348" s="12">
        <v>1</v>
      </c>
      <c r="U1348" s="12">
        <v>12</v>
      </c>
      <c r="V1348" s="12">
        <v>1</v>
      </c>
      <c r="W1348" s="12">
        <v>7</v>
      </c>
      <c r="X1348" s="12">
        <v>1</v>
      </c>
      <c r="Y1348" s="12"/>
      <c r="Z1348" s="12"/>
      <c r="AA1348" s="12"/>
      <c r="AB1348" s="12"/>
      <c r="AC1348" s="12"/>
      <c r="AD1348" s="12"/>
      <c r="AE1348" s="12"/>
      <c r="AF1348" s="12"/>
    </row>
    <row r="1349" spans="1:32">
      <c r="A1349" s="1">
        <v>8541</v>
      </c>
      <c r="B1349" s="17" t="s">
        <v>2290</v>
      </c>
      <c r="C1349" s="17" t="s">
        <v>390</v>
      </c>
      <c r="D1349" s="17" t="s">
        <v>171</v>
      </c>
      <c r="E1349" s="17" t="s">
        <v>148</v>
      </c>
      <c r="F1349" s="1" t="s">
        <v>35</v>
      </c>
      <c r="G1349" s="17" t="s">
        <v>2326</v>
      </c>
      <c r="H1349" s="18" t="s">
        <v>1864</v>
      </c>
      <c r="I1349" s="15"/>
      <c r="J1349" s="17" t="s">
        <v>2298</v>
      </c>
      <c r="K1349" s="1">
        <f>_xlfn.XLOOKUP(J1349,'[1]Youth DB'!$G:$G,'[1]Youth DB'!$A:$A,"",0)</f>
        <v>573</v>
      </c>
      <c r="L1349" s="17" t="s">
        <v>1150</v>
      </c>
      <c r="M1349" s="11">
        <f>SUM(O1349,Q1349,S1349,U1349,W1349,Y1349,AA1349,AC1349,AE1349)</f>
        <v>38</v>
      </c>
      <c r="N1349" s="12" t="s">
        <v>40</v>
      </c>
      <c r="O1349" s="12">
        <v>0</v>
      </c>
      <c r="P1349" s="12"/>
      <c r="Q1349" s="12">
        <v>5</v>
      </c>
      <c r="R1349" s="12">
        <v>1</v>
      </c>
      <c r="S1349" s="12">
        <v>11</v>
      </c>
      <c r="T1349" s="12">
        <v>1</v>
      </c>
      <c r="U1349" s="12">
        <v>12</v>
      </c>
      <c r="V1349" s="12">
        <v>1</v>
      </c>
      <c r="W1349" s="12">
        <v>10</v>
      </c>
      <c r="X1349" s="12">
        <v>1</v>
      </c>
      <c r="Y1349" s="12"/>
      <c r="Z1349" s="12"/>
      <c r="AA1349" s="12"/>
      <c r="AB1349" s="12"/>
      <c r="AC1349" s="12"/>
      <c r="AD1349" s="12"/>
      <c r="AE1349" s="12"/>
      <c r="AF1349" s="12"/>
    </row>
    <row r="1350" spans="1:32">
      <c r="A1350" s="1">
        <v>8542</v>
      </c>
      <c r="B1350" s="17" t="s">
        <v>2290</v>
      </c>
      <c r="C1350" s="17"/>
      <c r="D1350" s="17" t="s">
        <v>171</v>
      </c>
      <c r="E1350" s="17" t="s">
        <v>148</v>
      </c>
      <c r="F1350" s="1" t="s">
        <v>35</v>
      </c>
      <c r="G1350" s="17" t="s">
        <v>2327</v>
      </c>
      <c r="H1350" s="18" t="s">
        <v>997</v>
      </c>
      <c r="I1350" s="15"/>
      <c r="J1350" s="17" t="s">
        <v>2298</v>
      </c>
      <c r="K1350" s="1">
        <f>_xlfn.XLOOKUP(J1350,'[1]Youth DB'!$G:$G,'[1]Youth DB'!$A:$A,"",0)</f>
        <v>573</v>
      </c>
      <c r="L1350" s="17" t="s">
        <v>2299</v>
      </c>
      <c r="M1350" s="11">
        <f>SUM(O1350,Q1350,S1350,U1350,W1350,Y1350,AA1350,AC1350,AE1350)</f>
        <v>31</v>
      </c>
      <c r="N1350" s="12" t="s">
        <v>40</v>
      </c>
      <c r="O1350" s="12">
        <v>1</v>
      </c>
      <c r="P1350" s="12">
        <v>1</v>
      </c>
      <c r="Q1350" s="12">
        <v>5</v>
      </c>
      <c r="R1350" s="12">
        <v>1</v>
      </c>
      <c r="S1350" s="12">
        <v>11</v>
      </c>
      <c r="T1350" s="12">
        <v>1</v>
      </c>
      <c r="U1350" s="12">
        <v>7</v>
      </c>
      <c r="V1350" s="12">
        <v>1</v>
      </c>
      <c r="W1350" s="12">
        <v>7</v>
      </c>
      <c r="X1350" s="12">
        <v>1</v>
      </c>
      <c r="Y1350" s="12"/>
      <c r="Z1350" s="12"/>
      <c r="AA1350" s="12"/>
      <c r="AB1350" s="12"/>
      <c r="AC1350" s="12"/>
      <c r="AD1350" s="12"/>
      <c r="AE1350" s="12"/>
      <c r="AF1350" s="12"/>
    </row>
    <row r="1351" spans="1:32">
      <c r="A1351" s="1">
        <v>8543</v>
      </c>
      <c r="B1351" s="17" t="s">
        <v>2290</v>
      </c>
      <c r="C1351" s="17"/>
      <c r="D1351" s="17" t="s">
        <v>171</v>
      </c>
      <c r="E1351" s="17" t="s">
        <v>148</v>
      </c>
      <c r="F1351" s="1" t="s">
        <v>35</v>
      </c>
      <c r="G1351" s="17" t="s">
        <v>2051</v>
      </c>
      <c r="H1351" s="18" t="s">
        <v>267</v>
      </c>
      <c r="I1351" s="15"/>
      <c r="J1351" s="17" t="s">
        <v>2298</v>
      </c>
      <c r="K1351" s="1">
        <f>_xlfn.XLOOKUP(J1351,'[1]Youth DB'!$G:$G,'[1]Youth DB'!$A:$A,"",0)</f>
        <v>573</v>
      </c>
      <c r="L1351" s="16">
        <v>45110</v>
      </c>
      <c r="M1351" s="11">
        <f>SUM(O1351,Q1351,S1351,U1351,W1351,Y1351,AA1351,AC1351,AE1351)</f>
        <v>38</v>
      </c>
      <c r="N1351" s="12" t="s">
        <v>40</v>
      </c>
      <c r="O1351" s="12">
        <v>2</v>
      </c>
      <c r="P1351" s="12">
        <v>1</v>
      </c>
      <c r="Q1351" s="12">
        <v>5</v>
      </c>
      <c r="R1351" s="12">
        <v>1</v>
      </c>
      <c r="S1351" s="12">
        <v>11</v>
      </c>
      <c r="T1351" s="12">
        <v>1</v>
      </c>
      <c r="U1351" s="12">
        <v>11</v>
      </c>
      <c r="V1351" s="12">
        <v>1</v>
      </c>
      <c r="W1351" s="12">
        <v>9</v>
      </c>
      <c r="X1351" s="12">
        <v>1</v>
      </c>
      <c r="Y1351" s="12"/>
      <c r="Z1351" s="12"/>
      <c r="AA1351" s="12"/>
      <c r="AB1351" s="12"/>
      <c r="AC1351" s="12"/>
      <c r="AD1351" s="12"/>
      <c r="AE1351" s="12"/>
      <c r="AF1351" s="12"/>
    </row>
    <row r="1352" spans="1:32">
      <c r="A1352" s="1">
        <v>8544</v>
      </c>
      <c r="B1352" s="17" t="s">
        <v>2290</v>
      </c>
      <c r="C1352" s="17"/>
      <c r="D1352" s="17" t="s">
        <v>171</v>
      </c>
      <c r="E1352" s="17" t="s">
        <v>148</v>
      </c>
      <c r="F1352" s="1" t="s">
        <v>35</v>
      </c>
      <c r="G1352" s="17" t="s">
        <v>2328</v>
      </c>
      <c r="H1352" s="18" t="s">
        <v>2329</v>
      </c>
      <c r="I1352" s="15"/>
      <c r="J1352" s="17" t="s">
        <v>2298</v>
      </c>
      <c r="K1352" s="1">
        <f>_xlfn.XLOOKUP(J1352,'[1]Youth DB'!$G:$G,'[1]Youth DB'!$A:$A,"",0)</f>
        <v>573</v>
      </c>
      <c r="L1352" s="17" t="s">
        <v>2303</v>
      </c>
      <c r="M1352" s="11">
        <f>SUM(O1352,Q1352,S1352,U1352,W1352,Y1352,AA1352,AC1352,AE1352)</f>
        <v>38</v>
      </c>
      <c r="N1352" s="12" t="s">
        <v>40</v>
      </c>
      <c r="O1352" s="12">
        <v>8</v>
      </c>
      <c r="P1352" s="12">
        <v>1</v>
      </c>
      <c r="Q1352" s="12">
        <v>4</v>
      </c>
      <c r="R1352" s="12">
        <v>1</v>
      </c>
      <c r="S1352" s="12">
        <v>11</v>
      </c>
      <c r="T1352" s="12">
        <v>1</v>
      </c>
      <c r="U1352" s="12">
        <v>11</v>
      </c>
      <c r="V1352" s="12">
        <v>1</v>
      </c>
      <c r="W1352" s="12">
        <v>4</v>
      </c>
      <c r="X1352" s="12">
        <v>1</v>
      </c>
      <c r="Y1352" s="12"/>
      <c r="Z1352" s="12"/>
      <c r="AA1352" s="12"/>
      <c r="AB1352" s="12"/>
      <c r="AC1352" s="12"/>
      <c r="AD1352" s="12"/>
      <c r="AE1352" s="12"/>
      <c r="AF1352" s="12"/>
    </row>
    <row r="1353" spans="1:32">
      <c r="A1353" s="1">
        <v>8435</v>
      </c>
      <c r="B1353" s="17" t="s">
        <v>2290</v>
      </c>
      <c r="C1353" s="17"/>
      <c r="D1353" s="17" t="s">
        <v>171</v>
      </c>
      <c r="E1353" s="17" t="s">
        <v>148</v>
      </c>
      <c r="F1353" s="1" t="s">
        <v>35</v>
      </c>
      <c r="G1353" s="17" t="s">
        <v>2330</v>
      </c>
      <c r="H1353" s="18" t="s">
        <v>2331</v>
      </c>
      <c r="I1353" s="15"/>
      <c r="J1353" s="17" t="s">
        <v>2293</v>
      </c>
      <c r="K1353" s="1">
        <f>_xlfn.XLOOKUP(J1353,'[1]Youth DB'!$G:$G,'[1]Youth DB'!$A:$A,"",0)</f>
        <v>662</v>
      </c>
      <c r="L1353" s="17" t="s">
        <v>2312</v>
      </c>
      <c r="M1353" s="11">
        <f>SUM(O1353,Q1353,S1353,U1353,W1353,Y1353,AA1353,AC1353,AE1353)</f>
        <v>43</v>
      </c>
      <c r="N1353" s="12" t="s">
        <v>40</v>
      </c>
      <c r="O1353" s="12">
        <v>9</v>
      </c>
      <c r="P1353" s="12">
        <v>1</v>
      </c>
      <c r="Q1353" s="12">
        <v>5</v>
      </c>
      <c r="R1353" s="12">
        <v>1</v>
      </c>
      <c r="S1353" s="12">
        <v>14</v>
      </c>
      <c r="T1353" s="12">
        <v>1</v>
      </c>
      <c r="U1353" s="12">
        <v>7</v>
      </c>
      <c r="V1353" s="12">
        <v>1</v>
      </c>
      <c r="W1353" s="12">
        <v>8</v>
      </c>
      <c r="X1353" s="12">
        <v>1</v>
      </c>
      <c r="Y1353" s="12"/>
      <c r="Z1353" s="12"/>
      <c r="AA1353" s="12"/>
      <c r="AB1353" s="12"/>
      <c r="AC1353" s="12"/>
      <c r="AD1353" s="12"/>
      <c r="AE1353" s="12"/>
      <c r="AF1353" s="12"/>
    </row>
    <row r="1354" spans="1:32">
      <c r="A1354" s="1">
        <v>6457</v>
      </c>
      <c r="B1354" s="17" t="s">
        <v>2290</v>
      </c>
      <c r="C1354" s="17"/>
      <c r="D1354" s="17" t="s">
        <v>171</v>
      </c>
      <c r="E1354" s="17" t="s">
        <v>148</v>
      </c>
      <c r="F1354" s="1" t="s">
        <v>35</v>
      </c>
      <c r="G1354" s="17" t="s">
        <v>2332</v>
      </c>
      <c r="H1354" s="18" t="s">
        <v>2333</v>
      </c>
      <c r="I1354" s="15"/>
      <c r="J1354" s="17" t="s">
        <v>2293</v>
      </c>
      <c r="K1354" s="1">
        <f>_xlfn.XLOOKUP(J1354,'[1]Youth DB'!$G:$G,'[1]Youth DB'!$A:$A,"",0)</f>
        <v>662</v>
      </c>
      <c r="L1354" s="17" t="s">
        <v>2334</v>
      </c>
      <c r="M1354" s="11">
        <f>SUM(O1354,Q1354,S1354,U1354,W1354,Y1354,AA1354,AC1354,AE1354)</f>
        <v>58</v>
      </c>
      <c r="N1354" s="12" t="s">
        <v>40</v>
      </c>
      <c r="O1354" s="12">
        <v>27</v>
      </c>
      <c r="P1354" s="12">
        <v>1</v>
      </c>
      <c r="Q1354" s="12">
        <v>6</v>
      </c>
      <c r="R1354" s="12">
        <v>1</v>
      </c>
      <c r="S1354" s="12">
        <v>9</v>
      </c>
      <c r="T1354" s="12">
        <v>1</v>
      </c>
      <c r="U1354" s="12">
        <v>8</v>
      </c>
      <c r="V1354" s="12">
        <v>1</v>
      </c>
      <c r="W1354" s="12">
        <v>8</v>
      </c>
      <c r="X1354" s="12">
        <v>2</v>
      </c>
      <c r="Y1354" s="12"/>
      <c r="Z1354" s="12"/>
      <c r="AA1354" s="12"/>
      <c r="AB1354" s="12"/>
      <c r="AC1354" s="12"/>
      <c r="AD1354" s="12"/>
      <c r="AE1354" s="12"/>
      <c r="AF1354" s="12"/>
    </row>
    <row r="1355" spans="1:32">
      <c r="A1355" s="1">
        <v>1564</v>
      </c>
      <c r="B1355" s="17" t="s">
        <v>32</v>
      </c>
      <c r="C1355" s="1"/>
      <c r="D1355" s="1" t="s">
        <v>33</v>
      </c>
      <c r="E1355" s="17" t="s">
        <v>918</v>
      </c>
      <c r="F1355" s="1" t="s">
        <v>35</v>
      </c>
      <c r="G1355" s="17" t="s">
        <v>1326</v>
      </c>
      <c r="H1355" s="18" t="s">
        <v>2335</v>
      </c>
      <c r="I1355" s="15" t="s">
        <v>78</v>
      </c>
      <c r="J1355" s="17" t="s">
        <v>629</v>
      </c>
      <c r="K1355" s="1">
        <f>_xlfn.XLOOKUP(J1355,'[1]Youth DB'!$G:$G,'[1]Youth DB'!$A:$A,"",0)</f>
        <v>740</v>
      </c>
      <c r="L1355" s="17" t="s">
        <v>39</v>
      </c>
      <c r="M1355" s="11">
        <f>SUM(O1355,Q1355,S1355,U1355,W1355,Y1355,AA1355,AC1355,AE1355)</f>
        <v>20</v>
      </c>
      <c r="N1355" s="12" t="s">
        <v>40</v>
      </c>
      <c r="O1355" s="12">
        <v>5</v>
      </c>
      <c r="P1355" s="12">
        <v>4</v>
      </c>
      <c r="Q1355" s="12">
        <v>3</v>
      </c>
      <c r="R1355" s="12">
        <v>5</v>
      </c>
      <c r="S1355" s="12">
        <v>8</v>
      </c>
      <c r="T1355" s="12">
        <v>10</v>
      </c>
      <c r="U1355" s="12">
        <v>4</v>
      </c>
      <c r="V1355" s="12">
        <v>10</v>
      </c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12"/>
    </row>
    <row r="1356" spans="1:32">
      <c r="A1356" s="1">
        <v>8306</v>
      </c>
      <c r="B1356" s="17" t="s">
        <v>32</v>
      </c>
      <c r="C1356" s="17"/>
      <c r="D1356" s="17" t="s">
        <v>33</v>
      </c>
      <c r="E1356" s="17" t="s">
        <v>34</v>
      </c>
      <c r="F1356" s="1" t="s">
        <v>35</v>
      </c>
      <c r="G1356" s="17" t="s">
        <v>1869</v>
      </c>
      <c r="H1356" s="18" t="s">
        <v>868</v>
      </c>
      <c r="I1356" s="15" t="s">
        <v>75</v>
      </c>
      <c r="J1356" s="17" t="s">
        <v>626</v>
      </c>
      <c r="K1356" s="1">
        <f>_xlfn.XLOOKUP(J1356,'[1]Youth DB'!$G:$G,'[1]Youth DB'!$A:$A,"",0)</f>
        <v>689</v>
      </c>
      <c r="L1356" s="16"/>
      <c r="M1356" s="11">
        <f>SUM(O1356,Q1356,S1356,U1356,W1356,Y1356,AA1356,AC1356,AE1356)</f>
        <v>20</v>
      </c>
      <c r="N1356" s="12" t="s">
        <v>40</v>
      </c>
      <c r="O1356" s="12">
        <v>0</v>
      </c>
      <c r="P1356" s="12"/>
      <c r="Q1356" s="12">
        <v>3</v>
      </c>
      <c r="R1356" s="12">
        <v>3</v>
      </c>
      <c r="S1356" s="12">
        <v>11</v>
      </c>
      <c r="T1356" s="12">
        <v>7</v>
      </c>
      <c r="U1356" s="12">
        <v>6</v>
      </c>
      <c r="V1356" s="12">
        <v>9</v>
      </c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</row>
    <row r="1357" spans="1:32">
      <c r="A1357" s="1">
        <v>6554</v>
      </c>
      <c r="B1357" s="17" t="s">
        <v>32</v>
      </c>
      <c r="C1357" s="17"/>
      <c r="D1357" s="17" t="s">
        <v>33</v>
      </c>
      <c r="E1357" s="17" t="s">
        <v>57</v>
      </c>
      <c r="F1357" s="1" t="s">
        <v>35</v>
      </c>
      <c r="G1357" s="17" t="s">
        <v>2336</v>
      </c>
      <c r="H1357" s="18" t="s">
        <v>283</v>
      </c>
      <c r="I1357" s="15" t="s">
        <v>78</v>
      </c>
      <c r="J1357" s="17" t="s">
        <v>1260</v>
      </c>
      <c r="K1357" s="1">
        <f>_xlfn.XLOOKUP(J1357,'[1]Youth DB'!$G:$G,'[1]Youth DB'!$A:$A,"",0)</f>
        <v>683</v>
      </c>
      <c r="L1357" s="17" t="s">
        <v>39</v>
      </c>
      <c r="M1357" s="11">
        <f>SUM(O1357,Q1357,S1357,U1357,W1357,Y1357,AA1357,AC1357,AE1357)</f>
        <v>20</v>
      </c>
      <c r="N1357" s="12" t="s">
        <v>40</v>
      </c>
      <c r="O1357" s="12">
        <v>4</v>
      </c>
      <c r="P1357" s="12">
        <v>3</v>
      </c>
      <c r="Q1357" s="12">
        <v>4</v>
      </c>
      <c r="R1357" s="12">
        <v>6</v>
      </c>
      <c r="S1357" s="12">
        <v>8</v>
      </c>
      <c r="T1357" s="12">
        <v>10</v>
      </c>
      <c r="U1357" s="12">
        <v>4</v>
      </c>
      <c r="V1357" s="12">
        <v>11</v>
      </c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</row>
    <row r="1358" spans="1:32">
      <c r="A1358" s="1">
        <v>2434</v>
      </c>
      <c r="B1358" s="17" t="s">
        <v>32</v>
      </c>
      <c r="C1358" s="1"/>
      <c r="D1358" s="1" t="s">
        <v>33</v>
      </c>
      <c r="E1358" s="17" t="s">
        <v>57</v>
      </c>
      <c r="F1358" s="1" t="s">
        <v>35</v>
      </c>
      <c r="G1358" s="17" t="s">
        <v>2337</v>
      </c>
      <c r="H1358" s="18" t="s">
        <v>1535</v>
      </c>
      <c r="I1358" s="15" t="s">
        <v>75</v>
      </c>
      <c r="J1358" s="17" t="s">
        <v>1599</v>
      </c>
      <c r="K1358" s="1">
        <f>_xlfn.XLOOKUP(J1358,'[1]Youth DB'!$G:$G,'[1]Youth DB'!$A:$A,"",0)</f>
        <v>655</v>
      </c>
      <c r="L1358" s="17" t="s">
        <v>2338</v>
      </c>
      <c r="M1358" s="11">
        <f>SUM(O1358,Q1358,S1358,U1358,W1358,Y1358,AA1358,AC1358,AE1358)</f>
        <v>20</v>
      </c>
      <c r="N1358" s="12" t="s">
        <v>40</v>
      </c>
      <c r="O1358" s="12">
        <v>5</v>
      </c>
      <c r="P1358" s="12">
        <v>2</v>
      </c>
      <c r="Q1358" s="12">
        <v>6</v>
      </c>
      <c r="R1358" s="12">
        <v>8</v>
      </c>
      <c r="S1358" s="12">
        <v>9</v>
      </c>
      <c r="T1358" s="12">
        <v>9</v>
      </c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</row>
    <row r="1359" spans="1:32">
      <c r="A1359" s="1">
        <v>6574</v>
      </c>
      <c r="B1359" s="17" t="s">
        <v>32</v>
      </c>
      <c r="C1359" s="17"/>
      <c r="D1359" s="17" t="s">
        <v>33</v>
      </c>
      <c r="E1359" s="17" t="s">
        <v>34</v>
      </c>
      <c r="F1359" s="1" t="s">
        <v>35</v>
      </c>
      <c r="G1359" s="17" t="s">
        <v>2339</v>
      </c>
      <c r="H1359" s="18" t="s">
        <v>2340</v>
      </c>
      <c r="I1359" s="15" t="s">
        <v>78</v>
      </c>
      <c r="J1359" s="17" t="s">
        <v>634</v>
      </c>
      <c r="K1359" s="1">
        <f>_xlfn.XLOOKUP(J1359,'[1]Youth DB'!$G:$G,'[1]Youth DB'!$A:$A,"",0)</f>
        <v>889</v>
      </c>
      <c r="L1359" s="17" t="s">
        <v>1286</v>
      </c>
      <c r="M1359" s="11">
        <f>SUM(O1359,Q1359,S1359,U1359,W1359,Y1359,AA1359,AC1359,AE1359)</f>
        <v>20</v>
      </c>
      <c r="N1359" s="12" t="s">
        <v>40</v>
      </c>
      <c r="O1359" s="12">
        <v>4</v>
      </c>
      <c r="P1359" s="12">
        <v>3</v>
      </c>
      <c r="Q1359" s="12">
        <v>4</v>
      </c>
      <c r="R1359" s="12">
        <v>5</v>
      </c>
      <c r="S1359" s="12">
        <v>12</v>
      </c>
      <c r="T1359" s="12">
        <v>13</v>
      </c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2"/>
    </row>
    <row r="1360" spans="1:32">
      <c r="A1360" s="1">
        <v>8276</v>
      </c>
      <c r="B1360" s="17" t="s">
        <v>32</v>
      </c>
      <c r="C1360" s="17"/>
      <c r="D1360" s="17" t="s">
        <v>33</v>
      </c>
      <c r="E1360" s="17" t="s">
        <v>34</v>
      </c>
      <c r="F1360" s="1" t="s">
        <v>35</v>
      </c>
      <c r="G1360" s="17" t="s">
        <v>2341</v>
      </c>
      <c r="H1360" s="18" t="s">
        <v>2323</v>
      </c>
      <c r="I1360" s="15" t="s">
        <v>75</v>
      </c>
      <c r="J1360" s="17" t="s">
        <v>634</v>
      </c>
      <c r="K1360" s="1">
        <f>_xlfn.XLOOKUP(J1360,'[1]Youth DB'!$G:$G,'[1]Youth DB'!$A:$A,"",0)</f>
        <v>889</v>
      </c>
      <c r="L1360" s="17" t="s">
        <v>79</v>
      </c>
      <c r="M1360" s="11">
        <f>SUM(O1360,Q1360,S1360,U1360,W1360,Y1360,AA1360,AC1360,AE1360)</f>
        <v>20</v>
      </c>
      <c r="N1360" s="12" t="s">
        <v>40</v>
      </c>
      <c r="O1360" s="12">
        <v>4</v>
      </c>
      <c r="P1360" s="12">
        <v>3</v>
      </c>
      <c r="Q1360" s="12">
        <v>4</v>
      </c>
      <c r="R1360" s="12">
        <v>5</v>
      </c>
      <c r="S1360" s="12">
        <v>12</v>
      </c>
      <c r="T1360" s="12">
        <v>14</v>
      </c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</row>
    <row r="1361" spans="1:32">
      <c r="A1361" s="1">
        <v>2131</v>
      </c>
      <c r="B1361" s="17" t="s">
        <v>32</v>
      </c>
      <c r="C1361" s="17"/>
      <c r="D1361" s="17" t="s">
        <v>33</v>
      </c>
      <c r="E1361" s="17" t="s">
        <v>34</v>
      </c>
      <c r="F1361" s="1" t="s">
        <v>35</v>
      </c>
      <c r="G1361" s="17" t="s">
        <v>1873</v>
      </c>
      <c r="H1361" s="18" t="s">
        <v>965</v>
      </c>
      <c r="I1361" s="15" t="s">
        <v>78</v>
      </c>
      <c r="J1361" s="17" t="s">
        <v>629</v>
      </c>
      <c r="K1361" s="1">
        <f>_xlfn.XLOOKUP(J1361,'[1]Youth DB'!$G:$G,'[1]Youth DB'!$A:$A,"",0)</f>
        <v>740</v>
      </c>
      <c r="L1361" s="17" t="s">
        <v>39</v>
      </c>
      <c r="M1361" s="11">
        <f>SUM(O1361,Q1361,S1361,U1361,W1361,Y1361,AA1361,AC1361,AE1361)</f>
        <v>20</v>
      </c>
      <c r="N1361" s="12" t="s">
        <v>40</v>
      </c>
      <c r="O1361" s="12">
        <v>5</v>
      </c>
      <c r="P1361" s="12">
        <v>1</v>
      </c>
      <c r="Q1361" s="12">
        <v>4</v>
      </c>
      <c r="R1361" s="12">
        <v>7</v>
      </c>
      <c r="S1361" s="12">
        <v>7</v>
      </c>
      <c r="T1361" s="12">
        <v>12</v>
      </c>
      <c r="U1361" s="12">
        <v>4</v>
      </c>
      <c r="V1361" s="12">
        <v>12</v>
      </c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12"/>
    </row>
    <row r="1362" spans="1:32">
      <c r="A1362" s="1">
        <v>6569</v>
      </c>
      <c r="B1362" s="17" t="s">
        <v>32</v>
      </c>
      <c r="C1362" s="17"/>
      <c r="D1362" s="17" t="s">
        <v>33</v>
      </c>
      <c r="E1362" s="17" t="s">
        <v>57</v>
      </c>
      <c r="F1362" s="1" t="s">
        <v>35</v>
      </c>
      <c r="G1362" s="17" t="s">
        <v>2342</v>
      </c>
      <c r="H1362" s="18" t="s">
        <v>2153</v>
      </c>
      <c r="I1362" s="15" t="s">
        <v>78</v>
      </c>
      <c r="J1362" s="17" t="s">
        <v>1599</v>
      </c>
      <c r="K1362" s="1">
        <f>_xlfn.XLOOKUP(J1362,'[1]Youth DB'!$G:$G,'[1]Youth DB'!$A:$A,"",0)</f>
        <v>655</v>
      </c>
      <c r="L1362" s="17" t="s">
        <v>2343</v>
      </c>
      <c r="M1362" s="11">
        <f>SUM(O1362,Q1362,S1362,U1362,W1362,Y1362,AA1362,AC1362,AE1362)</f>
        <v>20</v>
      </c>
      <c r="N1362" s="12" t="s">
        <v>40</v>
      </c>
      <c r="O1362" s="12">
        <v>5</v>
      </c>
      <c r="P1362" s="12">
        <v>1</v>
      </c>
      <c r="Q1362" s="12">
        <v>5</v>
      </c>
      <c r="R1362" s="12">
        <v>5</v>
      </c>
      <c r="S1362" s="12">
        <v>10</v>
      </c>
      <c r="T1362" s="12">
        <v>6</v>
      </c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</row>
    <row r="1363" spans="1:32">
      <c r="A1363" s="1">
        <v>9683</v>
      </c>
      <c r="B1363" s="57" t="s">
        <v>1153</v>
      </c>
      <c r="C1363" s="17"/>
      <c r="D1363" s="17" t="s">
        <v>1154</v>
      </c>
      <c r="E1363" s="57" t="s">
        <v>34</v>
      </c>
      <c r="F1363" s="1" t="s">
        <v>35</v>
      </c>
      <c r="G1363" s="57" t="s">
        <v>2344</v>
      </c>
      <c r="H1363" s="57" t="s">
        <v>2345</v>
      </c>
      <c r="I1363" s="15" t="s">
        <v>75</v>
      </c>
      <c r="J1363" s="17" t="s">
        <v>2120</v>
      </c>
      <c r="K1363" s="1">
        <f>_xlfn.XLOOKUP(J1363,'[1]Youth DB'!$G:$G,'[1]Youth DB'!$A:$A,"",0)</f>
        <v>923</v>
      </c>
      <c r="L1363" s="17" t="s">
        <v>509</v>
      </c>
      <c r="M1363" s="11">
        <f>SUM(O1363,Q1363,S1363,U1363,W1363,Y1363,AA1363,AC1363,AE1363)</f>
        <v>35</v>
      </c>
      <c r="N1363" s="12" t="s">
        <v>40</v>
      </c>
      <c r="O1363" s="12"/>
      <c r="P1363" s="12"/>
      <c r="Q1363" s="12"/>
      <c r="R1363" s="12"/>
      <c r="S1363" s="17">
        <v>4</v>
      </c>
      <c r="T1363" s="17">
        <v>6</v>
      </c>
      <c r="U1363" s="17">
        <v>10</v>
      </c>
      <c r="V1363" s="17">
        <v>6</v>
      </c>
      <c r="W1363" s="12">
        <v>7</v>
      </c>
      <c r="X1363" s="12">
        <v>8</v>
      </c>
      <c r="Y1363" s="12">
        <v>14</v>
      </c>
      <c r="Z1363" s="12">
        <v>8</v>
      </c>
      <c r="AA1363" s="12"/>
      <c r="AB1363" s="12"/>
      <c r="AC1363" s="12"/>
      <c r="AD1363" s="12"/>
      <c r="AE1363" s="12"/>
      <c r="AF1363" s="12"/>
    </row>
    <row r="1364" spans="1:32">
      <c r="A1364" s="1">
        <v>9697</v>
      </c>
      <c r="B1364" s="17" t="s">
        <v>1153</v>
      </c>
      <c r="C1364" s="17"/>
      <c r="D1364" s="17" t="s">
        <v>1154</v>
      </c>
      <c r="E1364" s="17" t="s">
        <v>918</v>
      </c>
      <c r="F1364" s="1" t="s">
        <v>35</v>
      </c>
      <c r="G1364" s="17" t="s">
        <v>2346</v>
      </c>
      <c r="H1364" s="17" t="s">
        <v>2347</v>
      </c>
      <c r="I1364" s="15" t="s">
        <v>75</v>
      </c>
      <c r="J1364" s="17" t="s">
        <v>2120</v>
      </c>
      <c r="K1364" s="1">
        <f>_xlfn.XLOOKUP(J1364,'[1]Youth DB'!$G:$G,'[1]Youth DB'!$A:$A,"",0)</f>
        <v>923</v>
      </c>
      <c r="L1364" s="17" t="s">
        <v>509</v>
      </c>
      <c r="M1364" s="11">
        <f>SUM(O1364,Q1364,S1364,U1364,W1364,Y1364,AA1364,AC1364,AE1364)</f>
        <v>35</v>
      </c>
      <c r="N1364" s="12" t="s">
        <v>40</v>
      </c>
      <c r="O1364" s="12"/>
      <c r="P1364" s="12"/>
      <c r="Q1364" s="12"/>
      <c r="R1364" s="12"/>
      <c r="S1364" s="17">
        <v>4</v>
      </c>
      <c r="T1364" s="17">
        <v>2</v>
      </c>
      <c r="U1364" s="17">
        <v>9</v>
      </c>
      <c r="V1364" s="17">
        <v>3</v>
      </c>
      <c r="W1364" s="12">
        <v>8</v>
      </c>
      <c r="X1364" s="12">
        <v>4</v>
      </c>
      <c r="Y1364" s="12">
        <v>14</v>
      </c>
      <c r="Z1364" s="12">
        <v>4</v>
      </c>
      <c r="AA1364" s="12"/>
      <c r="AB1364" s="12"/>
      <c r="AC1364" s="12"/>
      <c r="AD1364" s="12"/>
      <c r="AE1364" s="12"/>
      <c r="AF1364" s="12"/>
    </row>
    <row r="1365" spans="1:32">
      <c r="A1365" s="1">
        <v>9387</v>
      </c>
      <c r="B1365" s="57" t="s">
        <v>1153</v>
      </c>
      <c r="C1365" s="17"/>
      <c r="D1365" s="17" t="s">
        <v>1154</v>
      </c>
      <c r="E1365" s="57" t="s">
        <v>34</v>
      </c>
      <c r="F1365" s="1" t="s">
        <v>35</v>
      </c>
      <c r="G1365" s="57" t="s">
        <v>2348</v>
      </c>
      <c r="H1365" s="57" t="s">
        <v>2305</v>
      </c>
      <c r="I1365" s="15" t="s">
        <v>75</v>
      </c>
      <c r="J1365" s="17" t="s">
        <v>2120</v>
      </c>
      <c r="K1365" s="1">
        <f>_xlfn.XLOOKUP(J1365,'[1]Youth DB'!$G:$G,'[1]Youth DB'!$A:$A,"",0)</f>
        <v>923</v>
      </c>
      <c r="L1365" s="17" t="s">
        <v>509</v>
      </c>
      <c r="M1365" s="11">
        <f>SUM(O1365,Q1365,S1365,U1365,W1365,Y1365,AA1365,AC1365,AE1365)</f>
        <v>38</v>
      </c>
      <c r="N1365" s="12" t="s">
        <v>40</v>
      </c>
      <c r="O1365" s="12"/>
      <c r="P1365" s="12"/>
      <c r="Q1365" s="12"/>
      <c r="R1365" s="12"/>
      <c r="S1365" s="12">
        <v>6</v>
      </c>
      <c r="T1365" s="12">
        <v>6</v>
      </c>
      <c r="U1365" s="12">
        <v>10</v>
      </c>
      <c r="V1365" s="12">
        <v>6</v>
      </c>
      <c r="W1365" s="12">
        <v>8</v>
      </c>
      <c r="X1365" s="12">
        <v>8</v>
      </c>
      <c r="Y1365" s="12">
        <v>14</v>
      </c>
      <c r="Z1365" s="12">
        <v>8</v>
      </c>
      <c r="AA1365" s="12"/>
      <c r="AB1365" s="12"/>
      <c r="AC1365" s="12"/>
      <c r="AD1365" s="12"/>
      <c r="AE1365" s="12"/>
      <c r="AF1365" s="12"/>
    </row>
    <row r="1366" spans="1:32">
      <c r="A1366" s="1">
        <v>9479</v>
      </c>
      <c r="B1366" s="57" t="s">
        <v>1153</v>
      </c>
      <c r="C1366" s="17"/>
      <c r="D1366" s="17" t="s">
        <v>1154</v>
      </c>
      <c r="E1366" s="57" t="s">
        <v>34</v>
      </c>
      <c r="F1366" s="1" t="s">
        <v>35</v>
      </c>
      <c r="G1366" s="57" t="s">
        <v>2349</v>
      </c>
      <c r="H1366" s="57" t="s">
        <v>2350</v>
      </c>
      <c r="I1366" s="15" t="s">
        <v>75</v>
      </c>
      <c r="J1366" s="17" t="s">
        <v>2120</v>
      </c>
      <c r="K1366" s="1">
        <f>_xlfn.XLOOKUP(J1366,'[1]Youth DB'!$G:$G,'[1]Youth DB'!$A:$A,"",0)</f>
        <v>923</v>
      </c>
      <c r="L1366" s="17" t="s">
        <v>509</v>
      </c>
      <c r="M1366" s="11">
        <f>SUM(O1366,Q1366,S1366,U1366,W1366,Y1366,AA1366,AC1366,AE1366)</f>
        <v>39</v>
      </c>
      <c r="N1366" s="12" t="s">
        <v>40</v>
      </c>
      <c r="O1366" s="12"/>
      <c r="P1366" s="12"/>
      <c r="Q1366" s="12"/>
      <c r="R1366" s="12"/>
      <c r="S1366" s="12">
        <v>10</v>
      </c>
      <c r="T1366" s="12">
        <v>10</v>
      </c>
      <c r="U1366" s="12">
        <v>9</v>
      </c>
      <c r="V1366" s="12">
        <v>11</v>
      </c>
      <c r="W1366" s="12">
        <v>7</v>
      </c>
      <c r="X1366" s="12">
        <v>9</v>
      </c>
      <c r="Y1366" s="12">
        <v>13</v>
      </c>
      <c r="Z1366" s="12">
        <v>11</v>
      </c>
      <c r="AA1366" s="12"/>
      <c r="AB1366" s="12"/>
      <c r="AC1366" s="12"/>
      <c r="AD1366" s="12"/>
      <c r="AE1366" s="12"/>
      <c r="AF1366" s="12"/>
    </row>
    <row r="1367" spans="1:32">
      <c r="A1367" s="1">
        <v>7749</v>
      </c>
      <c r="B1367" s="3" t="s">
        <v>41</v>
      </c>
      <c r="C1367" s="3"/>
      <c r="D1367" s="3" t="s">
        <v>42</v>
      </c>
      <c r="E1367" s="3" t="s">
        <v>57</v>
      </c>
      <c r="F1367" s="1" t="s">
        <v>35</v>
      </c>
      <c r="G1367" s="3" t="s">
        <v>1785</v>
      </c>
      <c r="H1367" s="3" t="s">
        <v>1633</v>
      </c>
      <c r="I1367" s="15"/>
      <c r="J1367" s="17" t="s">
        <v>1212</v>
      </c>
      <c r="K1367" s="1">
        <f>_xlfn.XLOOKUP(J1367,'[1]Youth DB'!$G:$G,'[1]Youth DB'!$A:$A,"",0)</f>
        <v>678</v>
      </c>
      <c r="L1367" s="16">
        <v>45000</v>
      </c>
      <c r="M1367" s="11">
        <f>SUM(O1367,Q1367,S1367,U1367,W1367,Y1367,AA1367,AC1367,AE1367)</f>
        <v>21</v>
      </c>
      <c r="N1367" s="12" t="s">
        <v>40</v>
      </c>
      <c r="O1367" s="12">
        <v>4</v>
      </c>
      <c r="P1367" s="12">
        <v>1</v>
      </c>
      <c r="Q1367" s="12">
        <v>4</v>
      </c>
      <c r="R1367" s="12">
        <v>1</v>
      </c>
      <c r="S1367" s="12">
        <v>8</v>
      </c>
      <c r="T1367" s="12">
        <v>3</v>
      </c>
      <c r="U1367" s="12">
        <v>2</v>
      </c>
      <c r="V1367" s="12">
        <v>4</v>
      </c>
      <c r="W1367" s="12">
        <v>3</v>
      </c>
      <c r="X1367" s="12">
        <v>5</v>
      </c>
      <c r="Y1367" s="12"/>
      <c r="Z1367" s="12"/>
      <c r="AA1367" s="12"/>
      <c r="AB1367" s="12"/>
      <c r="AC1367" s="12"/>
      <c r="AD1367" s="12"/>
      <c r="AE1367" s="12"/>
      <c r="AF1367" s="12"/>
    </row>
    <row r="1368" spans="1:32">
      <c r="A1368" s="1">
        <v>2473</v>
      </c>
      <c r="B1368" s="3" t="s">
        <v>41</v>
      </c>
      <c r="C1368" s="3"/>
      <c r="D1368" s="3" t="s">
        <v>42</v>
      </c>
      <c r="E1368" s="3" t="s">
        <v>57</v>
      </c>
      <c r="F1368" s="1" t="s">
        <v>35</v>
      </c>
      <c r="G1368" s="3" t="s">
        <v>540</v>
      </c>
      <c r="H1368" s="3" t="s">
        <v>2351</v>
      </c>
      <c r="I1368" s="15"/>
      <c r="J1368" s="17" t="s">
        <v>1518</v>
      </c>
      <c r="K1368" s="1">
        <f>_xlfn.XLOOKUP(J1368,'[1]Youth DB'!$G:$G,'[1]Youth DB'!$A:$A,"",0)</f>
        <v>682</v>
      </c>
      <c r="L1368" s="17" t="s">
        <v>1315</v>
      </c>
      <c r="M1368" s="11">
        <f>SUM(O1368,Q1368,S1368,U1368,W1368,Y1368,AA1368,AC1368,AE1368)</f>
        <v>21</v>
      </c>
      <c r="N1368" s="12" t="s">
        <v>40</v>
      </c>
      <c r="O1368" s="12">
        <v>6</v>
      </c>
      <c r="P1368" s="12">
        <v>1</v>
      </c>
      <c r="Q1368" s="12">
        <v>3</v>
      </c>
      <c r="R1368" s="12">
        <v>1</v>
      </c>
      <c r="S1368" s="12">
        <v>7</v>
      </c>
      <c r="T1368" s="12">
        <v>2</v>
      </c>
      <c r="U1368" s="12">
        <v>3</v>
      </c>
      <c r="V1368" s="12">
        <v>2</v>
      </c>
      <c r="W1368" s="12">
        <v>2</v>
      </c>
      <c r="X1368" s="12">
        <v>8</v>
      </c>
      <c r="Y1368" s="12"/>
      <c r="Z1368" s="12"/>
      <c r="AA1368" s="12"/>
      <c r="AB1368" s="12"/>
      <c r="AC1368" s="12"/>
      <c r="AD1368" s="12"/>
      <c r="AE1368" s="12"/>
      <c r="AF1368" s="12"/>
    </row>
    <row r="1369" spans="1:32">
      <c r="A1369" s="1">
        <v>4297</v>
      </c>
      <c r="B1369" s="3" t="s">
        <v>41</v>
      </c>
      <c r="C1369" s="3"/>
      <c r="D1369" s="3" t="s">
        <v>42</v>
      </c>
      <c r="E1369" s="3" t="s">
        <v>57</v>
      </c>
      <c r="F1369" s="1" t="s">
        <v>35</v>
      </c>
      <c r="G1369" s="3" t="s">
        <v>2352</v>
      </c>
      <c r="H1369" s="3" t="s">
        <v>2353</v>
      </c>
      <c r="I1369" s="15"/>
      <c r="J1369" s="17" t="s">
        <v>47</v>
      </c>
      <c r="K1369" s="1">
        <f>_xlfn.XLOOKUP(J1369,'[1]Youth DB'!$G:$G,'[1]Youth DB'!$A:$A,"",0)</f>
        <v>934</v>
      </c>
      <c r="L1369" s="16">
        <v>45000</v>
      </c>
      <c r="M1369" s="11">
        <f>SUM(O1369,Q1369,S1369,U1369,W1369,Y1369,AA1369,AC1369,AE1369)</f>
        <v>21</v>
      </c>
      <c r="N1369" s="12" t="s">
        <v>40</v>
      </c>
      <c r="O1369" s="12">
        <v>4</v>
      </c>
      <c r="P1369" s="12">
        <v>1</v>
      </c>
      <c r="Q1369" s="12">
        <v>3</v>
      </c>
      <c r="R1369" s="12">
        <v>1</v>
      </c>
      <c r="S1369" s="12">
        <v>5</v>
      </c>
      <c r="T1369" s="12">
        <v>2</v>
      </c>
      <c r="U1369" s="12">
        <v>4</v>
      </c>
      <c r="V1369" s="12">
        <v>2</v>
      </c>
      <c r="W1369" s="12">
        <v>5</v>
      </c>
      <c r="X1369" s="12">
        <v>4</v>
      </c>
      <c r="Y1369" s="12"/>
      <c r="Z1369" s="12"/>
      <c r="AA1369" s="12"/>
      <c r="AB1369" s="12"/>
      <c r="AC1369" s="12"/>
      <c r="AD1369" s="12"/>
      <c r="AE1369" s="12"/>
      <c r="AF1369" s="12"/>
    </row>
    <row r="1370" spans="1:32">
      <c r="A1370" s="1">
        <v>9805</v>
      </c>
      <c r="B1370" s="3" t="s">
        <v>52</v>
      </c>
      <c r="C1370" s="3"/>
      <c r="D1370" s="3" t="s">
        <v>53</v>
      </c>
      <c r="E1370" s="3" t="s">
        <v>34</v>
      </c>
      <c r="F1370" s="1" t="s">
        <v>44</v>
      </c>
      <c r="G1370" s="3" t="s">
        <v>790</v>
      </c>
      <c r="H1370" s="3" t="s">
        <v>1854</v>
      </c>
      <c r="I1370" s="15"/>
      <c r="J1370" s="89"/>
      <c r="K1370" s="1"/>
      <c r="L1370" s="17"/>
      <c r="M1370" s="11">
        <f>SUM(O1370,Q1370,S1370,U1370,W1370,Y1370,AA1370,AC1370,AE1370)</f>
        <v>0</v>
      </c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</row>
    <row r="1371" spans="1:32">
      <c r="A1371" s="1">
        <v>4468</v>
      </c>
      <c r="B1371" s="3" t="s">
        <v>48</v>
      </c>
      <c r="C1371" s="3"/>
      <c r="D1371" s="3" t="s">
        <v>33</v>
      </c>
      <c r="E1371" s="3" t="s">
        <v>57</v>
      </c>
      <c r="F1371" s="1" t="s">
        <v>35</v>
      </c>
      <c r="G1371" s="3" t="s">
        <v>2357</v>
      </c>
      <c r="H1371" s="3" t="s">
        <v>2358</v>
      </c>
      <c r="I1371" s="15" t="s">
        <v>75</v>
      </c>
      <c r="J1371" s="17" t="s">
        <v>51</v>
      </c>
      <c r="K1371" s="1">
        <f>_xlfn.XLOOKUP(J1371,'[1]Youth DB'!$G:$G,'[1]Youth DB'!$A:$A,"",0)</f>
        <v>768</v>
      </c>
      <c r="L1371" s="16">
        <v>45007</v>
      </c>
      <c r="M1371" s="11">
        <f>SUM(O1371,Q1371,S1371,U1371,W1371,Y1371,AA1371,AC1371,AE1371)</f>
        <v>21</v>
      </c>
      <c r="N1371" s="12" t="s">
        <v>40</v>
      </c>
      <c r="O1371" s="12">
        <v>5</v>
      </c>
      <c r="P1371" s="12">
        <v>1</v>
      </c>
      <c r="Q1371" s="12">
        <v>6</v>
      </c>
      <c r="R1371" s="12">
        <v>1</v>
      </c>
      <c r="S1371" s="12">
        <v>8</v>
      </c>
      <c r="T1371" s="12">
        <v>2</v>
      </c>
      <c r="U1371" s="12">
        <v>0</v>
      </c>
      <c r="V1371" s="12">
        <v>2</v>
      </c>
      <c r="W1371" s="12">
        <v>2</v>
      </c>
      <c r="X1371" s="12">
        <v>3</v>
      </c>
      <c r="Y1371" s="12"/>
      <c r="Z1371" s="12"/>
      <c r="AA1371" s="12"/>
      <c r="AB1371" s="12"/>
      <c r="AC1371" s="12"/>
      <c r="AD1371" s="12"/>
      <c r="AE1371" s="12"/>
      <c r="AF1371" s="12"/>
    </row>
    <row r="1372" spans="1:32">
      <c r="A1372" s="1">
        <v>1160</v>
      </c>
      <c r="B1372" s="3" t="s">
        <v>48</v>
      </c>
      <c r="C1372" s="3"/>
      <c r="D1372" s="3" t="s">
        <v>33</v>
      </c>
      <c r="E1372" s="3" t="s">
        <v>918</v>
      </c>
      <c r="F1372" s="1" t="s">
        <v>35</v>
      </c>
      <c r="G1372" s="3" t="s">
        <v>1670</v>
      </c>
      <c r="H1372" s="3" t="s">
        <v>2359</v>
      </c>
      <c r="I1372" s="15"/>
      <c r="J1372" s="17" t="s">
        <v>1437</v>
      </c>
      <c r="K1372" s="1">
        <f>_xlfn.XLOOKUP(J1372,'[1]Youth DB'!$G:$G,'[1]Youth DB'!$A:$A,"",0)</f>
        <v>564</v>
      </c>
      <c r="L1372" s="16">
        <v>45012</v>
      </c>
      <c r="M1372" s="11">
        <f>SUM(O1372,Q1372,S1372,U1372,W1372,Y1372,AA1372,AC1372,AE1372)</f>
        <v>21</v>
      </c>
      <c r="N1372" s="12" t="s">
        <v>40</v>
      </c>
      <c r="O1372" s="12">
        <v>2</v>
      </c>
      <c r="P1372" s="12">
        <v>1</v>
      </c>
      <c r="Q1372" s="12">
        <v>3</v>
      </c>
      <c r="R1372" s="12">
        <v>3</v>
      </c>
      <c r="S1372" s="12">
        <v>9</v>
      </c>
      <c r="T1372" s="12">
        <v>3</v>
      </c>
      <c r="U1372" s="12">
        <v>2</v>
      </c>
      <c r="V1372" s="12">
        <v>3</v>
      </c>
      <c r="W1372" s="12">
        <v>5</v>
      </c>
      <c r="X1372" s="12">
        <v>3</v>
      </c>
      <c r="Y1372" s="12"/>
      <c r="Z1372" s="12"/>
      <c r="AA1372" s="12"/>
      <c r="AB1372" s="12"/>
      <c r="AC1372" s="12"/>
      <c r="AD1372" s="12"/>
      <c r="AE1372" s="12"/>
      <c r="AF1372" s="12"/>
    </row>
    <row r="1373" spans="1:32">
      <c r="A1373" s="1">
        <v>1170</v>
      </c>
      <c r="B1373" s="3" t="s">
        <v>48</v>
      </c>
      <c r="C1373" s="3"/>
      <c r="D1373" s="3" t="s">
        <v>33</v>
      </c>
      <c r="E1373" s="3" t="s">
        <v>918</v>
      </c>
      <c r="F1373" s="1" t="s">
        <v>35</v>
      </c>
      <c r="G1373" s="3" t="s">
        <v>2360</v>
      </c>
      <c r="H1373" s="3" t="s">
        <v>88</v>
      </c>
      <c r="I1373" s="15"/>
      <c r="J1373" s="17" t="s">
        <v>1437</v>
      </c>
      <c r="K1373" s="1">
        <f>_xlfn.XLOOKUP(J1373,'[1]Youth DB'!$G:$G,'[1]Youth DB'!$A:$A,"",0)</f>
        <v>564</v>
      </c>
      <c r="L1373" s="16">
        <v>45012</v>
      </c>
      <c r="M1373" s="11">
        <f>SUM(O1373,Q1373,S1373,U1373,W1373,Y1373,AA1373,AC1373,AE1373)</f>
        <v>21</v>
      </c>
      <c r="N1373" s="12" t="s">
        <v>40</v>
      </c>
      <c r="O1373" s="12">
        <v>3</v>
      </c>
      <c r="P1373" s="12">
        <v>1</v>
      </c>
      <c r="Q1373" s="12">
        <v>2</v>
      </c>
      <c r="R1373" s="12">
        <v>3</v>
      </c>
      <c r="S1373" s="12">
        <v>9</v>
      </c>
      <c r="T1373" s="12">
        <v>3</v>
      </c>
      <c r="U1373" s="12">
        <v>2</v>
      </c>
      <c r="V1373" s="12">
        <v>2</v>
      </c>
      <c r="W1373" s="12">
        <v>5</v>
      </c>
      <c r="X1373" s="12">
        <v>3</v>
      </c>
      <c r="Y1373" s="12"/>
      <c r="Z1373" s="12"/>
      <c r="AA1373" s="12"/>
      <c r="AB1373" s="12"/>
      <c r="AC1373" s="12"/>
      <c r="AD1373" s="12"/>
      <c r="AE1373" s="12"/>
      <c r="AF1373" s="12"/>
    </row>
    <row r="1374" spans="1:32">
      <c r="A1374" s="1">
        <v>9847</v>
      </c>
      <c r="B1374" s="26" t="s">
        <v>1297</v>
      </c>
      <c r="C1374" s="17"/>
      <c r="D1374" s="17" t="s">
        <v>171</v>
      </c>
      <c r="E1374" s="26" t="s">
        <v>148</v>
      </c>
      <c r="F1374" s="1" t="s">
        <v>35</v>
      </c>
      <c r="G1374" s="64" t="s">
        <v>2361</v>
      </c>
      <c r="H1374" s="64" t="s">
        <v>163</v>
      </c>
      <c r="I1374" s="15"/>
      <c r="J1374" t="s">
        <v>2356</v>
      </c>
      <c r="K1374" s="1">
        <f>_xlfn.XLOOKUP(J1374,'[1]Youth DB'!$G:$G,'[1]Youth DB'!$A:$A,"",0)</f>
        <v>440</v>
      </c>
      <c r="L1374" s="16"/>
      <c r="M1374" s="11">
        <f>SUM(O1374,Q1374,S1374,U1374,W1374,Y1374,AA1374,AC1374,AE1374)</f>
        <v>33</v>
      </c>
      <c r="N1374" s="12"/>
      <c r="O1374" s="12">
        <v>0</v>
      </c>
      <c r="P1374" s="12"/>
      <c r="Q1374" s="12">
        <v>6</v>
      </c>
      <c r="R1374" s="12"/>
      <c r="S1374" s="12">
        <v>11</v>
      </c>
      <c r="T1374" s="12"/>
      <c r="U1374" s="12">
        <v>10</v>
      </c>
      <c r="V1374" s="12"/>
      <c r="W1374" s="12">
        <v>6</v>
      </c>
      <c r="X1374" s="12">
        <v>2</v>
      </c>
      <c r="Y1374" s="12"/>
      <c r="Z1374" s="12"/>
      <c r="AA1374" s="12"/>
      <c r="AB1374" s="12"/>
      <c r="AC1374" s="12"/>
      <c r="AD1374" s="12"/>
      <c r="AE1374" s="12"/>
      <c r="AF1374" s="12"/>
    </row>
    <row r="1375" spans="1:32" ht="24">
      <c r="A1375" s="1">
        <v>7754</v>
      </c>
      <c r="B1375" s="3" t="s">
        <v>1016</v>
      </c>
      <c r="C1375" s="3" t="s">
        <v>1545</v>
      </c>
      <c r="D1375" s="3" t="s">
        <v>432</v>
      </c>
      <c r="E1375" s="3" t="s">
        <v>43</v>
      </c>
      <c r="F1375" s="1" t="s">
        <v>35</v>
      </c>
      <c r="G1375" s="17" t="s">
        <v>2362</v>
      </c>
      <c r="H1375" s="17" t="s">
        <v>2363</v>
      </c>
      <c r="I1375" s="15" t="s">
        <v>78</v>
      </c>
      <c r="J1375" s="17" t="s">
        <v>1548</v>
      </c>
      <c r="K1375" s="1">
        <f>_xlfn.XLOOKUP(J1375,'[1]Youth DB'!$G:$G,'[1]Youth DB'!$A:$A,"",0)</f>
        <v>891</v>
      </c>
      <c r="L1375" s="17" t="s">
        <v>482</v>
      </c>
      <c r="M1375" s="11">
        <f>SUM(O1375,Q1375,S1375,U1375,W1375,Y1375,AA1375,AC1375,AE1375)</f>
        <v>21</v>
      </c>
      <c r="N1375" s="12"/>
      <c r="O1375" s="12"/>
      <c r="P1375" s="12"/>
      <c r="Q1375" s="12">
        <v>6</v>
      </c>
      <c r="R1375" s="12">
        <v>2</v>
      </c>
      <c r="S1375" s="12">
        <v>6</v>
      </c>
      <c r="T1375" s="12">
        <v>4</v>
      </c>
      <c r="U1375" s="12">
        <v>6</v>
      </c>
      <c r="V1375" s="12">
        <v>4</v>
      </c>
      <c r="W1375" s="12">
        <v>3</v>
      </c>
      <c r="X1375" s="12">
        <v>4</v>
      </c>
      <c r="Y1375" s="12"/>
      <c r="Z1375" s="12"/>
      <c r="AA1375" s="12"/>
      <c r="AB1375" s="12"/>
      <c r="AC1375" s="12"/>
      <c r="AD1375" s="12"/>
      <c r="AE1375" s="12"/>
      <c r="AF1375" s="12"/>
    </row>
    <row r="1376" spans="1:32" ht="24">
      <c r="A1376" s="1">
        <v>7783</v>
      </c>
      <c r="B1376" s="3" t="s">
        <v>1016</v>
      </c>
      <c r="C1376" s="3" t="s">
        <v>1545</v>
      </c>
      <c r="D1376" s="3" t="s">
        <v>432</v>
      </c>
      <c r="E1376" s="3" t="s">
        <v>43</v>
      </c>
      <c r="F1376" s="1" t="s">
        <v>35</v>
      </c>
      <c r="G1376" s="17" t="s">
        <v>2053</v>
      </c>
      <c r="H1376" s="17" t="s">
        <v>1997</v>
      </c>
      <c r="I1376" s="15" t="s">
        <v>78</v>
      </c>
      <c r="J1376" s="17" t="s">
        <v>1548</v>
      </c>
      <c r="K1376" s="1">
        <f>_xlfn.XLOOKUP(J1376,'[1]Youth DB'!$G:$G,'[1]Youth DB'!$A:$A,"",0)</f>
        <v>891</v>
      </c>
      <c r="L1376" s="17" t="s">
        <v>482</v>
      </c>
      <c r="M1376" s="11">
        <f>SUM(O1376,Q1376,S1376,U1376,W1376,Y1376,AA1376,AC1376,AE1376)</f>
        <v>21</v>
      </c>
      <c r="N1376" s="12"/>
      <c r="O1376" s="12"/>
      <c r="P1376" s="12"/>
      <c r="Q1376" s="12">
        <v>3</v>
      </c>
      <c r="R1376" s="12">
        <v>2</v>
      </c>
      <c r="S1376" s="12">
        <v>11</v>
      </c>
      <c r="T1376" s="12">
        <v>3</v>
      </c>
      <c r="U1376" s="12">
        <v>4</v>
      </c>
      <c r="V1376" s="12">
        <v>4</v>
      </c>
      <c r="W1376" s="12">
        <v>3</v>
      </c>
      <c r="X1376" s="12">
        <v>4</v>
      </c>
      <c r="Y1376" s="12"/>
      <c r="Z1376" s="12"/>
      <c r="AA1376" s="12"/>
      <c r="AB1376" s="12"/>
      <c r="AC1376" s="12"/>
      <c r="AD1376" s="12"/>
      <c r="AE1376" s="12"/>
      <c r="AF1376" s="12"/>
    </row>
    <row r="1377" spans="1:32">
      <c r="A1377" s="1">
        <v>6244</v>
      </c>
      <c r="B1377" s="17" t="s">
        <v>1297</v>
      </c>
      <c r="C1377" s="17"/>
      <c r="D1377" s="17" t="s">
        <v>171</v>
      </c>
      <c r="E1377" s="17" t="s">
        <v>148</v>
      </c>
      <c r="F1377" s="1" t="s">
        <v>35</v>
      </c>
      <c r="G1377" s="65" t="s">
        <v>785</v>
      </c>
      <c r="H1377" s="65" t="s">
        <v>1595</v>
      </c>
      <c r="I1377" s="15"/>
      <c r="J1377" t="s">
        <v>2356</v>
      </c>
      <c r="K1377" s="1">
        <f>_xlfn.XLOOKUP(J1377,'[1]Youth DB'!$G:$G,'[1]Youth DB'!$A:$A,"",0)</f>
        <v>440</v>
      </c>
      <c r="L1377" s="16"/>
      <c r="M1377" s="11">
        <f>SUM(O1377,Q1377,S1377,U1377,W1377,Y1377,AA1377,AC1377,AE1377)</f>
        <v>11</v>
      </c>
      <c r="N1377" s="12"/>
      <c r="O1377" s="12"/>
      <c r="P1377" s="12"/>
      <c r="Q1377" s="12"/>
      <c r="R1377" s="12"/>
      <c r="S1377" s="12"/>
      <c r="T1377" s="12"/>
      <c r="U1377" s="12">
        <v>3</v>
      </c>
      <c r="V1377" s="12">
        <v>1</v>
      </c>
      <c r="W1377" s="12">
        <v>8</v>
      </c>
      <c r="X1377" s="12">
        <v>2</v>
      </c>
      <c r="Y1377" s="12"/>
      <c r="Z1377" s="12"/>
      <c r="AA1377" s="12"/>
      <c r="AB1377" s="12"/>
      <c r="AC1377" s="12"/>
      <c r="AD1377" s="12"/>
      <c r="AE1377" s="12"/>
      <c r="AF1377" s="12"/>
    </row>
    <row r="1378" spans="1:32">
      <c r="A1378" s="1">
        <v>11025</v>
      </c>
      <c r="B1378" s="3" t="s">
        <v>52</v>
      </c>
      <c r="C1378" s="3"/>
      <c r="D1378" s="3" t="s">
        <v>53</v>
      </c>
      <c r="E1378" s="3" t="s">
        <v>34</v>
      </c>
      <c r="F1378" s="1" t="s">
        <v>44</v>
      </c>
      <c r="G1378" s="3" t="s">
        <v>2026</v>
      </c>
      <c r="H1378" s="3" t="s">
        <v>2778</v>
      </c>
      <c r="I1378" s="15"/>
      <c r="J1378" s="89"/>
      <c r="K1378" s="1"/>
      <c r="L1378" s="17"/>
      <c r="M1378" s="11">
        <f>SUM(O1378,Q1378,S1378,U1378,W1378,Y1378,AA1378,AC1378,AE1378)</f>
        <v>0</v>
      </c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</row>
    <row r="1379" spans="1:32">
      <c r="A1379" s="1">
        <v>4847</v>
      </c>
      <c r="B1379" s="3" t="s">
        <v>1016</v>
      </c>
      <c r="C1379" s="3"/>
      <c r="D1379" s="3" t="s">
        <v>432</v>
      </c>
      <c r="E1379" s="3" t="s">
        <v>57</v>
      </c>
      <c r="F1379" s="1" t="s">
        <v>35</v>
      </c>
      <c r="G1379" s="3" t="s">
        <v>2365</v>
      </c>
      <c r="H1379" s="3" t="s">
        <v>2366</v>
      </c>
      <c r="I1379" s="15" t="s">
        <v>78</v>
      </c>
      <c r="J1379" s="17" t="s">
        <v>1797</v>
      </c>
      <c r="K1379" s="1">
        <f>_xlfn.XLOOKUP(J1379,'[1]Youth DB'!$G:$G,'[1]Youth DB'!$A:$A,"",0)</f>
        <v>759</v>
      </c>
      <c r="L1379" s="17" t="s">
        <v>641</v>
      </c>
      <c r="M1379" s="11">
        <f>SUM(O1379,Q1379,S1379,U1379,W1379,Y1379,AA1379,AC1379,AE1379)</f>
        <v>21</v>
      </c>
      <c r="N1379" s="12"/>
      <c r="O1379" s="12">
        <v>5</v>
      </c>
      <c r="P1379" s="12">
        <v>1</v>
      </c>
      <c r="Q1379" s="12">
        <v>6</v>
      </c>
      <c r="R1379" s="12">
        <v>2</v>
      </c>
      <c r="S1379" s="12">
        <v>7</v>
      </c>
      <c r="T1379" s="12">
        <v>5</v>
      </c>
      <c r="U1379" s="12">
        <v>0</v>
      </c>
      <c r="V1379" s="12">
        <v>5</v>
      </c>
      <c r="W1379" s="12">
        <v>3</v>
      </c>
      <c r="X1379" s="12">
        <v>9</v>
      </c>
      <c r="Y1379" s="12"/>
      <c r="Z1379" s="12"/>
      <c r="AA1379" s="12"/>
      <c r="AB1379" s="12"/>
      <c r="AC1379" s="12"/>
      <c r="AD1379" s="12"/>
      <c r="AE1379" s="12"/>
      <c r="AF1379" s="12"/>
    </row>
    <row r="1380" spans="1:32">
      <c r="A1380" s="1">
        <v>7733</v>
      </c>
      <c r="B1380" s="3" t="s">
        <v>1016</v>
      </c>
      <c r="C1380" s="3"/>
      <c r="D1380" s="3" t="s">
        <v>432</v>
      </c>
      <c r="E1380" s="3" t="s">
        <v>43</v>
      </c>
      <c r="F1380" s="1" t="s">
        <v>35</v>
      </c>
      <c r="G1380" s="17" t="s">
        <v>2367</v>
      </c>
      <c r="H1380" s="17" t="s">
        <v>50</v>
      </c>
      <c r="I1380" s="15" t="s">
        <v>78</v>
      </c>
      <c r="J1380" s="17" t="s">
        <v>1797</v>
      </c>
      <c r="K1380" s="1">
        <f>_xlfn.XLOOKUP(J1380,'[1]Youth DB'!$G:$G,'[1]Youth DB'!$A:$A,"",0)</f>
        <v>759</v>
      </c>
      <c r="L1380" s="17" t="s">
        <v>155</v>
      </c>
      <c r="M1380" s="11">
        <f>SUM(O1380,Q1380,S1380,U1380,W1380,Y1380,AA1380,AC1380,AE1380)</f>
        <v>21</v>
      </c>
      <c r="N1380" s="12"/>
      <c r="O1380" s="12">
        <v>3</v>
      </c>
      <c r="P1380" s="12">
        <v>1</v>
      </c>
      <c r="Q1380" s="12">
        <v>3</v>
      </c>
      <c r="R1380" s="12">
        <v>2</v>
      </c>
      <c r="S1380" s="12">
        <v>7</v>
      </c>
      <c r="T1380" s="12">
        <v>4</v>
      </c>
      <c r="U1380" s="12">
        <v>4</v>
      </c>
      <c r="V1380" s="12">
        <v>4</v>
      </c>
      <c r="W1380" s="12">
        <v>4</v>
      </c>
      <c r="X1380" s="12">
        <v>5</v>
      </c>
      <c r="Y1380" s="12"/>
      <c r="Z1380" s="12"/>
      <c r="AA1380" s="12"/>
      <c r="AB1380" s="12"/>
      <c r="AC1380" s="12"/>
      <c r="AD1380" s="12"/>
      <c r="AE1380" s="12"/>
      <c r="AF1380" s="12"/>
    </row>
    <row r="1381" spans="1:32">
      <c r="A1381" s="1">
        <v>10009</v>
      </c>
      <c r="B1381" s="3" t="s">
        <v>1016</v>
      </c>
      <c r="C1381" s="3"/>
      <c r="D1381" s="3" t="s">
        <v>432</v>
      </c>
      <c r="E1381" s="3" t="s">
        <v>43</v>
      </c>
      <c r="F1381" s="1" t="s">
        <v>35</v>
      </c>
      <c r="G1381" s="17" t="s">
        <v>1926</v>
      </c>
      <c r="H1381" s="18" t="s">
        <v>877</v>
      </c>
      <c r="I1381" s="15" t="s">
        <v>75</v>
      </c>
      <c r="J1381" s="17" t="s">
        <v>1797</v>
      </c>
      <c r="K1381" s="1">
        <f>_xlfn.XLOOKUP(J1381,'[1]Youth DB'!$G:$G,'[1]Youth DB'!$A:$A,"",0)</f>
        <v>759</v>
      </c>
      <c r="L1381" s="17" t="s">
        <v>39</v>
      </c>
      <c r="M1381" s="11">
        <f>SUM(O1381,Q1381,S1381,U1381,W1381,Y1381,AA1381,AC1381,AE1381)</f>
        <v>21</v>
      </c>
      <c r="N1381" s="12"/>
      <c r="O1381" s="12">
        <v>3</v>
      </c>
      <c r="P1381" s="12">
        <v>1</v>
      </c>
      <c r="Q1381" s="12">
        <v>1</v>
      </c>
      <c r="R1381" s="12">
        <v>2</v>
      </c>
      <c r="S1381" s="12">
        <v>8</v>
      </c>
      <c r="T1381" s="12">
        <v>7</v>
      </c>
      <c r="U1381" s="12">
        <v>5</v>
      </c>
      <c r="V1381" s="12">
        <v>7</v>
      </c>
      <c r="W1381" s="12">
        <v>4</v>
      </c>
      <c r="X1381" s="12">
        <v>9</v>
      </c>
      <c r="Y1381" s="12"/>
      <c r="Z1381" s="12"/>
      <c r="AA1381" s="12"/>
      <c r="AB1381" s="12"/>
      <c r="AC1381" s="12"/>
      <c r="AD1381" s="12"/>
      <c r="AE1381" s="12"/>
      <c r="AF1381" s="12"/>
    </row>
    <row r="1382" spans="1:32">
      <c r="A1382" s="1">
        <v>8531</v>
      </c>
      <c r="B1382" s="17" t="s">
        <v>1297</v>
      </c>
      <c r="C1382" s="1"/>
      <c r="D1382" s="1" t="s">
        <v>171</v>
      </c>
      <c r="E1382" s="17" t="s">
        <v>148</v>
      </c>
      <c r="F1382" s="1" t="s">
        <v>35</v>
      </c>
      <c r="G1382" s="65" t="s">
        <v>2368</v>
      </c>
      <c r="H1382" s="75" t="s">
        <v>2369</v>
      </c>
      <c r="I1382" s="15"/>
      <c r="J1382" t="s">
        <v>2356</v>
      </c>
      <c r="K1382" s="1">
        <f>_xlfn.XLOOKUP(J1382,'[1]Youth DB'!$G:$G,'[1]Youth DB'!$A:$A,"",0)</f>
        <v>440</v>
      </c>
      <c r="L1382" s="16">
        <v>45033</v>
      </c>
      <c r="M1382" s="11">
        <f>SUM(O1382,Q1382,S1382,U1382,W1382,Y1382,AA1382,AC1382,AE1382)</f>
        <v>34</v>
      </c>
      <c r="N1382" s="12" t="s">
        <v>40</v>
      </c>
      <c r="O1382" s="12">
        <v>0</v>
      </c>
      <c r="P1382" s="12"/>
      <c r="Q1382" s="12">
        <v>8</v>
      </c>
      <c r="R1382" s="12">
        <v>1</v>
      </c>
      <c r="S1382" s="12">
        <v>11</v>
      </c>
      <c r="T1382" s="12">
        <v>1</v>
      </c>
      <c r="U1382" s="12">
        <v>6</v>
      </c>
      <c r="V1382" s="12">
        <v>2</v>
      </c>
      <c r="W1382" s="12">
        <v>9</v>
      </c>
      <c r="X1382" s="12">
        <v>2</v>
      </c>
      <c r="Y1382" s="12"/>
      <c r="Z1382" s="12"/>
      <c r="AA1382" s="12"/>
      <c r="AB1382" s="12"/>
      <c r="AC1382" s="12"/>
      <c r="AD1382" s="12"/>
      <c r="AE1382" s="12"/>
      <c r="AF1382" s="12"/>
    </row>
    <row r="1383" spans="1:32">
      <c r="A1383" s="1">
        <v>9757</v>
      </c>
      <c r="B1383" s="17" t="s">
        <v>1297</v>
      </c>
      <c r="C1383" s="17"/>
      <c r="D1383" s="17" t="s">
        <v>171</v>
      </c>
      <c r="E1383" s="17" t="s">
        <v>148</v>
      </c>
      <c r="F1383" s="1" t="s">
        <v>35</v>
      </c>
      <c r="G1383" s="65" t="s">
        <v>2370</v>
      </c>
      <c r="H1383" s="75" t="s">
        <v>430</v>
      </c>
      <c r="I1383" s="15"/>
      <c r="J1383" t="s">
        <v>2356</v>
      </c>
      <c r="K1383" s="1">
        <f>_xlfn.XLOOKUP(J1383,'[1]Youth DB'!$G:$G,'[1]Youth DB'!$A:$A,"",0)</f>
        <v>440</v>
      </c>
      <c r="L1383" s="16">
        <v>44953</v>
      </c>
      <c r="M1383" s="11">
        <f>SUM(O1383,Q1383,S1383,U1383,W1383,Y1383,AA1383,AC1383,AE1383)</f>
        <v>51</v>
      </c>
      <c r="N1383" s="12" t="s">
        <v>40</v>
      </c>
      <c r="O1383" s="12">
        <v>13</v>
      </c>
      <c r="P1383" s="12">
        <v>1</v>
      </c>
      <c r="Q1383" s="12">
        <v>7</v>
      </c>
      <c r="R1383" s="12"/>
      <c r="S1383" s="12">
        <v>17</v>
      </c>
      <c r="T1383" s="12"/>
      <c r="U1383" s="12">
        <v>8</v>
      </c>
      <c r="V1383" s="12"/>
      <c r="W1383" s="12">
        <v>6</v>
      </c>
      <c r="X1383" s="12">
        <v>1</v>
      </c>
      <c r="Y1383" s="12"/>
      <c r="Z1383" s="12"/>
      <c r="AA1383" s="12"/>
      <c r="AB1383" s="12"/>
      <c r="AC1383" s="12"/>
      <c r="AD1383" s="12"/>
      <c r="AE1383" s="12"/>
      <c r="AF1383" s="12"/>
    </row>
    <row r="1384" spans="1:32">
      <c r="A1384" s="1">
        <v>4806</v>
      </c>
      <c r="B1384" s="53" t="s">
        <v>2790</v>
      </c>
      <c r="C1384" s="53" t="s">
        <v>1438</v>
      </c>
      <c r="D1384" s="53" t="s">
        <v>171</v>
      </c>
      <c r="E1384" s="53" t="s">
        <v>148</v>
      </c>
      <c r="F1384" s="54" t="s">
        <v>44</v>
      </c>
      <c r="G1384" s="53" t="s">
        <v>484</v>
      </c>
      <c r="H1384" s="83" t="s">
        <v>154</v>
      </c>
      <c r="I1384" s="55"/>
      <c r="J1384" s="90"/>
      <c r="K1384" s="1"/>
      <c r="L1384" s="56"/>
      <c r="M1384" s="11">
        <f>SUM(O1384,Q1384,S1384,U1384,W1384,Y1384,AA1384,AC1384,AE1384)</f>
        <v>0</v>
      </c>
      <c r="N1384" s="25"/>
      <c r="O1384" s="25"/>
      <c r="P1384" s="25"/>
      <c r="Q1384" s="25"/>
      <c r="R1384" s="25"/>
      <c r="S1384" s="25"/>
      <c r="T1384" s="25"/>
      <c r="U1384" s="25"/>
      <c r="V1384" s="25"/>
      <c r="W1384" s="25"/>
      <c r="X1384" s="25"/>
      <c r="Y1384" s="25"/>
      <c r="Z1384" s="25"/>
      <c r="AA1384" s="25"/>
      <c r="AB1384" s="25"/>
      <c r="AC1384" s="25"/>
      <c r="AD1384" s="25"/>
      <c r="AE1384" s="25"/>
      <c r="AF1384" s="25"/>
    </row>
    <row r="1385" spans="1:32">
      <c r="A1385" s="1">
        <v>4787</v>
      </c>
      <c r="B1385" s="53" t="s">
        <v>2790</v>
      </c>
      <c r="C1385" s="53" t="s">
        <v>1438</v>
      </c>
      <c r="D1385" s="53" t="s">
        <v>171</v>
      </c>
      <c r="E1385" s="53" t="s">
        <v>148</v>
      </c>
      <c r="F1385" s="54" t="s">
        <v>44</v>
      </c>
      <c r="G1385" s="53" t="s">
        <v>67</v>
      </c>
      <c r="H1385" s="83" t="s">
        <v>855</v>
      </c>
      <c r="I1385" s="55"/>
      <c r="J1385" s="90"/>
      <c r="K1385" s="1"/>
      <c r="L1385" s="56"/>
      <c r="M1385" s="11">
        <f>SUM(O1385,Q1385,S1385,U1385,W1385,Y1385,AA1385,AC1385,AE1385)</f>
        <v>0</v>
      </c>
      <c r="N1385" s="25"/>
      <c r="O1385" s="25"/>
      <c r="P1385" s="25"/>
      <c r="Q1385" s="25"/>
      <c r="R1385" s="25"/>
      <c r="S1385" s="25"/>
      <c r="T1385" s="25"/>
      <c r="U1385" s="25"/>
      <c r="V1385" s="25"/>
      <c r="W1385" s="25"/>
      <c r="X1385" s="25"/>
      <c r="Y1385" s="25"/>
      <c r="Z1385" s="25"/>
      <c r="AA1385" s="25"/>
      <c r="AB1385" s="25"/>
      <c r="AC1385" s="25"/>
      <c r="AD1385" s="25"/>
      <c r="AE1385" s="25"/>
      <c r="AF1385" s="25"/>
    </row>
    <row r="1386" spans="1:32">
      <c r="A1386" s="1">
        <v>8533</v>
      </c>
      <c r="B1386" s="17" t="s">
        <v>1297</v>
      </c>
      <c r="C1386" s="17"/>
      <c r="D1386" s="17" t="s">
        <v>171</v>
      </c>
      <c r="E1386" s="17" t="s">
        <v>148</v>
      </c>
      <c r="F1386" s="1" t="s">
        <v>35</v>
      </c>
      <c r="G1386" s="65" t="s">
        <v>2373</v>
      </c>
      <c r="H1386" s="75" t="s">
        <v>1383</v>
      </c>
      <c r="I1386" s="15"/>
      <c r="J1386" t="s">
        <v>2356</v>
      </c>
      <c r="K1386" s="1">
        <f>_xlfn.XLOOKUP(J1386,'[1]Youth DB'!$G:$G,'[1]Youth DB'!$A:$A,"",0)</f>
        <v>440</v>
      </c>
      <c r="L1386" s="19">
        <v>45036</v>
      </c>
      <c r="M1386" s="11">
        <f>SUM(O1386,Q1386,S1386,U1386,W1386,Y1386,AA1386,AC1386,AE1386)</f>
        <v>27</v>
      </c>
      <c r="N1386" s="12" t="s">
        <v>40</v>
      </c>
      <c r="O1386" s="12">
        <v>0</v>
      </c>
      <c r="P1386" s="12"/>
      <c r="Q1386" s="12">
        <v>5</v>
      </c>
      <c r="R1386" s="12">
        <v>1</v>
      </c>
      <c r="S1386" s="12">
        <v>11</v>
      </c>
      <c r="T1386" s="12">
        <v>1</v>
      </c>
      <c r="U1386" s="12">
        <v>3</v>
      </c>
      <c r="V1386" s="12">
        <v>1</v>
      </c>
      <c r="W1386" s="12">
        <v>8</v>
      </c>
      <c r="X1386" s="12">
        <v>2</v>
      </c>
      <c r="Y1386" s="12"/>
      <c r="Z1386" s="12"/>
      <c r="AA1386" s="12"/>
      <c r="AB1386" s="12"/>
      <c r="AC1386" s="12"/>
      <c r="AD1386" s="12"/>
      <c r="AE1386" s="12"/>
      <c r="AF1386" s="12"/>
    </row>
    <row r="1387" spans="1:32">
      <c r="A1387" s="1">
        <v>5182</v>
      </c>
      <c r="B1387" s="3" t="s">
        <v>807</v>
      </c>
      <c r="C1387" s="3"/>
      <c r="D1387" s="3" t="s">
        <v>33</v>
      </c>
      <c r="E1387" s="3" t="s">
        <v>43</v>
      </c>
      <c r="F1387" s="1" t="s">
        <v>35</v>
      </c>
      <c r="G1387" s="3" t="s">
        <v>1664</v>
      </c>
      <c r="H1387" s="14" t="s">
        <v>446</v>
      </c>
      <c r="I1387" s="15"/>
      <c r="J1387" s="17" t="s">
        <v>908</v>
      </c>
      <c r="K1387" s="1">
        <f>_xlfn.XLOOKUP(J1387,'[1]Youth DB'!$G:$G,'[1]Youth DB'!$A:$A,"",0)</f>
        <v>762</v>
      </c>
      <c r="L1387" s="17" t="s">
        <v>39</v>
      </c>
      <c r="M1387" s="11">
        <f>SUM(O1387,Q1387,S1387,U1387,W1387,Y1387,AA1387,AC1387,AE1387)</f>
        <v>21</v>
      </c>
      <c r="N1387" s="12" t="s">
        <v>40</v>
      </c>
      <c r="O1387" s="12">
        <v>6</v>
      </c>
      <c r="P1387" s="12">
        <v>1</v>
      </c>
      <c r="Q1387" s="12">
        <v>3</v>
      </c>
      <c r="R1387" s="12">
        <v>1</v>
      </c>
      <c r="S1387" s="12">
        <v>4</v>
      </c>
      <c r="T1387" s="12">
        <v>2</v>
      </c>
      <c r="U1387" s="12">
        <v>4</v>
      </c>
      <c r="V1387" s="12">
        <v>4</v>
      </c>
      <c r="W1387" s="12">
        <v>4</v>
      </c>
      <c r="X1387" s="12">
        <v>5</v>
      </c>
      <c r="Y1387" s="12"/>
      <c r="Z1387" s="12"/>
      <c r="AA1387" s="12"/>
      <c r="AB1387" s="12"/>
      <c r="AC1387" s="12"/>
      <c r="AD1387" s="12"/>
      <c r="AE1387" s="12"/>
      <c r="AF1387" s="12"/>
    </row>
    <row r="1388" spans="1:32">
      <c r="A1388" s="1">
        <v>6230</v>
      </c>
      <c r="B1388" s="17" t="s">
        <v>1297</v>
      </c>
      <c r="C1388" s="17"/>
      <c r="D1388" s="17" t="s">
        <v>171</v>
      </c>
      <c r="E1388" s="17" t="s">
        <v>148</v>
      </c>
      <c r="F1388" s="1" t="s">
        <v>35</v>
      </c>
      <c r="G1388" s="65" t="s">
        <v>2130</v>
      </c>
      <c r="H1388" s="75" t="s">
        <v>778</v>
      </c>
      <c r="I1388" s="15"/>
      <c r="J1388" t="s">
        <v>2356</v>
      </c>
      <c r="K1388" s="1">
        <f>_xlfn.XLOOKUP(J1388,'[1]Youth DB'!$G:$G,'[1]Youth DB'!$A:$A,"",0)</f>
        <v>440</v>
      </c>
      <c r="L1388" s="16">
        <v>44951</v>
      </c>
      <c r="M1388" s="11">
        <f>SUM(O1388,Q1388,S1388,U1388,W1388,Y1388,AA1388,AC1388,AE1388)</f>
        <v>43</v>
      </c>
      <c r="N1388" s="12" t="s">
        <v>40</v>
      </c>
      <c r="O1388" s="12">
        <v>15</v>
      </c>
      <c r="P1388" s="12">
        <v>1</v>
      </c>
      <c r="Q1388" s="12">
        <v>5</v>
      </c>
      <c r="R1388" s="12">
        <v>1</v>
      </c>
      <c r="S1388" s="12">
        <v>15</v>
      </c>
      <c r="T1388" s="12">
        <v>1</v>
      </c>
      <c r="U1388" s="12">
        <v>2</v>
      </c>
      <c r="V1388" s="12"/>
      <c r="W1388" s="12">
        <v>6</v>
      </c>
      <c r="X1388" s="12">
        <v>2</v>
      </c>
      <c r="Y1388" s="12"/>
      <c r="Z1388" s="12"/>
      <c r="AA1388" s="12"/>
      <c r="AB1388" s="12"/>
      <c r="AC1388" s="12"/>
      <c r="AD1388" s="12"/>
      <c r="AE1388" s="12"/>
      <c r="AF1388" s="12"/>
    </row>
    <row r="1389" spans="1:32">
      <c r="A1389" s="1">
        <v>1886</v>
      </c>
      <c r="B1389" s="17" t="s">
        <v>442</v>
      </c>
      <c r="C1389" s="17"/>
      <c r="D1389" s="17" t="s">
        <v>436</v>
      </c>
      <c r="E1389" s="17" t="s">
        <v>34</v>
      </c>
      <c r="F1389" s="1" t="s">
        <v>35</v>
      </c>
      <c r="G1389" s="17" t="s">
        <v>2374</v>
      </c>
      <c r="H1389" s="18" t="s">
        <v>2375</v>
      </c>
      <c r="I1389" s="15"/>
      <c r="J1389" s="17" t="s">
        <v>1720</v>
      </c>
      <c r="K1389" s="1">
        <f>_xlfn.XLOOKUP(J1389,'[1]Youth DB'!$G:$G,'[1]Youth DB'!$A:$A,"",0)</f>
        <v>501</v>
      </c>
      <c r="L1389" s="17" t="s">
        <v>812</v>
      </c>
      <c r="M1389" s="11">
        <f>SUM(O1389,Q1389,S1389,U1389,W1389,Y1389,AA1389,AC1389,AE1389)</f>
        <v>21</v>
      </c>
      <c r="N1389" s="12"/>
      <c r="O1389" s="12">
        <v>7</v>
      </c>
      <c r="P1389" s="12">
        <v>3</v>
      </c>
      <c r="Q1389" s="12">
        <v>2</v>
      </c>
      <c r="R1389" s="12">
        <v>3</v>
      </c>
      <c r="S1389" s="12">
        <v>8</v>
      </c>
      <c r="T1389" s="12">
        <v>16</v>
      </c>
      <c r="U1389" s="12">
        <v>4</v>
      </c>
      <c r="V1389" s="12">
        <v>19</v>
      </c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</row>
    <row r="1390" spans="1:32">
      <c r="A1390" s="17">
        <v>1892</v>
      </c>
      <c r="B1390" s="17" t="s">
        <v>442</v>
      </c>
      <c r="C1390" s="1"/>
      <c r="D1390" s="1" t="s">
        <v>436</v>
      </c>
      <c r="E1390" s="17" t="s">
        <v>34</v>
      </c>
      <c r="F1390" s="1" t="s">
        <v>35</v>
      </c>
      <c r="G1390" s="17" t="s">
        <v>2376</v>
      </c>
      <c r="H1390" s="18" t="s">
        <v>1601</v>
      </c>
      <c r="I1390" s="15"/>
      <c r="J1390" s="17" t="s">
        <v>1720</v>
      </c>
      <c r="K1390" s="1">
        <f>_xlfn.XLOOKUP(J1390,'[1]Youth DB'!$G:$G,'[1]Youth DB'!$A:$A,"",0)</f>
        <v>501</v>
      </c>
      <c r="L1390" s="17" t="s">
        <v>812</v>
      </c>
      <c r="M1390" s="11">
        <f>SUM(O1390,Q1390,S1390,U1390,W1390,Y1390,AA1390,AC1390,AE1390)</f>
        <v>21</v>
      </c>
      <c r="N1390" s="12"/>
      <c r="O1390" s="12">
        <v>4</v>
      </c>
      <c r="P1390" s="12">
        <v>2</v>
      </c>
      <c r="Q1390" s="12">
        <v>5</v>
      </c>
      <c r="R1390" s="12">
        <v>3</v>
      </c>
      <c r="S1390" s="12">
        <v>11</v>
      </c>
      <c r="T1390" s="12">
        <v>10</v>
      </c>
      <c r="U1390" s="12">
        <v>1</v>
      </c>
      <c r="V1390" s="12">
        <v>11</v>
      </c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</row>
    <row r="1391" spans="1:32">
      <c r="A1391" s="1">
        <v>8908</v>
      </c>
      <c r="B1391" s="17" t="s">
        <v>442</v>
      </c>
      <c r="C1391" s="17"/>
      <c r="D1391" s="17" t="s">
        <v>436</v>
      </c>
      <c r="E1391" s="17" t="s">
        <v>43</v>
      </c>
      <c r="F1391" s="1" t="s">
        <v>35</v>
      </c>
      <c r="G1391" s="17" t="s">
        <v>1817</v>
      </c>
      <c r="H1391" s="18" t="s">
        <v>526</v>
      </c>
      <c r="I1391" s="15"/>
      <c r="J1391" s="17" t="s">
        <v>1188</v>
      </c>
      <c r="K1391" s="1">
        <f>_xlfn.XLOOKUP(J1391,'[1]Youth DB'!$G:$G,'[1]Youth DB'!$A:$A,"",0)</f>
        <v>572</v>
      </c>
      <c r="L1391" s="17" t="s">
        <v>812</v>
      </c>
      <c r="M1391" s="11">
        <f>SUM(O1391,Q1391,S1391,U1391,W1391,Y1391,AA1391,AC1391,AE1391)</f>
        <v>21</v>
      </c>
      <c r="N1391" s="12"/>
      <c r="O1391" s="12">
        <v>4</v>
      </c>
      <c r="P1391" s="12">
        <v>1</v>
      </c>
      <c r="Q1391" s="12">
        <v>2</v>
      </c>
      <c r="R1391" s="12">
        <v>9</v>
      </c>
      <c r="S1391" s="12">
        <v>11</v>
      </c>
      <c r="T1391" s="12">
        <v>2</v>
      </c>
      <c r="U1391" s="12">
        <v>4</v>
      </c>
      <c r="V1391" s="12">
        <v>3</v>
      </c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2"/>
    </row>
    <row r="1392" spans="1:32">
      <c r="A1392" s="1">
        <v>1896</v>
      </c>
      <c r="B1392" s="17" t="s">
        <v>442</v>
      </c>
      <c r="C1392" s="17"/>
      <c r="D1392" s="17" t="s">
        <v>436</v>
      </c>
      <c r="E1392" s="17" t="s">
        <v>34</v>
      </c>
      <c r="F1392" s="1" t="s">
        <v>35</v>
      </c>
      <c r="G1392" s="17" t="s">
        <v>2377</v>
      </c>
      <c r="H1392" s="18" t="s">
        <v>1912</v>
      </c>
      <c r="I1392" s="15"/>
      <c r="J1392" s="17" t="s">
        <v>1720</v>
      </c>
      <c r="K1392" s="1">
        <f>_xlfn.XLOOKUP(J1392,'[1]Youth DB'!$G:$G,'[1]Youth DB'!$A:$A,"",0)</f>
        <v>501</v>
      </c>
      <c r="L1392" s="17" t="s">
        <v>812</v>
      </c>
      <c r="M1392" s="11">
        <f>SUM(O1392,Q1392,S1392,U1392,W1392,Y1392,AA1392,AC1392,AE1392)</f>
        <v>21</v>
      </c>
      <c r="N1392" s="12"/>
      <c r="O1392" s="12">
        <v>5</v>
      </c>
      <c r="P1392" s="12">
        <v>3</v>
      </c>
      <c r="Q1392" s="12">
        <v>4</v>
      </c>
      <c r="R1392" s="12">
        <v>3</v>
      </c>
      <c r="S1392" s="12">
        <v>8</v>
      </c>
      <c r="T1392" s="12">
        <v>10</v>
      </c>
      <c r="U1392" s="12">
        <v>4</v>
      </c>
      <c r="V1392" s="12">
        <v>19</v>
      </c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</row>
    <row r="1393" spans="1:32">
      <c r="A1393" s="1">
        <v>5637</v>
      </c>
      <c r="B1393" s="17" t="s">
        <v>442</v>
      </c>
      <c r="C1393" s="17"/>
      <c r="D1393" s="17" t="s">
        <v>436</v>
      </c>
      <c r="E1393" s="17" t="s">
        <v>57</v>
      </c>
      <c r="F1393" s="1" t="s">
        <v>35</v>
      </c>
      <c r="G1393" s="17" t="s">
        <v>2162</v>
      </c>
      <c r="H1393" s="18" t="s">
        <v>2378</v>
      </c>
      <c r="I1393" s="15"/>
      <c r="J1393" s="17" t="s">
        <v>920</v>
      </c>
      <c r="K1393" s="1">
        <f>_xlfn.XLOOKUP(J1393,'[1]Youth DB'!$G:$G,'[1]Youth DB'!$A:$A,"",0)</f>
        <v>698</v>
      </c>
      <c r="L1393" s="17" t="s">
        <v>830</v>
      </c>
      <c r="M1393" s="11">
        <f>SUM(O1393,Q1393,S1393,U1393,W1393,Y1393,AA1393,AC1393,AE1393)</f>
        <v>21</v>
      </c>
      <c r="N1393" s="12"/>
      <c r="O1393" s="12">
        <v>3</v>
      </c>
      <c r="P1393" s="12">
        <v>2</v>
      </c>
      <c r="Q1393" s="12">
        <v>4</v>
      </c>
      <c r="R1393" s="12">
        <v>3</v>
      </c>
      <c r="S1393" s="12">
        <v>14</v>
      </c>
      <c r="T1393" s="12">
        <v>9</v>
      </c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</row>
    <row r="1394" spans="1:32">
      <c r="A1394" s="1">
        <v>5625</v>
      </c>
      <c r="B1394" s="17" t="s">
        <v>442</v>
      </c>
      <c r="C1394" s="1"/>
      <c r="D1394" s="1" t="s">
        <v>436</v>
      </c>
      <c r="E1394" s="17" t="s">
        <v>57</v>
      </c>
      <c r="F1394" s="1" t="s">
        <v>35</v>
      </c>
      <c r="G1394" s="17" t="s">
        <v>2379</v>
      </c>
      <c r="H1394" s="18" t="s">
        <v>1895</v>
      </c>
      <c r="I1394" s="15"/>
      <c r="J1394" s="17" t="s">
        <v>1468</v>
      </c>
      <c r="K1394" s="1">
        <f>_xlfn.XLOOKUP(J1394,'[1]Youth DB'!$G:$G,'[1]Youth DB'!$A:$A,"",0)</f>
        <v>548</v>
      </c>
      <c r="L1394" s="17" t="s">
        <v>812</v>
      </c>
      <c r="M1394" s="11">
        <f>SUM(O1394,Q1394,S1394,U1394,W1394,Y1394,AA1394,AC1394,AE1394)</f>
        <v>21</v>
      </c>
      <c r="N1394" s="12"/>
      <c r="O1394" s="12">
        <v>3</v>
      </c>
      <c r="P1394" s="12">
        <v>3</v>
      </c>
      <c r="Q1394" s="12">
        <v>4</v>
      </c>
      <c r="R1394" s="12">
        <v>3</v>
      </c>
      <c r="S1394" s="12">
        <v>9</v>
      </c>
      <c r="T1394" s="12">
        <v>10</v>
      </c>
      <c r="U1394" s="12">
        <v>5</v>
      </c>
      <c r="V1394" s="12">
        <v>12</v>
      </c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</row>
    <row r="1395" spans="1:32">
      <c r="A1395" s="17">
        <v>9622</v>
      </c>
      <c r="B1395" s="17" t="s">
        <v>442</v>
      </c>
      <c r="C1395" s="17"/>
      <c r="D1395" s="17" t="s">
        <v>436</v>
      </c>
      <c r="E1395" s="17" t="s">
        <v>43</v>
      </c>
      <c r="F1395" s="1" t="s">
        <v>35</v>
      </c>
      <c r="G1395" s="17" t="s">
        <v>2380</v>
      </c>
      <c r="H1395" s="18" t="s">
        <v>221</v>
      </c>
      <c r="I1395" s="15"/>
      <c r="J1395" s="17" t="s">
        <v>1043</v>
      </c>
      <c r="K1395" s="1">
        <f>_xlfn.XLOOKUP(J1395,'[1]Youth DB'!$G:$G,'[1]Youth DB'!$A:$A,"",0)</f>
        <v>741</v>
      </c>
      <c r="L1395" s="17" t="s">
        <v>812</v>
      </c>
      <c r="M1395" s="11">
        <f>SUM(O1395,Q1395,S1395,U1395,W1395,Y1395,AA1395,AC1395,AE1395)</f>
        <v>21</v>
      </c>
      <c r="N1395" s="12"/>
      <c r="O1395" s="12">
        <v>4</v>
      </c>
      <c r="P1395" s="12">
        <v>1</v>
      </c>
      <c r="Q1395" s="12">
        <v>5</v>
      </c>
      <c r="R1395" s="12">
        <v>1</v>
      </c>
      <c r="S1395" s="12">
        <v>8</v>
      </c>
      <c r="T1395" s="12">
        <v>3</v>
      </c>
      <c r="U1395" s="12">
        <v>4</v>
      </c>
      <c r="V1395" s="12">
        <v>5</v>
      </c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</row>
    <row r="1396" spans="1:32">
      <c r="A1396" s="1">
        <v>5649</v>
      </c>
      <c r="B1396" s="17" t="s">
        <v>442</v>
      </c>
      <c r="C1396" s="1"/>
      <c r="D1396" s="1" t="s">
        <v>436</v>
      </c>
      <c r="E1396" s="17" t="s">
        <v>918</v>
      </c>
      <c r="F1396" s="1" t="s">
        <v>35</v>
      </c>
      <c r="G1396" s="17" t="s">
        <v>2381</v>
      </c>
      <c r="H1396" s="18" t="s">
        <v>2382</v>
      </c>
      <c r="I1396" s="15"/>
      <c r="J1396" s="17" t="s">
        <v>1720</v>
      </c>
      <c r="K1396" s="1">
        <f>_xlfn.XLOOKUP(J1396,'[1]Youth DB'!$G:$G,'[1]Youth DB'!$A:$A,"",0)</f>
        <v>501</v>
      </c>
      <c r="L1396" s="17" t="s">
        <v>1329</v>
      </c>
      <c r="M1396" s="11">
        <f>SUM(O1396,Q1396,S1396,U1396,W1396,Y1396,AA1396,AC1396,AE1396)</f>
        <v>21</v>
      </c>
      <c r="N1396" s="12"/>
      <c r="O1396" s="12">
        <v>3</v>
      </c>
      <c r="P1396" s="12">
        <v>3</v>
      </c>
      <c r="Q1396" s="12">
        <v>4</v>
      </c>
      <c r="R1396" s="12">
        <v>3</v>
      </c>
      <c r="S1396" s="12">
        <v>10</v>
      </c>
      <c r="T1396" s="12">
        <v>15</v>
      </c>
      <c r="U1396" s="12">
        <v>4</v>
      </c>
      <c r="V1396" s="12">
        <v>17</v>
      </c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</row>
    <row r="1397" spans="1:32">
      <c r="A1397" s="1">
        <v>1865</v>
      </c>
      <c r="B1397" s="17" t="s">
        <v>442</v>
      </c>
      <c r="C1397" s="17"/>
      <c r="D1397" s="17" t="s">
        <v>436</v>
      </c>
      <c r="E1397" s="17" t="s">
        <v>34</v>
      </c>
      <c r="F1397" s="1" t="s">
        <v>35</v>
      </c>
      <c r="G1397" s="17" t="s">
        <v>257</v>
      </c>
      <c r="H1397" s="18" t="s">
        <v>668</v>
      </c>
      <c r="I1397" s="15"/>
      <c r="J1397" s="17" t="s">
        <v>445</v>
      </c>
      <c r="K1397" s="1">
        <f>_xlfn.XLOOKUP(J1397,'[1]Youth DB'!$G:$G,'[1]Youth DB'!$A:$A,"",0)</f>
        <v>710</v>
      </c>
      <c r="L1397" s="17" t="s">
        <v>830</v>
      </c>
      <c r="M1397" s="11">
        <f>SUM(O1397,Q1397,S1397,U1397,W1397,Y1397,AA1397,AC1397,AE1397)</f>
        <v>21</v>
      </c>
      <c r="N1397" s="12"/>
      <c r="O1397" s="12">
        <v>5</v>
      </c>
      <c r="P1397" s="12">
        <v>2</v>
      </c>
      <c r="Q1397" s="12">
        <v>4</v>
      </c>
      <c r="R1397" s="12">
        <v>3</v>
      </c>
      <c r="S1397" s="12">
        <v>9</v>
      </c>
      <c r="T1397" s="12">
        <v>10</v>
      </c>
      <c r="U1397" s="12">
        <v>3</v>
      </c>
      <c r="V1397" s="12">
        <v>12</v>
      </c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</row>
    <row r="1398" spans="1:32">
      <c r="A1398" s="1">
        <v>10015</v>
      </c>
      <c r="B1398" s="53" t="s">
        <v>2790</v>
      </c>
      <c r="C1398" s="53" t="s">
        <v>1438</v>
      </c>
      <c r="D1398" s="53" t="s">
        <v>171</v>
      </c>
      <c r="E1398" s="53" t="s">
        <v>148</v>
      </c>
      <c r="F1398" s="54" t="s">
        <v>44</v>
      </c>
      <c r="G1398" s="53" t="s">
        <v>1011</v>
      </c>
      <c r="H1398" s="83" t="s">
        <v>526</v>
      </c>
      <c r="I1398" s="55"/>
      <c r="J1398" s="90"/>
      <c r="K1398" s="1"/>
      <c r="L1398" s="56"/>
      <c r="M1398" s="11">
        <f>SUM(O1398,Q1398,S1398,U1398,W1398,Y1398,AA1398,AC1398,AE1398)</f>
        <v>0</v>
      </c>
      <c r="N1398" s="25"/>
      <c r="O1398" s="25"/>
      <c r="P1398" s="25"/>
      <c r="Q1398" s="25"/>
      <c r="R1398" s="25"/>
      <c r="S1398" s="25"/>
      <c r="T1398" s="25"/>
      <c r="U1398" s="25"/>
      <c r="V1398" s="25"/>
      <c r="W1398" s="25"/>
      <c r="X1398" s="25"/>
      <c r="Y1398" s="25"/>
      <c r="Z1398" s="25"/>
      <c r="AA1398" s="25"/>
      <c r="AB1398" s="25"/>
      <c r="AC1398" s="25"/>
      <c r="AD1398" s="25"/>
      <c r="AE1398" s="25"/>
      <c r="AF1398" s="25"/>
    </row>
    <row r="1399" spans="1:32">
      <c r="A1399" s="1">
        <v>2004</v>
      </c>
      <c r="B1399" s="17" t="s">
        <v>921</v>
      </c>
      <c r="C1399" s="17" t="s">
        <v>1729</v>
      </c>
      <c r="D1399" s="17" t="s">
        <v>497</v>
      </c>
      <c r="E1399" s="17" t="s">
        <v>34</v>
      </c>
      <c r="F1399" s="1" t="s">
        <v>35</v>
      </c>
      <c r="G1399" s="17" t="s">
        <v>2385</v>
      </c>
      <c r="H1399" s="18" t="s">
        <v>1513</v>
      </c>
      <c r="I1399" s="15" t="s">
        <v>75</v>
      </c>
      <c r="J1399" s="17" t="s">
        <v>1732</v>
      </c>
      <c r="K1399" s="1">
        <f>_xlfn.XLOOKUP(J1399,'[1]Youth DB'!$G:$G,'[1]Youth DB'!$A:$A,"",0)</f>
        <v>960</v>
      </c>
      <c r="L1399" s="17" t="s">
        <v>960</v>
      </c>
      <c r="M1399" s="11">
        <f>SUM(O1399,Q1399,S1399,U1399,W1399,Y1399,AA1399,AC1399,AE1399)</f>
        <v>21</v>
      </c>
      <c r="N1399" s="12" t="s">
        <v>40</v>
      </c>
      <c r="O1399" s="12">
        <v>3</v>
      </c>
      <c r="P1399" s="12">
        <v>1</v>
      </c>
      <c r="Q1399" s="12">
        <v>4</v>
      </c>
      <c r="R1399" s="12">
        <v>1</v>
      </c>
      <c r="S1399" s="12">
        <v>8</v>
      </c>
      <c r="T1399" s="12">
        <v>9</v>
      </c>
      <c r="U1399" s="12">
        <v>1</v>
      </c>
      <c r="V1399" s="12">
        <v>9</v>
      </c>
      <c r="W1399" s="12"/>
      <c r="X1399" s="12"/>
      <c r="Y1399" s="12">
        <v>5</v>
      </c>
      <c r="Z1399" s="12">
        <v>9</v>
      </c>
      <c r="AA1399" s="12"/>
      <c r="AB1399" s="12"/>
      <c r="AC1399" s="12"/>
      <c r="AD1399" s="12"/>
      <c r="AE1399" s="12"/>
      <c r="AF1399" s="12"/>
    </row>
    <row r="1400" spans="1:32">
      <c r="A1400" s="1">
        <v>7531</v>
      </c>
      <c r="B1400" s="17" t="s">
        <v>1297</v>
      </c>
      <c r="C1400" s="17"/>
      <c r="D1400" s="17" t="s">
        <v>171</v>
      </c>
      <c r="E1400" s="17" t="s">
        <v>148</v>
      </c>
      <c r="F1400" s="1" t="s">
        <v>35</v>
      </c>
      <c r="G1400" s="65" t="s">
        <v>638</v>
      </c>
      <c r="H1400" s="75" t="s">
        <v>2386</v>
      </c>
      <c r="I1400" s="15"/>
      <c r="J1400" t="s">
        <v>2356</v>
      </c>
      <c r="K1400" s="1">
        <f>_xlfn.XLOOKUP(J1400,'[1]Youth DB'!$G:$G,'[1]Youth DB'!$A:$A,"",0)</f>
        <v>440</v>
      </c>
      <c r="L1400" s="19">
        <v>45033</v>
      </c>
      <c r="M1400" s="11">
        <f>SUM(O1400,Q1400,S1400,U1400,W1400,Y1400,AA1400,AC1400,AE1400)</f>
        <v>31</v>
      </c>
      <c r="N1400" s="12" t="s">
        <v>40</v>
      </c>
      <c r="O1400" s="12">
        <v>0</v>
      </c>
      <c r="P1400" s="12"/>
      <c r="Q1400" s="12">
        <v>7</v>
      </c>
      <c r="R1400" s="12">
        <v>1</v>
      </c>
      <c r="S1400" s="12">
        <v>14</v>
      </c>
      <c r="T1400" s="12">
        <v>1</v>
      </c>
      <c r="U1400" s="12">
        <v>4</v>
      </c>
      <c r="V1400" s="12">
        <v>1</v>
      </c>
      <c r="W1400" s="12">
        <v>6</v>
      </c>
      <c r="X1400" s="12"/>
      <c r="Y1400" s="12"/>
      <c r="Z1400" s="12"/>
      <c r="AA1400" s="12"/>
      <c r="AB1400" s="12"/>
      <c r="AC1400" s="12"/>
      <c r="AD1400" s="12"/>
      <c r="AE1400" s="12"/>
      <c r="AF1400" s="12"/>
    </row>
    <row r="1401" spans="1:32">
      <c r="A1401" s="1">
        <v>9763</v>
      </c>
      <c r="B1401" s="53" t="s">
        <v>2790</v>
      </c>
      <c r="C1401" s="53" t="s">
        <v>1438</v>
      </c>
      <c r="D1401" s="53" t="s">
        <v>171</v>
      </c>
      <c r="E1401" s="53" t="s">
        <v>148</v>
      </c>
      <c r="F1401" s="54" t="s">
        <v>44</v>
      </c>
      <c r="G1401" s="53" t="s">
        <v>2803</v>
      </c>
      <c r="H1401" s="83" t="s">
        <v>272</v>
      </c>
      <c r="I1401" s="55" t="s">
        <v>78</v>
      </c>
      <c r="J1401" s="90"/>
      <c r="K1401" s="1"/>
      <c r="L1401" s="56"/>
      <c r="M1401" s="11">
        <f>SUM(O1401,Q1401,S1401,U1401,W1401,Y1401,AA1401,AC1401,AE1401)</f>
        <v>0</v>
      </c>
      <c r="N1401" s="25"/>
      <c r="O1401" s="25"/>
      <c r="P1401" s="25"/>
      <c r="Q1401" s="25"/>
      <c r="R1401" s="25"/>
      <c r="S1401" s="25"/>
      <c r="T1401" s="25"/>
      <c r="U1401" s="25"/>
      <c r="V1401" s="25"/>
      <c r="W1401" s="25"/>
      <c r="X1401" s="25"/>
      <c r="Y1401" s="25"/>
      <c r="Z1401" s="25"/>
      <c r="AA1401" s="25"/>
      <c r="AB1401" s="25"/>
      <c r="AC1401" s="25"/>
      <c r="AD1401" s="25"/>
      <c r="AE1401" s="25"/>
      <c r="AF1401" s="25"/>
    </row>
    <row r="1402" spans="1:32">
      <c r="A1402" s="1">
        <v>9759</v>
      </c>
      <c r="B1402" s="17" t="s">
        <v>1297</v>
      </c>
      <c r="C1402" s="17"/>
      <c r="D1402" s="17" t="s">
        <v>171</v>
      </c>
      <c r="E1402" s="17" t="s">
        <v>148</v>
      </c>
      <c r="F1402" s="1" t="s">
        <v>35</v>
      </c>
      <c r="G1402" s="65" t="s">
        <v>2387</v>
      </c>
      <c r="H1402" s="75" t="s">
        <v>541</v>
      </c>
      <c r="I1402" s="15"/>
      <c r="J1402" t="s">
        <v>2356</v>
      </c>
      <c r="K1402" s="1">
        <f>_xlfn.XLOOKUP(J1402,'[1]Youth DB'!$G:$G,'[1]Youth DB'!$A:$A,"",0)</f>
        <v>440</v>
      </c>
      <c r="L1402" s="19">
        <v>45033</v>
      </c>
      <c r="M1402" s="11">
        <f>SUM(O1402,Q1402,S1402,U1402,W1402,Y1402,AA1402,AC1402,AE1402)</f>
        <v>33</v>
      </c>
      <c r="N1402" s="12" t="s">
        <v>40</v>
      </c>
      <c r="O1402" s="12">
        <v>0</v>
      </c>
      <c r="P1402" s="12"/>
      <c r="Q1402" s="12">
        <v>8</v>
      </c>
      <c r="R1402" s="12">
        <v>1</v>
      </c>
      <c r="S1402" s="12">
        <v>14</v>
      </c>
      <c r="T1402" s="12">
        <v>1</v>
      </c>
      <c r="U1402" s="12">
        <v>3</v>
      </c>
      <c r="V1402" s="12">
        <v>1</v>
      </c>
      <c r="W1402" s="12">
        <v>8</v>
      </c>
      <c r="X1402" s="12"/>
      <c r="Y1402" s="12"/>
      <c r="Z1402" s="12"/>
      <c r="AA1402" s="12"/>
      <c r="AB1402" s="12"/>
      <c r="AC1402" s="12"/>
      <c r="AD1402" s="12"/>
      <c r="AE1402" s="12"/>
      <c r="AF1402" s="12"/>
    </row>
    <row r="1403" spans="1:32">
      <c r="A1403" s="1">
        <v>9715</v>
      </c>
      <c r="B1403" s="17" t="s">
        <v>2388</v>
      </c>
      <c r="C1403" s="17" t="s">
        <v>2389</v>
      </c>
      <c r="D1403" s="17" t="s">
        <v>171</v>
      </c>
      <c r="E1403" s="17" t="s">
        <v>148</v>
      </c>
      <c r="F1403" s="1" t="s">
        <v>35</v>
      </c>
      <c r="G1403" s="17" t="s">
        <v>2390</v>
      </c>
      <c r="H1403" s="18" t="s">
        <v>2391</v>
      </c>
      <c r="I1403" s="15"/>
      <c r="J1403" s="17" t="s">
        <v>2392</v>
      </c>
      <c r="K1403" s="1">
        <f>_xlfn.XLOOKUP(J1403,'[1]Youth DB'!$G:$G,'[1]Youth DB'!$A:$A,"",0)</f>
        <v>451</v>
      </c>
      <c r="L1403" s="16">
        <v>45029</v>
      </c>
      <c r="M1403" s="11">
        <f>SUM(O1403,Q1403,S1403,U1403,W1403,Y1403,AA1403,AC1403,AE1403)</f>
        <v>29</v>
      </c>
      <c r="N1403" s="12" t="s">
        <v>40</v>
      </c>
      <c r="O1403" s="12">
        <v>0</v>
      </c>
      <c r="P1403" s="12"/>
      <c r="Q1403" s="12">
        <v>4</v>
      </c>
      <c r="R1403" s="12">
        <v>1</v>
      </c>
      <c r="S1403" s="12">
        <v>8</v>
      </c>
      <c r="T1403" s="12">
        <v>1</v>
      </c>
      <c r="U1403" s="12">
        <v>7</v>
      </c>
      <c r="V1403" s="12">
        <v>2</v>
      </c>
      <c r="W1403" s="12">
        <v>10</v>
      </c>
      <c r="X1403" s="12">
        <v>2</v>
      </c>
      <c r="Y1403" s="12"/>
      <c r="Z1403" s="12"/>
      <c r="AA1403" s="12"/>
      <c r="AB1403" s="12"/>
      <c r="AC1403" s="12"/>
      <c r="AD1403" s="12"/>
      <c r="AE1403" s="12"/>
      <c r="AF1403" s="12"/>
    </row>
    <row r="1404" spans="1:32">
      <c r="A1404" s="1">
        <v>8389</v>
      </c>
      <c r="B1404" s="17" t="s">
        <v>2388</v>
      </c>
      <c r="C1404" s="17" t="s">
        <v>2393</v>
      </c>
      <c r="D1404" s="17" t="s">
        <v>171</v>
      </c>
      <c r="E1404" s="17" t="s">
        <v>148</v>
      </c>
      <c r="F1404" s="1" t="s">
        <v>35</v>
      </c>
      <c r="G1404" s="17" t="s">
        <v>2394</v>
      </c>
      <c r="H1404" s="17" t="s">
        <v>400</v>
      </c>
      <c r="I1404" s="15"/>
      <c r="J1404" s="17" t="s">
        <v>2392</v>
      </c>
      <c r="K1404" s="1">
        <f>_xlfn.XLOOKUP(J1404,'[1]Youth DB'!$G:$G,'[1]Youth DB'!$A:$A,"",0)</f>
        <v>451</v>
      </c>
      <c r="L1404" s="17" t="s">
        <v>811</v>
      </c>
      <c r="M1404" s="11">
        <f>SUM(O1404,Q1404,S1404,U1404,W1404,Y1404,AA1404,AC1404,AE1404)</f>
        <v>30</v>
      </c>
      <c r="N1404" s="12" t="s">
        <v>40</v>
      </c>
      <c r="O1404" s="12">
        <v>0</v>
      </c>
      <c r="P1404" s="12"/>
      <c r="Q1404" s="12">
        <v>9</v>
      </c>
      <c r="R1404" s="12">
        <v>1</v>
      </c>
      <c r="S1404" s="12"/>
      <c r="T1404" s="12"/>
      <c r="U1404" s="12">
        <v>10</v>
      </c>
      <c r="V1404" s="12">
        <v>1</v>
      </c>
      <c r="W1404" s="12">
        <v>11</v>
      </c>
      <c r="X1404" s="12">
        <v>2</v>
      </c>
      <c r="Y1404" s="12"/>
      <c r="Z1404" s="12"/>
      <c r="AA1404" s="12"/>
      <c r="AB1404" s="12"/>
      <c r="AC1404" s="12"/>
      <c r="AD1404" s="12"/>
      <c r="AE1404" s="12"/>
      <c r="AF1404" s="12"/>
    </row>
    <row r="1405" spans="1:32">
      <c r="A1405" s="1">
        <v>11035</v>
      </c>
      <c r="B1405" s="3" t="s">
        <v>52</v>
      </c>
      <c r="C1405" s="3"/>
      <c r="D1405" s="3" t="s">
        <v>53</v>
      </c>
      <c r="E1405" s="3" t="s">
        <v>34</v>
      </c>
      <c r="F1405" s="1" t="s">
        <v>44</v>
      </c>
      <c r="G1405" s="3" t="s">
        <v>2843</v>
      </c>
      <c r="H1405" s="3" t="s">
        <v>2844</v>
      </c>
      <c r="I1405" s="15"/>
      <c r="J1405" s="17"/>
      <c r="K1405" s="1"/>
      <c r="L1405" s="17"/>
      <c r="M1405" s="11">
        <f>SUM(O1405,Q1405,S1405,U1405,W1405,Y1405,AA1405,AC1405,AE1405)</f>
        <v>0</v>
      </c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</row>
    <row r="1406" spans="1:32">
      <c r="A1406" s="1">
        <v>6502</v>
      </c>
      <c r="B1406" s="17" t="s">
        <v>2388</v>
      </c>
      <c r="C1406" s="17"/>
      <c r="D1406" s="17" t="s">
        <v>171</v>
      </c>
      <c r="E1406" s="17" t="s">
        <v>148</v>
      </c>
      <c r="F1406" s="1" t="s">
        <v>35</v>
      </c>
      <c r="G1406" s="17" t="s">
        <v>2396</v>
      </c>
      <c r="H1406" s="17" t="s">
        <v>967</v>
      </c>
      <c r="I1406" s="15"/>
      <c r="J1406" s="17" t="s">
        <v>2392</v>
      </c>
      <c r="K1406" s="1">
        <f>_xlfn.XLOOKUP(J1406,'[1]Youth DB'!$G:$G,'[1]Youth DB'!$A:$A,"",0)</f>
        <v>451</v>
      </c>
      <c r="L1406" s="16">
        <v>44928</v>
      </c>
      <c r="M1406" s="11">
        <f>SUM(O1406,Q1406,S1406,U1406,W1406,Y1406,AA1406,AC1406,AE1406)</f>
        <v>68</v>
      </c>
      <c r="N1406" s="12" t="s">
        <v>40</v>
      </c>
      <c r="O1406" s="12">
        <v>22</v>
      </c>
      <c r="P1406" s="12">
        <v>1</v>
      </c>
      <c r="Q1406" s="12">
        <v>10</v>
      </c>
      <c r="R1406" s="12">
        <v>1</v>
      </c>
      <c r="S1406" s="12">
        <v>9</v>
      </c>
      <c r="T1406" s="12">
        <v>1</v>
      </c>
      <c r="U1406" s="12">
        <v>13</v>
      </c>
      <c r="V1406" s="12">
        <v>2</v>
      </c>
      <c r="W1406" s="12">
        <v>14</v>
      </c>
      <c r="X1406" s="12">
        <v>2</v>
      </c>
      <c r="Y1406" s="12"/>
      <c r="Z1406" s="12"/>
      <c r="AA1406" s="12"/>
      <c r="AB1406" s="12"/>
      <c r="AC1406" s="12"/>
      <c r="AD1406" s="12"/>
      <c r="AE1406" s="12"/>
      <c r="AF1406" s="12"/>
    </row>
    <row r="1407" spans="1:32">
      <c r="A1407" s="1">
        <v>6510</v>
      </c>
      <c r="B1407" s="17" t="s">
        <v>2388</v>
      </c>
      <c r="C1407" s="17"/>
      <c r="D1407" s="17" t="s">
        <v>171</v>
      </c>
      <c r="E1407" s="17" t="s">
        <v>148</v>
      </c>
      <c r="F1407" s="1" t="s">
        <v>35</v>
      </c>
      <c r="G1407" s="17" t="s">
        <v>874</v>
      </c>
      <c r="H1407" s="17" t="s">
        <v>2397</v>
      </c>
      <c r="I1407" s="15"/>
      <c r="J1407" s="17" t="s">
        <v>2392</v>
      </c>
      <c r="K1407" s="1">
        <f>_xlfn.XLOOKUP(J1407,'[1]Youth DB'!$G:$G,'[1]Youth DB'!$A:$A,"",0)</f>
        <v>451</v>
      </c>
      <c r="L1407" s="16">
        <v>45029</v>
      </c>
      <c r="M1407" s="11">
        <f>SUM(O1407,Q1407,S1407,U1407,W1407,Y1407,AA1407,AC1407,AE1407)</f>
        <v>57</v>
      </c>
      <c r="N1407" s="12" t="s">
        <v>40</v>
      </c>
      <c r="O1407" s="12">
        <v>22</v>
      </c>
      <c r="P1407" s="12">
        <v>1</v>
      </c>
      <c r="Q1407" s="12">
        <v>10</v>
      </c>
      <c r="R1407" s="12">
        <v>1</v>
      </c>
      <c r="S1407" s="12">
        <v>8</v>
      </c>
      <c r="T1407" s="12">
        <v>1</v>
      </c>
      <c r="U1407" s="12">
        <v>9</v>
      </c>
      <c r="V1407" s="12">
        <v>2</v>
      </c>
      <c r="W1407" s="12">
        <v>8</v>
      </c>
      <c r="X1407" s="12">
        <v>2</v>
      </c>
      <c r="Y1407" s="12"/>
      <c r="Z1407" s="12"/>
      <c r="AA1407" s="12"/>
      <c r="AB1407" s="12"/>
      <c r="AC1407" s="12"/>
      <c r="AD1407" s="12"/>
      <c r="AE1407" s="12"/>
      <c r="AF1407" s="12"/>
    </row>
    <row r="1408" spans="1:32">
      <c r="A1408" s="1">
        <v>6501</v>
      </c>
      <c r="B1408" s="17" t="s">
        <v>2388</v>
      </c>
      <c r="C1408" s="17"/>
      <c r="D1408" s="17" t="s">
        <v>171</v>
      </c>
      <c r="E1408" s="17" t="s">
        <v>148</v>
      </c>
      <c r="F1408" s="1" t="s">
        <v>35</v>
      </c>
      <c r="G1408" s="17" t="s">
        <v>2398</v>
      </c>
      <c r="H1408" s="17" t="s">
        <v>109</v>
      </c>
      <c r="I1408" s="15"/>
      <c r="J1408" s="17" t="s">
        <v>2392</v>
      </c>
      <c r="K1408" s="1">
        <f>_xlfn.XLOOKUP(J1408,'[1]Youth DB'!$G:$G,'[1]Youth DB'!$A:$A,"",0)</f>
        <v>451</v>
      </c>
      <c r="L1408" s="16">
        <v>44928</v>
      </c>
      <c r="M1408" s="11">
        <f>SUM(O1408,Q1408,S1408,U1408,W1408,Y1408,AA1408,AC1408,AE1408)</f>
        <v>60</v>
      </c>
      <c r="N1408" s="12" t="s">
        <v>40</v>
      </c>
      <c r="O1408" s="12">
        <v>22</v>
      </c>
      <c r="P1408" s="12">
        <v>1</v>
      </c>
      <c r="Q1408" s="12">
        <v>7</v>
      </c>
      <c r="R1408" s="12">
        <v>1</v>
      </c>
      <c r="S1408" s="12">
        <v>12</v>
      </c>
      <c r="T1408" s="12">
        <v>1</v>
      </c>
      <c r="U1408" s="12">
        <v>10</v>
      </c>
      <c r="V1408" s="12">
        <v>2</v>
      </c>
      <c r="W1408" s="12">
        <v>9</v>
      </c>
      <c r="X1408" s="12">
        <v>2</v>
      </c>
      <c r="Y1408" s="12"/>
      <c r="Z1408" s="12"/>
      <c r="AA1408" s="12"/>
      <c r="AB1408" s="12"/>
      <c r="AC1408" s="12"/>
      <c r="AD1408" s="12"/>
      <c r="AE1408" s="12"/>
      <c r="AF1408" s="12"/>
    </row>
    <row r="1409" spans="1:32">
      <c r="A1409" s="1">
        <v>8391</v>
      </c>
      <c r="B1409" s="17" t="s">
        <v>2388</v>
      </c>
      <c r="C1409" s="17" t="s">
        <v>2389</v>
      </c>
      <c r="D1409" s="17" t="s">
        <v>171</v>
      </c>
      <c r="E1409" s="17" t="s">
        <v>148</v>
      </c>
      <c r="F1409" s="1" t="s">
        <v>35</v>
      </c>
      <c r="G1409" s="17" t="s">
        <v>2399</v>
      </c>
      <c r="H1409" s="17" t="s">
        <v>583</v>
      </c>
      <c r="I1409" s="15"/>
      <c r="J1409" s="17" t="s">
        <v>2392</v>
      </c>
      <c r="K1409" s="1">
        <f>_xlfn.XLOOKUP(J1409,'[1]Youth DB'!$G:$G,'[1]Youth DB'!$A:$A,"",0)</f>
        <v>451</v>
      </c>
      <c r="L1409" s="16">
        <v>45029</v>
      </c>
      <c r="M1409" s="11">
        <f>SUM(O1409,Q1409,S1409,U1409,W1409,Y1409,AA1409,AC1409,AE1409)</f>
        <v>26</v>
      </c>
      <c r="N1409" s="12" t="s">
        <v>40</v>
      </c>
      <c r="O1409" s="12">
        <v>0</v>
      </c>
      <c r="P1409" s="12"/>
      <c r="Q1409" s="12">
        <v>8</v>
      </c>
      <c r="R1409" s="12">
        <v>1</v>
      </c>
      <c r="S1409" s="12">
        <v>9</v>
      </c>
      <c r="T1409" s="12">
        <v>1</v>
      </c>
      <c r="U1409" s="12">
        <v>2</v>
      </c>
      <c r="V1409" s="12">
        <v>1</v>
      </c>
      <c r="W1409" s="12">
        <v>7</v>
      </c>
      <c r="X1409" s="12">
        <v>2</v>
      </c>
      <c r="Y1409" s="12"/>
      <c r="Z1409" s="12"/>
      <c r="AA1409" s="12"/>
      <c r="AB1409" s="12"/>
      <c r="AC1409" s="12"/>
      <c r="AD1409" s="12"/>
      <c r="AE1409" s="12"/>
      <c r="AF1409" s="12"/>
    </row>
    <row r="1410" spans="1:32">
      <c r="A1410" s="1">
        <v>8568</v>
      </c>
      <c r="B1410" s="17" t="s">
        <v>225</v>
      </c>
      <c r="C1410" s="17" t="s">
        <v>1684</v>
      </c>
      <c r="D1410" s="17" t="s">
        <v>171</v>
      </c>
      <c r="E1410" s="17" t="s">
        <v>148</v>
      </c>
      <c r="F1410" s="1" t="s">
        <v>44</v>
      </c>
      <c r="G1410" s="17" t="s">
        <v>1685</v>
      </c>
      <c r="H1410" s="17" t="s">
        <v>1113</v>
      </c>
      <c r="I1410" s="15"/>
      <c r="J1410" s="17"/>
      <c r="K1410" s="1"/>
      <c r="L1410" s="19"/>
      <c r="M1410" s="11">
        <f>SUM(O1410,Q1410,S1410,U1410,W1410,Y1410,AA1410,AC1410,AE1410)</f>
        <v>1</v>
      </c>
      <c r="N1410" s="12"/>
      <c r="O1410" s="12"/>
      <c r="P1410" s="12"/>
      <c r="Q1410" s="12">
        <v>1</v>
      </c>
      <c r="R1410" s="12">
        <v>1</v>
      </c>
      <c r="S1410" s="12">
        <v>0</v>
      </c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12"/>
    </row>
    <row r="1411" spans="1:32">
      <c r="A1411" s="1">
        <v>9716</v>
      </c>
      <c r="B1411" s="17" t="s">
        <v>2388</v>
      </c>
      <c r="C1411" s="17" t="s">
        <v>2389</v>
      </c>
      <c r="D1411" s="17" t="s">
        <v>171</v>
      </c>
      <c r="E1411" s="17" t="s">
        <v>148</v>
      </c>
      <c r="F1411" s="1" t="s">
        <v>35</v>
      </c>
      <c r="G1411" s="17" t="s">
        <v>2096</v>
      </c>
      <c r="H1411" s="17" t="s">
        <v>842</v>
      </c>
      <c r="I1411" s="15"/>
      <c r="J1411" s="17" t="s">
        <v>2392</v>
      </c>
      <c r="K1411" s="1">
        <f>_xlfn.XLOOKUP(J1411,'[1]Youth DB'!$G:$G,'[1]Youth DB'!$A:$A,"",0)</f>
        <v>451</v>
      </c>
      <c r="L1411" s="16">
        <v>45029</v>
      </c>
      <c r="M1411" s="11">
        <f>SUM(O1411,Q1411,S1411,U1411,W1411,Y1411,AA1411,AC1411,AE1411)</f>
        <v>22</v>
      </c>
      <c r="N1411" s="12" t="s">
        <v>40</v>
      </c>
      <c r="O1411" s="12">
        <v>0</v>
      </c>
      <c r="P1411" s="12"/>
      <c r="Q1411" s="12">
        <v>5</v>
      </c>
      <c r="R1411" s="12">
        <v>1</v>
      </c>
      <c r="S1411" s="12">
        <v>11</v>
      </c>
      <c r="T1411" s="12">
        <v>1</v>
      </c>
      <c r="U1411" s="12">
        <v>6</v>
      </c>
      <c r="V1411" s="12">
        <v>1</v>
      </c>
      <c r="W1411" s="12"/>
      <c r="X1411" s="12"/>
      <c r="Y1411" s="12"/>
      <c r="Z1411" s="12"/>
      <c r="AA1411" s="12"/>
      <c r="AB1411" s="12"/>
      <c r="AC1411" s="12"/>
      <c r="AD1411" s="12"/>
      <c r="AE1411" s="12"/>
      <c r="AF1411" s="12"/>
    </row>
    <row r="1412" spans="1:32">
      <c r="A1412" s="1">
        <v>9717</v>
      </c>
      <c r="B1412" s="17" t="s">
        <v>2388</v>
      </c>
      <c r="C1412" s="17" t="s">
        <v>2389</v>
      </c>
      <c r="D1412" s="17" t="s">
        <v>171</v>
      </c>
      <c r="E1412" s="17" t="s">
        <v>148</v>
      </c>
      <c r="F1412" s="1" t="s">
        <v>35</v>
      </c>
      <c r="G1412" s="17" t="s">
        <v>2402</v>
      </c>
      <c r="H1412" s="17" t="s">
        <v>1009</v>
      </c>
      <c r="I1412" s="15"/>
      <c r="J1412" s="17" t="s">
        <v>2392</v>
      </c>
      <c r="K1412" s="1">
        <f>_xlfn.XLOOKUP(J1412,'[1]Youth DB'!$G:$G,'[1]Youth DB'!$A:$A,"",0)</f>
        <v>451</v>
      </c>
      <c r="L1412" s="16">
        <v>45029</v>
      </c>
      <c r="M1412" s="11">
        <f>SUM(O1412,Q1412,S1412,U1412,W1412,Y1412,AA1412,AC1412,AE1412)</f>
        <v>34</v>
      </c>
      <c r="N1412" s="12" t="s">
        <v>40</v>
      </c>
      <c r="O1412" s="12">
        <v>0</v>
      </c>
      <c r="P1412" s="12"/>
      <c r="Q1412" s="12">
        <v>9</v>
      </c>
      <c r="R1412" s="12">
        <v>1</v>
      </c>
      <c r="S1412" s="12">
        <v>9</v>
      </c>
      <c r="T1412" s="12">
        <v>1</v>
      </c>
      <c r="U1412" s="12">
        <v>7</v>
      </c>
      <c r="V1412" s="12">
        <v>2</v>
      </c>
      <c r="W1412" s="12">
        <v>9</v>
      </c>
      <c r="X1412" s="12">
        <v>2</v>
      </c>
      <c r="Y1412" s="12"/>
      <c r="Z1412" s="12"/>
      <c r="AA1412" s="12"/>
      <c r="AB1412" s="12"/>
      <c r="AC1412" s="12"/>
      <c r="AD1412" s="12"/>
      <c r="AE1412" s="12"/>
      <c r="AF1412" s="12"/>
    </row>
    <row r="1413" spans="1:32">
      <c r="A1413" s="1">
        <v>9718</v>
      </c>
      <c r="B1413" s="17" t="s">
        <v>2388</v>
      </c>
      <c r="C1413" s="17" t="s">
        <v>2389</v>
      </c>
      <c r="D1413" s="17" t="s">
        <v>171</v>
      </c>
      <c r="E1413" s="17" t="s">
        <v>148</v>
      </c>
      <c r="F1413" s="1" t="s">
        <v>35</v>
      </c>
      <c r="G1413" s="17" t="s">
        <v>433</v>
      </c>
      <c r="H1413" s="17" t="s">
        <v>416</v>
      </c>
      <c r="I1413" s="15"/>
      <c r="J1413" s="17" t="s">
        <v>2392</v>
      </c>
      <c r="K1413" s="1">
        <f>_xlfn.XLOOKUP(J1413,'[1]Youth DB'!$G:$G,'[1]Youth DB'!$A:$A,"",0)</f>
        <v>451</v>
      </c>
      <c r="L1413" s="16">
        <v>45033</v>
      </c>
      <c r="M1413" s="11">
        <f>SUM(O1413,Q1413,S1413,U1413,W1413,Y1413,AA1413,AC1413,AE1413)</f>
        <v>36</v>
      </c>
      <c r="N1413" s="12" t="s">
        <v>40</v>
      </c>
      <c r="O1413" s="12">
        <v>0</v>
      </c>
      <c r="P1413" s="12"/>
      <c r="Q1413" s="12">
        <v>6</v>
      </c>
      <c r="R1413" s="12">
        <v>1</v>
      </c>
      <c r="S1413" s="12">
        <v>12</v>
      </c>
      <c r="T1413" s="12">
        <v>1</v>
      </c>
      <c r="U1413" s="12">
        <v>10</v>
      </c>
      <c r="V1413" s="12">
        <v>2</v>
      </c>
      <c r="W1413" s="12">
        <v>8</v>
      </c>
      <c r="X1413" s="12">
        <v>2</v>
      </c>
      <c r="Y1413" s="12"/>
      <c r="Z1413" s="12"/>
      <c r="AA1413" s="12"/>
      <c r="AB1413" s="12"/>
      <c r="AC1413" s="12"/>
      <c r="AD1413" s="12"/>
      <c r="AE1413" s="12"/>
      <c r="AF1413" s="12"/>
    </row>
    <row r="1414" spans="1:32">
      <c r="A1414" s="1">
        <v>8393</v>
      </c>
      <c r="B1414" s="17" t="s">
        <v>2388</v>
      </c>
      <c r="C1414" s="17" t="s">
        <v>2403</v>
      </c>
      <c r="D1414" s="17" t="s">
        <v>171</v>
      </c>
      <c r="E1414" s="17" t="s">
        <v>148</v>
      </c>
      <c r="F1414" s="1" t="s">
        <v>35</v>
      </c>
      <c r="G1414" s="17" t="s">
        <v>2404</v>
      </c>
      <c r="H1414" s="17" t="s">
        <v>2405</v>
      </c>
      <c r="I1414" s="15"/>
      <c r="J1414" s="17" t="s">
        <v>2392</v>
      </c>
      <c r="K1414" s="1">
        <f>_xlfn.XLOOKUP(J1414,'[1]Youth DB'!$G:$G,'[1]Youth DB'!$A:$A,"",0)</f>
        <v>451</v>
      </c>
      <c r="L1414" s="16">
        <v>45054</v>
      </c>
      <c r="M1414" s="11">
        <f>SUM(O1414,Q1414,S1414,U1414,W1414,Y1414,AA1414,AC1414,AE1414)</f>
        <v>6</v>
      </c>
      <c r="N1414" s="12" t="s">
        <v>40</v>
      </c>
      <c r="O1414" s="12">
        <v>0</v>
      </c>
      <c r="P1414" s="12"/>
      <c r="Q1414" s="12">
        <v>0</v>
      </c>
      <c r="R1414" s="12">
        <v>0</v>
      </c>
      <c r="S1414" s="12">
        <v>6</v>
      </c>
      <c r="T1414" s="12">
        <v>1</v>
      </c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2"/>
    </row>
    <row r="1415" spans="1:32">
      <c r="A1415" s="41">
        <v>8783</v>
      </c>
      <c r="B1415" s="42" t="s">
        <v>2388</v>
      </c>
      <c r="C1415" s="42"/>
      <c r="D1415" s="42" t="s">
        <v>171</v>
      </c>
      <c r="E1415" s="42" t="s">
        <v>148</v>
      </c>
      <c r="F1415" s="70" t="s">
        <v>35</v>
      </c>
      <c r="G1415" s="42" t="s">
        <v>2406</v>
      </c>
      <c r="H1415" s="42" t="s">
        <v>731</v>
      </c>
      <c r="I1415" s="44"/>
      <c r="J1415" s="42" t="s">
        <v>1915</v>
      </c>
      <c r="K1415" s="1">
        <f>_xlfn.XLOOKUP(J1415,'[1]Youth DB'!$G:$G,'[1]Youth DB'!$A:$A,"",0)</f>
        <v>661</v>
      </c>
      <c r="L1415" s="42" t="s">
        <v>2407</v>
      </c>
      <c r="M1415" s="11">
        <f>SUM(O1415,Q1415,S1415,U1415,W1415,Y1415,AA1415,AC1415,AE1415)</f>
        <v>64</v>
      </c>
      <c r="N1415" s="46" t="s">
        <v>206</v>
      </c>
      <c r="O1415" s="46">
        <v>24</v>
      </c>
      <c r="P1415" s="46">
        <v>1</v>
      </c>
      <c r="Q1415" s="46">
        <v>7</v>
      </c>
      <c r="R1415" s="46">
        <v>1</v>
      </c>
      <c r="S1415" s="46">
        <v>10</v>
      </c>
      <c r="T1415" s="46">
        <v>1</v>
      </c>
      <c r="U1415" s="46">
        <v>11</v>
      </c>
      <c r="V1415" s="46">
        <v>2</v>
      </c>
      <c r="W1415" s="46">
        <v>12</v>
      </c>
      <c r="X1415" s="46">
        <v>2</v>
      </c>
      <c r="Y1415" s="46"/>
      <c r="Z1415" s="46"/>
      <c r="AA1415" s="46"/>
      <c r="AB1415" s="46"/>
      <c r="AC1415" s="46"/>
      <c r="AD1415" s="46"/>
      <c r="AE1415" s="46"/>
      <c r="AF1415" s="46"/>
    </row>
    <row r="1416" spans="1:32">
      <c r="A1416" s="76">
        <v>6503</v>
      </c>
      <c r="B1416" s="20" t="s">
        <v>2388</v>
      </c>
      <c r="C1416" s="20"/>
      <c r="D1416" s="20" t="s">
        <v>171</v>
      </c>
      <c r="E1416" s="20" t="s">
        <v>148</v>
      </c>
      <c r="F1416" s="7" t="s">
        <v>35</v>
      </c>
      <c r="G1416" s="20" t="s">
        <v>479</v>
      </c>
      <c r="H1416" s="20" t="s">
        <v>574</v>
      </c>
      <c r="I1416" s="22"/>
      <c r="J1416" s="20" t="s">
        <v>1915</v>
      </c>
      <c r="K1416" s="1">
        <f>_xlfn.XLOOKUP(J1416,'[1]Youth DB'!$G:$G,'[1]Youth DB'!$A:$A,"",0)</f>
        <v>661</v>
      </c>
      <c r="L1416" s="24">
        <v>44928</v>
      </c>
      <c r="M1416" s="11">
        <f>SUM(O1416,Q1416,S1416,U1416,W1416,Y1416,AA1416,AC1416,AE1416)</f>
        <v>32</v>
      </c>
      <c r="N1416" s="77" t="s">
        <v>206</v>
      </c>
      <c r="O1416" s="77">
        <v>3</v>
      </c>
      <c r="P1416" s="77">
        <v>1</v>
      </c>
      <c r="Q1416" s="77">
        <v>7</v>
      </c>
      <c r="R1416" s="77">
        <v>1</v>
      </c>
      <c r="S1416" s="77">
        <v>10</v>
      </c>
      <c r="T1416" s="77">
        <v>1</v>
      </c>
      <c r="U1416" s="77">
        <v>9</v>
      </c>
      <c r="V1416" s="77">
        <v>1</v>
      </c>
      <c r="W1416" s="77">
        <v>3</v>
      </c>
      <c r="X1416" s="77">
        <v>2</v>
      </c>
      <c r="Y1416" s="77"/>
      <c r="Z1416" s="77"/>
      <c r="AA1416" s="77"/>
      <c r="AB1416" s="77"/>
      <c r="AC1416" s="77"/>
      <c r="AD1416" s="77"/>
      <c r="AE1416" s="77"/>
      <c r="AF1416" s="77"/>
    </row>
    <row r="1417" spans="1:32">
      <c r="A1417" s="1">
        <v>9737</v>
      </c>
      <c r="B1417" s="17" t="s">
        <v>2388</v>
      </c>
      <c r="C1417" s="17" t="s">
        <v>2389</v>
      </c>
      <c r="D1417" s="17" t="s">
        <v>171</v>
      </c>
      <c r="E1417" s="17" t="s">
        <v>148</v>
      </c>
      <c r="F1417" s="1" t="s">
        <v>35</v>
      </c>
      <c r="G1417" s="17" t="s">
        <v>2408</v>
      </c>
      <c r="H1417" s="17" t="s">
        <v>2409</v>
      </c>
      <c r="I1417" s="15"/>
      <c r="J1417" s="17" t="s">
        <v>1915</v>
      </c>
      <c r="K1417" s="1">
        <f>_xlfn.XLOOKUP(J1417,'[1]Youth DB'!$G:$G,'[1]Youth DB'!$A:$A,"",0)</f>
        <v>661</v>
      </c>
      <c r="L1417" s="16">
        <v>45030</v>
      </c>
      <c r="M1417" s="11">
        <f>SUM(O1417,Q1417,S1417,U1417,W1417,Y1417,AA1417,AC1417,AE1417)</f>
        <v>33</v>
      </c>
      <c r="N1417" s="12" t="s">
        <v>40</v>
      </c>
      <c r="O1417" s="12">
        <v>0</v>
      </c>
      <c r="P1417" s="12"/>
      <c r="Q1417" s="12">
        <v>5</v>
      </c>
      <c r="R1417" s="12">
        <v>1</v>
      </c>
      <c r="S1417" s="12">
        <v>11</v>
      </c>
      <c r="T1417" s="12">
        <v>1</v>
      </c>
      <c r="U1417" s="12">
        <v>8</v>
      </c>
      <c r="V1417" s="12">
        <v>1</v>
      </c>
      <c r="W1417" s="12">
        <v>9</v>
      </c>
      <c r="X1417" s="12">
        <v>2</v>
      </c>
      <c r="Y1417" s="12"/>
      <c r="Z1417" s="12"/>
      <c r="AA1417" s="12"/>
      <c r="AB1417" s="12"/>
      <c r="AC1417" s="12"/>
      <c r="AD1417" s="12"/>
      <c r="AE1417" s="12"/>
      <c r="AF1417" s="12"/>
    </row>
    <row r="1418" spans="1:32">
      <c r="A1418" s="1">
        <v>8454</v>
      </c>
      <c r="B1418" s="17" t="s">
        <v>2388</v>
      </c>
      <c r="C1418" s="17"/>
      <c r="D1418" s="17" t="s">
        <v>171</v>
      </c>
      <c r="E1418" s="17" t="s">
        <v>148</v>
      </c>
      <c r="F1418" s="1" t="s">
        <v>44</v>
      </c>
      <c r="G1418" s="17" t="s">
        <v>2414</v>
      </c>
      <c r="H1418" s="17" t="s">
        <v>2415</v>
      </c>
      <c r="I1418" s="15"/>
      <c r="J1418" s="17"/>
      <c r="K1418" s="1"/>
      <c r="L1418" s="16"/>
      <c r="M1418" s="11">
        <f>SUM(O1418,Q1418,S1418,U1418,W1418,Y1418,AA1418,AC1418,AE1418)</f>
        <v>1</v>
      </c>
      <c r="N1418" s="12" t="s">
        <v>40</v>
      </c>
      <c r="O1418" s="12">
        <v>1</v>
      </c>
      <c r="P1418" s="12">
        <v>1</v>
      </c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</row>
    <row r="1419" spans="1:32">
      <c r="A1419" s="1">
        <v>8452</v>
      </c>
      <c r="B1419" s="17" t="s">
        <v>2388</v>
      </c>
      <c r="C1419" s="17" t="s">
        <v>2389</v>
      </c>
      <c r="D1419" s="17" t="s">
        <v>171</v>
      </c>
      <c r="E1419" s="17" t="s">
        <v>148</v>
      </c>
      <c r="F1419" s="1" t="s">
        <v>35</v>
      </c>
      <c r="G1419" s="17" t="s">
        <v>2412</v>
      </c>
      <c r="H1419" s="17" t="s">
        <v>2153</v>
      </c>
      <c r="I1419" s="15"/>
      <c r="J1419" s="17" t="s">
        <v>1915</v>
      </c>
      <c r="K1419" s="1">
        <f>_xlfn.XLOOKUP(J1419,'[1]Youth DB'!$G:$G,'[1]Youth DB'!$A:$A,"",0)</f>
        <v>661</v>
      </c>
      <c r="L1419" s="16">
        <v>45040</v>
      </c>
      <c r="M1419" s="11">
        <f>SUM(O1419,Q1419,S1419,U1419,W1419,Y1419,AA1419,AC1419,AE1419)</f>
        <v>35</v>
      </c>
      <c r="N1419" s="12" t="s">
        <v>40</v>
      </c>
      <c r="O1419" s="12">
        <v>0</v>
      </c>
      <c r="P1419" s="12"/>
      <c r="Q1419" s="12">
        <v>3</v>
      </c>
      <c r="R1419" s="12">
        <v>1</v>
      </c>
      <c r="S1419" s="12">
        <v>13</v>
      </c>
      <c r="T1419" s="12">
        <v>1</v>
      </c>
      <c r="U1419" s="12">
        <v>6</v>
      </c>
      <c r="V1419" s="12"/>
      <c r="W1419" s="12">
        <v>13</v>
      </c>
      <c r="X1419" s="12">
        <v>1</v>
      </c>
      <c r="Y1419" s="12"/>
      <c r="Z1419" s="12"/>
      <c r="AA1419" s="12"/>
      <c r="AB1419" s="12"/>
      <c r="AC1419" s="12"/>
      <c r="AD1419" s="12"/>
      <c r="AE1419" s="12"/>
      <c r="AF1419" s="12"/>
    </row>
    <row r="1420" spans="1:32">
      <c r="A1420" s="1">
        <v>8453</v>
      </c>
      <c r="B1420" s="17" t="s">
        <v>2388</v>
      </c>
      <c r="C1420" s="17"/>
      <c r="D1420" s="17" t="s">
        <v>171</v>
      </c>
      <c r="E1420" s="17" t="s">
        <v>148</v>
      </c>
      <c r="F1420" s="1" t="s">
        <v>35</v>
      </c>
      <c r="G1420" s="17" t="s">
        <v>2413</v>
      </c>
      <c r="H1420" s="17" t="s">
        <v>412</v>
      </c>
      <c r="I1420" s="15"/>
      <c r="J1420" s="17" t="s">
        <v>1915</v>
      </c>
      <c r="K1420" s="1">
        <f>_xlfn.XLOOKUP(J1420,'[1]Youth DB'!$G:$G,'[1]Youth DB'!$A:$A,"",0)</f>
        <v>661</v>
      </c>
      <c r="L1420" s="16">
        <v>45030</v>
      </c>
      <c r="M1420" s="11">
        <f>SUM(O1420,Q1420,S1420,U1420,W1420,Y1420,AA1420,AC1420,AE1420)</f>
        <v>20</v>
      </c>
      <c r="N1420" s="12" t="s">
        <v>40</v>
      </c>
      <c r="O1420" s="12">
        <v>2</v>
      </c>
      <c r="P1420" s="12">
        <v>1</v>
      </c>
      <c r="Q1420" s="12">
        <v>3</v>
      </c>
      <c r="R1420" s="12">
        <v>1</v>
      </c>
      <c r="S1420" s="12">
        <v>5</v>
      </c>
      <c r="T1420" s="12">
        <v>1</v>
      </c>
      <c r="U1420" s="12">
        <v>8</v>
      </c>
      <c r="V1420" s="12">
        <v>1</v>
      </c>
      <c r="W1420" s="12">
        <v>2</v>
      </c>
      <c r="X1420" s="12">
        <v>2</v>
      </c>
      <c r="Y1420" s="12"/>
      <c r="Z1420" s="12"/>
      <c r="AA1420" s="12"/>
      <c r="AB1420" s="12"/>
      <c r="AC1420" s="12"/>
      <c r="AD1420" s="12"/>
      <c r="AE1420" s="12"/>
      <c r="AF1420" s="12"/>
    </row>
    <row r="1421" spans="1:32">
      <c r="A1421" s="1">
        <v>9096</v>
      </c>
      <c r="B1421" s="17" t="s">
        <v>462</v>
      </c>
      <c r="C1421" s="17" t="s">
        <v>658</v>
      </c>
      <c r="D1421" s="17" t="s">
        <v>33</v>
      </c>
      <c r="E1421" s="17" t="s">
        <v>43</v>
      </c>
      <c r="F1421" s="1" t="s">
        <v>44</v>
      </c>
      <c r="G1421" s="17" t="s">
        <v>659</v>
      </c>
      <c r="H1421" s="17" t="s">
        <v>660</v>
      </c>
      <c r="I1421" s="15" t="s">
        <v>75</v>
      </c>
      <c r="J1421" s="17" t="s">
        <v>466</v>
      </c>
      <c r="K1421" s="1">
        <f>_xlfn.XLOOKUP(J1421,'[1]Youth DB'!$G:$G,'[1]Youth DB'!$A:$A,"",0)</f>
        <v>754</v>
      </c>
      <c r="L1421" s="3" t="s">
        <v>627</v>
      </c>
      <c r="M1421" s="11">
        <f>SUM(O1421,Q1421,S1421,U1421,W1421,Y1421,AA1421,AC1421,AE1421)</f>
        <v>2</v>
      </c>
      <c r="N1421" s="12"/>
      <c r="O1421" s="12"/>
      <c r="P1421" s="12"/>
      <c r="Q1421" s="12">
        <v>2</v>
      </c>
      <c r="R1421" s="12">
        <v>1</v>
      </c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2"/>
      <c r="AE1421" s="12"/>
      <c r="AF1421" s="12"/>
    </row>
    <row r="1422" spans="1:32">
      <c r="A1422" s="1">
        <v>8980</v>
      </c>
      <c r="B1422" s="17" t="s">
        <v>462</v>
      </c>
      <c r="C1422" s="17" t="s">
        <v>773</v>
      </c>
      <c r="D1422" s="17" t="s">
        <v>33</v>
      </c>
      <c r="E1422" s="17" t="s">
        <v>43</v>
      </c>
      <c r="F1422" s="1" t="s">
        <v>44</v>
      </c>
      <c r="G1422" s="17" t="s">
        <v>774</v>
      </c>
      <c r="H1422" s="17" t="s">
        <v>775</v>
      </c>
      <c r="I1422" s="15" t="s">
        <v>78</v>
      </c>
      <c r="J1422" s="17" t="s">
        <v>653</v>
      </c>
      <c r="K1422" s="1">
        <f>_xlfn.XLOOKUP(J1422,'[1]Youth DB'!$G:$G,'[1]Youth DB'!$A:$A,"",0)</f>
        <v>753</v>
      </c>
      <c r="L1422" s="3" t="s">
        <v>776</v>
      </c>
      <c r="M1422" s="11">
        <f>SUM(O1422,Q1422,S1422,U1422,W1422,Y1422,AA1422,AC1422,AE1422)</f>
        <v>5</v>
      </c>
      <c r="N1422" s="12" t="s">
        <v>40</v>
      </c>
      <c r="O1422" s="12">
        <v>3</v>
      </c>
      <c r="P1422" s="12">
        <v>1</v>
      </c>
      <c r="Q1422" s="12">
        <v>1</v>
      </c>
      <c r="R1422" s="12">
        <v>1</v>
      </c>
      <c r="S1422" s="12">
        <v>1</v>
      </c>
      <c r="T1422" s="12">
        <v>1</v>
      </c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</row>
    <row r="1423" spans="1:32">
      <c r="A1423" s="1">
        <v>8456</v>
      </c>
      <c r="B1423" s="17" t="s">
        <v>2388</v>
      </c>
      <c r="C1423" s="17"/>
      <c r="D1423" s="17" t="s">
        <v>171</v>
      </c>
      <c r="E1423" s="17" t="s">
        <v>148</v>
      </c>
      <c r="F1423" s="1" t="s">
        <v>35</v>
      </c>
      <c r="G1423" s="17" t="s">
        <v>2408</v>
      </c>
      <c r="H1423" s="17" t="s">
        <v>2418</v>
      </c>
      <c r="I1423" s="15"/>
      <c r="J1423" s="17" t="s">
        <v>1915</v>
      </c>
      <c r="K1423" s="1">
        <f>_xlfn.XLOOKUP(J1423,'[1]Youth DB'!$G:$G,'[1]Youth DB'!$A:$A,"",0)</f>
        <v>661</v>
      </c>
      <c r="L1423" s="17" t="s">
        <v>1919</v>
      </c>
      <c r="M1423" s="11">
        <f>SUM(O1423,Q1423,S1423,U1423,W1423,Y1423,AA1423,AC1423,AE1423)</f>
        <v>59</v>
      </c>
      <c r="N1423" s="12" t="s">
        <v>40</v>
      </c>
      <c r="O1423" s="12">
        <v>26</v>
      </c>
      <c r="P1423" s="12">
        <v>1</v>
      </c>
      <c r="Q1423" s="12">
        <v>7</v>
      </c>
      <c r="R1423" s="12">
        <v>1</v>
      </c>
      <c r="S1423" s="12">
        <v>11</v>
      </c>
      <c r="T1423" s="12">
        <v>1</v>
      </c>
      <c r="U1423" s="12">
        <v>7</v>
      </c>
      <c r="V1423" s="12">
        <v>2</v>
      </c>
      <c r="W1423" s="12">
        <v>8</v>
      </c>
      <c r="X1423" s="12">
        <v>2</v>
      </c>
      <c r="Y1423" s="12"/>
      <c r="Z1423" s="12"/>
      <c r="AA1423" s="12"/>
      <c r="AB1423" s="12"/>
      <c r="AC1423" s="12"/>
      <c r="AD1423" s="12"/>
      <c r="AE1423" s="12"/>
      <c r="AF1423" s="12"/>
    </row>
    <row r="1424" spans="1:32">
      <c r="A1424" s="1">
        <v>8457</v>
      </c>
      <c r="B1424" s="17" t="s">
        <v>2388</v>
      </c>
      <c r="C1424" s="17" t="s">
        <v>2389</v>
      </c>
      <c r="D1424" s="17" t="s">
        <v>171</v>
      </c>
      <c r="E1424" s="17" t="s">
        <v>148</v>
      </c>
      <c r="F1424" s="1" t="s">
        <v>35</v>
      </c>
      <c r="G1424" s="17" t="s">
        <v>2419</v>
      </c>
      <c r="H1424" s="17" t="s">
        <v>1454</v>
      </c>
      <c r="I1424" s="15"/>
      <c r="J1424" s="17" t="s">
        <v>1915</v>
      </c>
      <c r="K1424" s="1">
        <f>_xlfn.XLOOKUP(J1424,'[1]Youth DB'!$G:$G,'[1]Youth DB'!$A:$A,"",0)</f>
        <v>661</v>
      </c>
      <c r="L1424" s="17" t="s">
        <v>2261</v>
      </c>
      <c r="M1424" s="11">
        <f>SUM(O1424,Q1424,S1424,U1424,W1424,Y1424,AA1424,AC1424,AE1424)</f>
        <v>35</v>
      </c>
      <c r="N1424" s="12" t="s">
        <v>40</v>
      </c>
      <c r="O1424" s="12">
        <v>0</v>
      </c>
      <c r="P1424" s="12"/>
      <c r="Q1424" s="12">
        <v>5</v>
      </c>
      <c r="R1424" s="12">
        <v>1</v>
      </c>
      <c r="S1424" s="12">
        <v>11</v>
      </c>
      <c r="T1424" s="12">
        <v>1</v>
      </c>
      <c r="U1424" s="12">
        <v>7</v>
      </c>
      <c r="V1424" s="12">
        <v>1</v>
      </c>
      <c r="W1424" s="12">
        <v>12</v>
      </c>
      <c r="X1424" s="12">
        <v>2</v>
      </c>
      <c r="Y1424" s="12"/>
      <c r="Z1424" s="12"/>
      <c r="AA1424" s="12"/>
      <c r="AB1424" s="12"/>
      <c r="AC1424" s="12"/>
      <c r="AD1424" s="12"/>
      <c r="AE1424" s="12"/>
      <c r="AF1424" s="12"/>
    </row>
    <row r="1425" spans="1:32">
      <c r="A1425" s="1">
        <v>9738</v>
      </c>
      <c r="B1425" s="17" t="s">
        <v>2388</v>
      </c>
      <c r="C1425" s="17"/>
      <c r="D1425" s="17" t="s">
        <v>171</v>
      </c>
      <c r="E1425" s="17" t="s">
        <v>148</v>
      </c>
      <c r="F1425" s="1" t="s">
        <v>35</v>
      </c>
      <c r="G1425" s="17" t="s">
        <v>2420</v>
      </c>
      <c r="H1425" s="17" t="s">
        <v>1243</v>
      </c>
      <c r="I1425" s="15"/>
      <c r="J1425" s="17" t="s">
        <v>1915</v>
      </c>
      <c r="K1425" s="1">
        <f>_xlfn.XLOOKUP(J1425,'[1]Youth DB'!$G:$G,'[1]Youth DB'!$A:$A,"",0)</f>
        <v>661</v>
      </c>
      <c r="L1425" s="16">
        <v>45030</v>
      </c>
      <c r="M1425" s="11">
        <f>SUM(O1425,Q1425,S1425,U1425,W1425,Y1425,AA1425,AC1425,AE1425)</f>
        <v>36</v>
      </c>
      <c r="N1425" s="12" t="s">
        <v>40</v>
      </c>
      <c r="O1425" s="12">
        <v>1</v>
      </c>
      <c r="P1425" s="12">
        <v>1</v>
      </c>
      <c r="Q1425" s="12">
        <v>4</v>
      </c>
      <c r="R1425" s="12">
        <v>1</v>
      </c>
      <c r="S1425" s="12">
        <v>14</v>
      </c>
      <c r="T1425" s="12">
        <v>1</v>
      </c>
      <c r="U1425" s="12">
        <v>7</v>
      </c>
      <c r="V1425" s="12">
        <v>1</v>
      </c>
      <c r="W1425" s="12">
        <v>10</v>
      </c>
      <c r="X1425" s="12">
        <v>2</v>
      </c>
      <c r="Y1425" s="12"/>
      <c r="Z1425" s="12"/>
      <c r="AA1425" s="12"/>
      <c r="AB1425" s="12"/>
      <c r="AC1425" s="12"/>
      <c r="AD1425" s="12"/>
      <c r="AE1425" s="12"/>
      <c r="AF1425" s="12"/>
    </row>
    <row r="1426" spans="1:32">
      <c r="A1426" s="1">
        <v>8458</v>
      </c>
      <c r="B1426" s="17" t="s">
        <v>2388</v>
      </c>
      <c r="C1426" s="17"/>
      <c r="D1426" s="17" t="s">
        <v>171</v>
      </c>
      <c r="E1426" s="17" t="s">
        <v>148</v>
      </c>
      <c r="F1426" s="1" t="s">
        <v>35</v>
      </c>
      <c r="G1426" s="17" t="s">
        <v>127</v>
      </c>
      <c r="H1426" s="17" t="s">
        <v>753</v>
      </c>
      <c r="I1426" s="15"/>
      <c r="J1426" s="17" t="s">
        <v>1915</v>
      </c>
      <c r="K1426" s="1">
        <f>_xlfn.XLOOKUP(J1426,'[1]Youth DB'!$G:$G,'[1]Youth DB'!$A:$A,"",0)</f>
        <v>661</v>
      </c>
      <c r="L1426" s="17" t="s">
        <v>1919</v>
      </c>
      <c r="M1426" s="11">
        <f>SUM(O1426,Q1426,S1426,U1426,W1426,Y1426,AA1426,AC1426,AE1426)</f>
        <v>73</v>
      </c>
      <c r="N1426" s="12" t="s">
        <v>40</v>
      </c>
      <c r="O1426" s="12">
        <v>29</v>
      </c>
      <c r="P1426" s="12">
        <v>1</v>
      </c>
      <c r="Q1426" s="12">
        <v>7</v>
      </c>
      <c r="R1426" s="12">
        <v>1</v>
      </c>
      <c r="S1426" s="12">
        <v>11</v>
      </c>
      <c r="T1426" s="12">
        <v>1</v>
      </c>
      <c r="U1426" s="12">
        <v>9</v>
      </c>
      <c r="V1426" s="12">
        <v>2</v>
      </c>
      <c r="W1426" s="12">
        <v>17</v>
      </c>
      <c r="X1426" s="12">
        <v>2</v>
      </c>
      <c r="Y1426" s="12"/>
      <c r="Z1426" s="12"/>
      <c r="AA1426" s="12"/>
      <c r="AB1426" s="12"/>
      <c r="AC1426" s="12"/>
      <c r="AD1426" s="12"/>
      <c r="AE1426" s="12"/>
      <c r="AF1426" s="12"/>
    </row>
    <row r="1427" spans="1:32">
      <c r="A1427" s="1">
        <v>9739</v>
      </c>
      <c r="B1427" s="17" t="s">
        <v>2388</v>
      </c>
      <c r="C1427" s="17" t="s">
        <v>2389</v>
      </c>
      <c r="D1427" s="17" t="s">
        <v>171</v>
      </c>
      <c r="E1427" s="17" t="s">
        <v>148</v>
      </c>
      <c r="F1427" s="1" t="s">
        <v>35</v>
      </c>
      <c r="G1427" s="17" t="s">
        <v>2421</v>
      </c>
      <c r="H1427" s="17" t="s">
        <v>2422</v>
      </c>
      <c r="I1427" s="15"/>
      <c r="J1427" s="17" t="s">
        <v>1915</v>
      </c>
      <c r="K1427" s="1">
        <f>_xlfn.XLOOKUP(J1427,'[1]Youth DB'!$G:$G,'[1]Youth DB'!$A:$A,"",0)</f>
        <v>661</v>
      </c>
      <c r="L1427" s="16">
        <v>45030</v>
      </c>
      <c r="M1427" s="11">
        <f>SUM(O1427,Q1427,S1427,U1427,W1427,Y1427,AA1427,AC1427,AE1427)</f>
        <v>40</v>
      </c>
      <c r="N1427" s="12" t="s">
        <v>40</v>
      </c>
      <c r="O1427" s="12">
        <v>0</v>
      </c>
      <c r="P1427" s="12"/>
      <c r="Q1427" s="12">
        <v>6</v>
      </c>
      <c r="R1427" s="12">
        <v>1</v>
      </c>
      <c r="S1427" s="12">
        <v>9</v>
      </c>
      <c r="T1427" s="12">
        <v>1</v>
      </c>
      <c r="U1427" s="12">
        <v>10</v>
      </c>
      <c r="V1427" s="12">
        <v>1</v>
      </c>
      <c r="W1427" s="12">
        <v>15</v>
      </c>
      <c r="X1427" s="12">
        <v>2</v>
      </c>
      <c r="Y1427" s="12"/>
      <c r="Z1427" s="12"/>
      <c r="AA1427" s="12"/>
      <c r="AB1427" s="12"/>
      <c r="AC1427" s="12"/>
      <c r="AD1427" s="12"/>
      <c r="AE1427" s="12"/>
      <c r="AF1427" s="12"/>
    </row>
    <row r="1428" spans="1:32">
      <c r="A1428" s="1">
        <v>9740</v>
      </c>
      <c r="B1428" s="17" t="s">
        <v>2388</v>
      </c>
      <c r="C1428" s="17"/>
      <c r="D1428" s="17" t="s">
        <v>171</v>
      </c>
      <c r="E1428" s="17" t="s">
        <v>148</v>
      </c>
      <c r="F1428" s="1" t="s">
        <v>35</v>
      </c>
      <c r="G1428" s="17" t="s">
        <v>905</v>
      </c>
      <c r="H1428" s="17" t="s">
        <v>2423</v>
      </c>
      <c r="I1428" s="15"/>
      <c r="J1428" s="17" t="s">
        <v>1915</v>
      </c>
      <c r="K1428" s="1">
        <f>_xlfn.XLOOKUP(J1428,'[1]Youth DB'!$G:$G,'[1]Youth DB'!$A:$A,"",0)</f>
        <v>661</v>
      </c>
      <c r="L1428" s="17" t="s">
        <v>1919</v>
      </c>
      <c r="M1428" s="11">
        <f>SUM(O1428,Q1428,S1428,U1428,W1428,Y1428,AA1428,AC1428,AE1428)</f>
        <v>32</v>
      </c>
      <c r="N1428" s="12" t="s">
        <v>40</v>
      </c>
      <c r="O1428" s="12">
        <v>25</v>
      </c>
      <c r="P1428" s="12">
        <v>1</v>
      </c>
      <c r="Q1428" s="12"/>
      <c r="R1428" s="12"/>
      <c r="S1428" s="12"/>
      <c r="T1428" s="12"/>
      <c r="U1428" s="12"/>
      <c r="V1428" s="12"/>
      <c r="W1428" s="12">
        <v>7</v>
      </c>
      <c r="X1428" s="12">
        <v>1</v>
      </c>
      <c r="Y1428" s="12"/>
      <c r="Z1428" s="12"/>
      <c r="AA1428" s="12"/>
      <c r="AB1428" s="12"/>
      <c r="AC1428" s="12"/>
      <c r="AD1428" s="12"/>
      <c r="AE1428" s="12"/>
      <c r="AF1428" s="12"/>
    </row>
    <row r="1429" spans="1:32">
      <c r="A1429" s="1">
        <v>6578</v>
      </c>
      <c r="B1429" s="17" t="s">
        <v>32</v>
      </c>
      <c r="C1429" s="17"/>
      <c r="D1429" s="17" t="s">
        <v>33</v>
      </c>
      <c r="E1429" s="17" t="s">
        <v>34</v>
      </c>
      <c r="F1429" s="1" t="s">
        <v>35</v>
      </c>
      <c r="G1429" s="17" t="s">
        <v>681</v>
      </c>
      <c r="H1429" s="17" t="s">
        <v>2424</v>
      </c>
      <c r="I1429" s="15" t="s">
        <v>78</v>
      </c>
      <c r="J1429" s="17" t="s">
        <v>1599</v>
      </c>
      <c r="K1429" s="1">
        <f>_xlfn.XLOOKUP(J1429,'[1]Youth DB'!$G:$G,'[1]Youth DB'!$A:$A,"",0)</f>
        <v>655</v>
      </c>
      <c r="L1429" s="17" t="s">
        <v>79</v>
      </c>
      <c r="M1429" s="11">
        <f>SUM(O1429,Q1429,S1429,U1429,W1429,Y1429,AA1429,AC1429,AE1429)</f>
        <v>21</v>
      </c>
      <c r="N1429" s="12" t="s">
        <v>40</v>
      </c>
      <c r="O1429" s="12">
        <v>6</v>
      </c>
      <c r="P1429" s="12">
        <v>1</v>
      </c>
      <c r="Q1429" s="12">
        <v>5</v>
      </c>
      <c r="R1429" s="12">
        <v>4</v>
      </c>
      <c r="S1429" s="12">
        <v>10</v>
      </c>
      <c r="T1429" s="12">
        <v>4</v>
      </c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12"/>
    </row>
    <row r="1430" spans="1:32">
      <c r="A1430" s="1">
        <v>1624</v>
      </c>
      <c r="B1430" s="17" t="s">
        <v>32</v>
      </c>
      <c r="C1430" s="17"/>
      <c r="D1430" s="17" t="s">
        <v>33</v>
      </c>
      <c r="E1430" s="17" t="s">
        <v>34</v>
      </c>
      <c r="F1430" s="1" t="s">
        <v>35</v>
      </c>
      <c r="G1430" s="17" t="s">
        <v>2425</v>
      </c>
      <c r="H1430" s="17" t="s">
        <v>2426</v>
      </c>
      <c r="I1430" s="15" t="s">
        <v>75</v>
      </c>
      <c r="J1430" s="17" t="s">
        <v>1503</v>
      </c>
      <c r="K1430" s="1">
        <f>_xlfn.XLOOKUP(J1430,'[1]Youth DB'!$G:$G,'[1]Youth DB'!$A:$A,"",0)</f>
        <v>739</v>
      </c>
      <c r="L1430" s="17" t="s">
        <v>79</v>
      </c>
      <c r="M1430" s="11">
        <f>SUM(O1430,Q1430,S1430,U1430,W1430,Y1430,AA1430,AC1430,AE1430)</f>
        <v>21</v>
      </c>
      <c r="N1430" s="12" t="s">
        <v>40</v>
      </c>
      <c r="O1430" s="12">
        <v>5</v>
      </c>
      <c r="P1430" s="12">
        <v>5</v>
      </c>
      <c r="Q1430" s="12">
        <v>4</v>
      </c>
      <c r="R1430" s="12">
        <v>7</v>
      </c>
      <c r="S1430" s="12">
        <v>9</v>
      </c>
      <c r="T1430" s="12">
        <v>8</v>
      </c>
      <c r="U1430" s="12">
        <v>3</v>
      </c>
      <c r="V1430" s="12">
        <v>8</v>
      </c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</row>
    <row r="1431" spans="1:32">
      <c r="A1431" s="1">
        <v>7400</v>
      </c>
      <c r="B1431" s="17" t="s">
        <v>435</v>
      </c>
      <c r="C1431" s="17"/>
      <c r="D1431" s="17" t="s">
        <v>436</v>
      </c>
      <c r="E1431" s="17" t="s">
        <v>43</v>
      </c>
      <c r="F1431" s="1" t="s">
        <v>35</v>
      </c>
      <c r="G1431" s="17" t="s">
        <v>2427</v>
      </c>
      <c r="H1431" s="17" t="s">
        <v>1362</v>
      </c>
      <c r="I1431" s="15" t="s">
        <v>78</v>
      </c>
      <c r="J1431" t="s">
        <v>2428</v>
      </c>
      <c r="K1431" s="1">
        <f>_xlfn.XLOOKUP(J1431,'[1]Youth DB'!$G:$G,'[1]Youth DB'!$A:$A,"",0)</f>
        <v>680</v>
      </c>
      <c r="L1431" s="16"/>
      <c r="M1431" s="11">
        <f>SUM(O1431,Q1431,S1431,U1431,W1431,Y1431,AA1431,AC1431,AE1431)</f>
        <v>0</v>
      </c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12"/>
    </row>
    <row r="1432" spans="1:32">
      <c r="A1432" s="1">
        <v>6758</v>
      </c>
      <c r="B1432" s="17" t="s">
        <v>32</v>
      </c>
      <c r="C1432" s="17"/>
      <c r="D1432" s="17" t="s">
        <v>33</v>
      </c>
      <c r="E1432" s="17" t="s">
        <v>57</v>
      </c>
      <c r="F1432" s="1" t="s">
        <v>35</v>
      </c>
      <c r="G1432" s="17" t="s">
        <v>2429</v>
      </c>
      <c r="H1432" s="17" t="s">
        <v>85</v>
      </c>
      <c r="I1432" s="15" t="s">
        <v>75</v>
      </c>
      <c r="J1432" s="17" t="s">
        <v>1602</v>
      </c>
      <c r="K1432" s="1">
        <f>_xlfn.XLOOKUP(J1432,'[1]Youth DB'!$G:$G,'[1]Youth DB'!$A:$A,"",0)</f>
        <v>887</v>
      </c>
      <c r="L1432" s="17" t="s">
        <v>79</v>
      </c>
      <c r="M1432" s="11">
        <f>SUM(O1432,Q1432,S1432,U1432,W1432,Y1432,AA1432,AC1432,AE1432)</f>
        <v>21</v>
      </c>
      <c r="N1432" s="12" t="s">
        <v>40</v>
      </c>
      <c r="O1432" s="12">
        <v>4</v>
      </c>
      <c r="P1432" s="12">
        <v>2</v>
      </c>
      <c r="Q1432" s="12">
        <v>2</v>
      </c>
      <c r="R1432" s="12">
        <v>5</v>
      </c>
      <c r="S1432" s="12">
        <v>9</v>
      </c>
      <c r="T1432" s="12">
        <v>8</v>
      </c>
      <c r="U1432" s="12">
        <v>2</v>
      </c>
      <c r="V1432" s="12">
        <v>8</v>
      </c>
      <c r="W1432" s="12">
        <v>4</v>
      </c>
      <c r="X1432" s="12">
        <v>7</v>
      </c>
      <c r="Y1432" s="12"/>
      <c r="Z1432" s="12"/>
      <c r="AA1432" s="12"/>
      <c r="AB1432" s="12"/>
      <c r="AC1432" s="12"/>
      <c r="AD1432" s="12"/>
      <c r="AE1432" s="12"/>
      <c r="AF1432" s="12"/>
    </row>
    <row r="1433" spans="1:32">
      <c r="A1433" s="1">
        <v>6737</v>
      </c>
      <c r="B1433" s="17" t="s">
        <v>32</v>
      </c>
      <c r="C1433" s="17"/>
      <c r="D1433" s="17" t="s">
        <v>33</v>
      </c>
      <c r="E1433" s="17" t="s">
        <v>57</v>
      </c>
      <c r="F1433" s="1" t="s">
        <v>35</v>
      </c>
      <c r="G1433" s="17" t="s">
        <v>2430</v>
      </c>
      <c r="H1433" s="17" t="s">
        <v>2431</v>
      </c>
      <c r="I1433" s="15" t="s">
        <v>75</v>
      </c>
      <c r="J1433" s="17" t="s">
        <v>629</v>
      </c>
      <c r="K1433" s="1">
        <f>_xlfn.XLOOKUP(J1433,'[1]Youth DB'!$G:$G,'[1]Youth DB'!$A:$A,"",0)</f>
        <v>740</v>
      </c>
      <c r="L1433" s="17" t="s">
        <v>79</v>
      </c>
      <c r="M1433" s="11">
        <f>SUM(O1433,Q1433,S1433,U1433,W1433,Y1433,AA1433,AC1433,AE1433)</f>
        <v>21</v>
      </c>
      <c r="N1433" s="12" t="s">
        <v>40</v>
      </c>
      <c r="O1433" s="12">
        <v>6</v>
      </c>
      <c r="P1433" s="12">
        <v>3</v>
      </c>
      <c r="Q1433" s="12">
        <v>4</v>
      </c>
      <c r="R1433" s="12">
        <v>3</v>
      </c>
      <c r="S1433" s="12">
        <v>9</v>
      </c>
      <c r="T1433" s="12">
        <v>9</v>
      </c>
      <c r="U1433" s="12">
        <v>2</v>
      </c>
      <c r="V1433" s="12">
        <v>9</v>
      </c>
      <c r="W1433" s="12"/>
      <c r="X1433" s="12"/>
      <c r="Y1433" s="12"/>
      <c r="Z1433" s="12"/>
      <c r="AA1433" s="12"/>
      <c r="AB1433" s="12"/>
      <c r="AC1433" s="12"/>
      <c r="AD1433" s="12"/>
      <c r="AE1433" s="12"/>
      <c r="AF1433" s="12"/>
    </row>
    <row r="1434" spans="1:32">
      <c r="A1434" s="1">
        <v>2439</v>
      </c>
      <c r="B1434" s="17" t="s">
        <v>32</v>
      </c>
      <c r="C1434" s="17"/>
      <c r="D1434" s="17" t="s">
        <v>33</v>
      </c>
      <c r="E1434" s="17" t="s">
        <v>57</v>
      </c>
      <c r="F1434" s="1" t="s">
        <v>35</v>
      </c>
      <c r="G1434" s="17" t="s">
        <v>2432</v>
      </c>
      <c r="H1434" s="17" t="s">
        <v>263</v>
      </c>
      <c r="I1434" s="15" t="s">
        <v>78</v>
      </c>
      <c r="J1434" s="17" t="s">
        <v>1503</v>
      </c>
      <c r="K1434" s="1">
        <f>_xlfn.XLOOKUP(J1434,'[1]Youth DB'!$G:$G,'[1]Youth DB'!$A:$A,"",0)</f>
        <v>739</v>
      </c>
      <c r="L1434" s="17" t="s">
        <v>79</v>
      </c>
      <c r="M1434" s="11">
        <f>SUM(O1434,Q1434,S1434,U1434,W1434,Y1434,AA1434,AC1434,AE1434)</f>
        <v>21</v>
      </c>
      <c r="N1434" s="12" t="s">
        <v>40</v>
      </c>
      <c r="O1434" s="12">
        <v>4</v>
      </c>
      <c r="P1434" s="12">
        <v>4</v>
      </c>
      <c r="Q1434" s="12">
        <v>2</v>
      </c>
      <c r="R1434" s="12">
        <v>4</v>
      </c>
      <c r="S1434" s="12">
        <v>11</v>
      </c>
      <c r="T1434" s="12">
        <v>7</v>
      </c>
      <c r="U1434" s="12">
        <v>4</v>
      </c>
      <c r="V1434" s="12">
        <v>7</v>
      </c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12"/>
    </row>
    <row r="1435" spans="1:32">
      <c r="A1435" s="1">
        <v>2441</v>
      </c>
      <c r="B1435" s="17" t="s">
        <v>32</v>
      </c>
      <c r="C1435" s="17"/>
      <c r="D1435" s="17" t="s">
        <v>33</v>
      </c>
      <c r="E1435" s="17" t="s">
        <v>57</v>
      </c>
      <c r="F1435" s="1" t="s">
        <v>35</v>
      </c>
      <c r="G1435" s="17" t="s">
        <v>2433</v>
      </c>
      <c r="H1435" s="17" t="s">
        <v>2153</v>
      </c>
      <c r="I1435" s="15" t="s">
        <v>78</v>
      </c>
      <c r="J1435" s="17" t="s">
        <v>1503</v>
      </c>
      <c r="K1435" s="1">
        <f>_xlfn.XLOOKUP(J1435,'[1]Youth DB'!$G:$G,'[1]Youth DB'!$A:$A,"",0)</f>
        <v>739</v>
      </c>
      <c r="L1435" s="17" t="s">
        <v>39</v>
      </c>
      <c r="M1435" s="11">
        <f>SUM(O1435,Q1435,S1435,U1435,W1435,Y1435,AA1435,AC1435,AE1435)</f>
        <v>21</v>
      </c>
      <c r="N1435" s="12" t="s">
        <v>40</v>
      </c>
      <c r="O1435" s="12">
        <v>4</v>
      </c>
      <c r="P1435" s="12">
        <v>3</v>
      </c>
      <c r="Q1435" s="12">
        <v>4</v>
      </c>
      <c r="R1435" s="12">
        <v>6</v>
      </c>
      <c r="S1435" s="12">
        <v>9</v>
      </c>
      <c r="T1435" s="12">
        <v>10</v>
      </c>
      <c r="U1435" s="12">
        <v>4</v>
      </c>
      <c r="V1435" s="12">
        <v>10</v>
      </c>
      <c r="W1435" s="12"/>
      <c r="X1435" s="12"/>
      <c r="Y1435" s="12"/>
      <c r="Z1435" s="12"/>
      <c r="AA1435" s="12"/>
      <c r="AB1435" s="12"/>
      <c r="AC1435" s="12"/>
      <c r="AD1435" s="12"/>
      <c r="AE1435" s="12"/>
      <c r="AF1435" s="12"/>
    </row>
    <row r="1436" spans="1:32">
      <c r="A1436" s="1">
        <v>6568</v>
      </c>
      <c r="B1436" s="17" t="s">
        <v>32</v>
      </c>
      <c r="C1436" s="17"/>
      <c r="D1436" s="17" t="s">
        <v>33</v>
      </c>
      <c r="E1436" s="17" t="s">
        <v>57</v>
      </c>
      <c r="F1436" s="1" t="s">
        <v>35</v>
      </c>
      <c r="G1436" s="17" t="s">
        <v>2434</v>
      </c>
      <c r="H1436" s="17" t="s">
        <v>2276</v>
      </c>
      <c r="I1436" s="15" t="s">
        <v>75</v>
      </c>
      <c r="J1436" s="17" t="s">
        <v>1503</v>
      </c>
      <c r="K1436" s="1">
        <f>_xlfn.XLOOKUP(J1436,'[1]Youth DB'!$G:$G,'[1]Youth DB'!$A:$A,"",0)</f>
        <v>739</v>
      </c>
      <c r="L1436" s="17" t="s">
        <v>39</v>
      </c>
      <c r="M1436" s="11">
        <f>SUM(O1436,Q1436,S1436,U1436,W1436,Y1436,AA1436,AC1436,AE1436)</f>
        <v>21</v>
      </c>
      <c r="N1436" s="12" t="s">
        <v>40</v>
      </c>
      <c r="O1436" s="12">
        <v>4</v>
      </c>
      <c r="P1436" s="12">
        <v>2</v>
      </c>
      <c r="Q1436" s="12">
        <v>4</v>
      </c>
      <c r="R1436" s="12">
        <v>6</v>
      </c>
      <c r="S1436" s="12">
        <v>9</v>
      </c>
      <c r="T1436" s="12">
        <v>10</v>
      </c>
      <c r="U1436" s="12">
        <v>4</v>
      </c>
      <c r="V1436" s="12">
        <v>10</v>
      </c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12"/>
    </row>
    <row r="1437" spans="1:32">
      <c r="A1437" s="1">
        <v>1646</v>
      </c>
      <c r="B1437" s="17" t="s">
        <v>32</v>
      </c>
      <c r="C1437" s="17"/>
      <c r="D1437" s="17" t="s">
        <v>33</v>
      </c>
      <c r="E1437" s="17" t="s">
        <v>918</v>
      </c>
      <c r="F1437" s="1" t="s">
        <v>35</v>
      </c>
      <c r="G1437" s="17" t="s">
        <v>2435</v>
      </c>
      <c r="H1437" s="17" t="s">
        <v>159</v>
      </c>
      <c r="I1437" s="15" t="s">
        <v>75</v>
      </c>
      <c r="J1437" s="17" t="s">
        <v>629</v>
      </c>
      <c r="K1437" s="1">
        <f>_xlfn.XLOOKUP(J1437,'[1]Youth DB'!$G:$G,'[1]Youth DB'!$A:$A,"",0)</f>
        <v>740</v>
      </c>
      <c r="L1437" s="16"/>
      <c r="M1437" s="11">
        <f>SUM(O1437,Q1437,S1437,U1437,W1437,Y1437,AA1437,AC1437,AE1437)</f>
        <v>21</v>
      </c>
      <c r="N1437" s="12" t="s">
        <v>40</v>
      </c>
      <c r="O1437" s="12">
        <v>5</v>
      </c>
      <c r="P1437" s="12">
        <v>4</v>
      </c>
      <c r="Q1437" s="12">
        <v>3</v>
      </c>
      <c r="R1437" s="12">
        <v>5</v>
      </c>
      <c r="S1437" s="12">
        <v>9</v>
      </c>
      <c r="T1437" s="12">
        <v>10</v>
      </c>
      <c r="U1437" s="12">
        <v>4</v>
      </c>
      <c r="V1437" s="12">
        <v>10</v>
      </c>
      <c r="W1437" s="12"/>
      <c r="X1437" s="12"/>
      <c r="Y1437" s="12"/>
      <c r="Z1437" s="12"/>
      <c r="AA1437" s="12"/>
      <c r="AB1437" s="12"/>
      <c r="AC1437" s="12"/>
      <c r="AD1437" s="12"/>
      <c r="AE1437" s="12"/>
      <c r="AF1437" s="12"/>
    </row>
    <row r="1438" spans="1:32">
      <c r="A1438" s="1">
        <v>8297</v>
      </c>
      <c r="B1438" s="17" t="s">
        <v>32</v>
      </c>
      <c r="C1438" s="17"/>
      <c r="D1438" s="17" t="s">
        <v>33</v>
      </c>
      <c r="E1438" s="17" t="s">
        <v>43</v>
      </c>
      <c r="F1438" s="1" t="s">
        <v>35</v>
      </c>
      <c r="G1438" s="17" t="s">
        <v>1502</v>
      </c>
      <c r="H1438" s="17" t="s">
        <v>2436</v>
      </c>
      <c r="I1438" s="15" t="s">
        <v>75</v>
      </c>
      <c r="J1438" s="17" t="s">
        <v>1599</v>
      </c>
      <c r="K1438" s="1">
        <f>_xlfn.XLOOKUP(J1438,'[1]Youth DB'!$G:$G,'[1]Youth DB'!$A:$A,"",0)</f>
        <v>655</v>
      </c>
      <c r="L1438" s="17" t="s">
        <v>2338</v>
      </c>
      <c r="M1438" s="11">
        <f>SUM(O1438,Q1438,S1438,U1438,W1438,Y1438,AA1438,AC1438,AE1438)</f>
        <v>21</v>
      </c>
      <c r="N1438" s="12" t="s">
        <v>40</v>
      </c>
      <c r="O1438" s="12">
        <v>5</v>
      </c>
      <c r="P1438" s="12">
        <v>1</v>
      </c>
      <c r="Q1438" s="12">
        <v>5</v>
      </c>
      <c r="R1438" s="12">
        <v>2</v>
      </c>
      <c r="S1438" s="12">
        <v>11</v>
      </c>
      <c r="T1438" s="12">
        <v>2</v>
      </c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</row>
    <row r="1439" spans="1:32">
      <c r="A1439" s="1">
        <v>1670</v>
      </c>
      <c r="B1439" s="3" t="s">
        <v>41</v>
      </c>
      <c r="C1439" s="3"/>
      <c r="D1439" s="3" t="s">
        <v>42</v>
      </c>
      <c r="E1439" s="3" t="s">
        <v>57</v>
      </c>
      <c r="F1439" s="1" t="s">
        <v>35</v>
      </c>
      <c r="G1439" s="3" t="s">
        <v>2437</v>
      </c>
      <c r="H1439" s="3" t="s">
        <v>2266</v>
      </c>
      <c r="I1439" s="15"/>
      <c r="J1439" s="17" t="s">
        <v>1518</v>
      </c>
      <c r="K1439" s="1">
        <f>_xlfn.XLOOKUP(J1439,'[1]Youth DB'!$G:$G,'[1]Youth DB'!$A:$A,"",0)</f>
        <v>682</v>
      </c>
      <c r="L1439" s="16">
        <v>45000</v>
      </c>
      <c r="M1439" s="11">
        <f>SUM(O1439,Q1439,S1439,U1439,W1439,Y1439,AA1439,AC1439,AE1439)</f>
        <v>22</v>
      </c>
      <c r="N1439" s="12" t="s">
        <v>40</v>
      </c>
      <c r="O1439" s="12">
        <v>4</v>
      </c>
      <c r="P1439" s="12">
        <v>1</v>
      </c>
      <c r="Q1439" s="12">
        <v>4</v>
      </c>
      <c r="R1439" s="12">
        <v>1</v>
      </c>
      <c r="S1439" s="12">
        <v>7</v>
      </c>
      <c r="T1439" s="12">
        <v>1</v>
      </c>
      <c r="U1439" s="12">
        <v>5</v>
      </c>
      <c r="V1439" s="12">
        <v>2</v>
      </c>
      <c r="W1439" s="12">
        <v>2</v>
      </c>
      <c r="X1439" s="12">
        <v>8</v>
      </c>
      <c r="Y1439" s="12"/>
      <c r="Z1439" s="12"/>
      <c r="AA1439" s="12"/>
      <c r="AB1439" s="12"/>
      <c r="AC1439" s="12"/>
      <c r="AD1439" s="12"/>
      <c r="AE1439" s="12"/>
      <c r="AF1439" s="12"/>
    </row>
    <row r="1440" spans="1:32">
      <c r="A1440" s="1">
        <v>8104</v>
      </c>
      <c r="B1440" s="3" t="s">
        <v>41</v>
      </c>
      <c r="C1440" s="3"/>
      <c r="D1440" s="3" t="s">
        <v>42</v>
      </c>
      <c r="E1440" s="3" t="s">
        <v>43</v>
      </c>
      <c r="F1440" s="1" t="s">
        <v>35</v>
      </c>
      <c r="G1440" s="3" t="s">
        <v>2438</v>
      </c>
      <c r="H1440" s="3" t="s">
        <v>2439</v>
      </c>
      <c r="I1440" s="15"/>
      <c r="J1440" s="17" t="s">
        <v>47</v>
      </c>
      <c r="K1440" s="1">
        <f>_xlfn.XLOOKUP(J1440,'[1]Youth DB'!$G:$G,'[1]Youth DB'!$A:$A,"",0)</f>
        <v>934</v>
      </c>
      <c r="L1440" s="17" t="s">
        <v>1315</v>
      </c>
      <c r="M1440" s="11">
        <f>SUM(O1440,Q1440,S1440,U1440,W1440,Y1440,AA1440,AC1440,AE1440)</f>
        <v>22</v>
      </c>
      <c r="N1440" s="12" t="s">
        <v>40</v>
      </c>
      <c r="O1440" s="12">
        <v>2</v>
      </c>
      <c r="P1440" s="12">
        <v>1</v>
      </c>
      <c r="Q1440" s="12">
        <v>3</v>
      </c>
      <c r="R1440" s="12">
        <v>1</v>
      </c>
      <c r="S1440" s="12">
        <v>8</v>
      </c>
      <c r="T1440" s="12">
        <v>2</v>
      </c>
      <c r="U1440" s="12">
        <v>4</v>
      </c>
      <c r="V1440" s="12">
        <v>2</v>
      </c>
      <c r="W1440" s="12">
        <v>5</v>
      </c>
      <c r="X1440" s="12">
        <v>3</v>
      </c>
      <c r="Y1440" s="12"/>
      <c r="Z1440" s="12"/>
      <c r="AA1440" s="12"/>
      <c r="AB1440" s="12"/>
      <c r="AC1440" s="12"/>
      <c r="AD1440" s="12"/>
      <c r="AE1440" s="12"/>
      <c r="AF1440" s="12"/>
    </row>
    <row r="1441" spans="1:32" ht="24">
      <c r="A1441" s="1">
        <v>4471</v>
      </c>
      <c r="B1441" s="3" t="s">
        <v>48</v>
      </c>
      <c r="C1441" s="3"/>
      <c r="D1441" s="3" t="s">
        <v>33</v>
      </c>
      <c r="E1441" s="3" t="s">
        <v>57</v>
      </c>
      <c r="F1441" s="1" t="s">
        <v>35</v>
      </c>
      <c r="G1441" s="3" t="s">
        <v>2440</v>
      </c>
      <c r="H1441" s="3" t="s">
        <v>2441</v>
      </c>
      <c r="I1441" s="15" t="s">
        <v>78</v>
      </c>
      <c r="J1441" s="17" t="s">
        <v>51</v>
      </c>
      <c r="K1441" s="1">
        <f>_xlfn.XLOOKUP(J1441,'[1]Youth DB'!$G:$G,'[1]Youth DB'!$A:$A,"",0)</f>
        <v>768</v>
      </c>
      <c r="L1441" s="16">
        <v>45007</v>
      </c>
      <c r="M1441" s="11">
        <f>SUM(O1441,Q1441,S1441,U1441,W1441,Y1441,AA1441,AC1441,AE1441)</f>
        <v>22</v>
      </c>
      <c r="N1441" s="12" t="s">
        <v>40</v>
      </c>
      <c r="O1441" s="12">
        <v>5</v>
      </c>
      <c r="P1441" s="12">
        <v>1</v>
      </c>
      <c r="Q1441" s="12">
        <v>6</v>
      </c>
      <c r="R1441" s="12">
        <v>2</v>
      </c>
      <c r="S1441" s="12">
        <v>9</v>
      </c>
      <c r="T1441" s="12">
        <v>2</v>
      </c>
      <c r="U1441" s="12">
        <v>0</v>
      </c>
      <c r="V1441" s="12">
        <v>2</v>
      </c>
      <c r="W1441" s="12">
        <v>2</v>
      </c>
      <c r="X1441" s="12">
        <v>3</v>
      </c>
      <c r="Y1441" s="12"/>
      <c r="Z1441" s="12"/>
      <c r="AA1441" s="12"/>
      <c r="AB1441" s="12"/>
      <c r="AC1441" s="12"/>
      <c r="AD1441" s="12"/>
      <c r="AE1441" s="12"/>
      <c r="AF1441" s="12"/>
    </row>
    <row r="1442" spans="1:32">
      <c r="A1442" s="1">
        <v>1184</v>
      </c>
      <c r="B1442" s="3" t="s">
        <v>48</v>
      </c>
      <c r="C1442" s="3"/>
      <c r="D1442" s="3" t="s">
        <v>33</v>
      </c>
      <c r="E1442" s="3" t="s">
        <v>918</v>
      </c>
      <c r="F1442" s="1" t="s">
        <v>35</v>
      </c>
      <c r="G1442" s="3" t="s">
        <v>1309</v>
      </c>
      <c r="H1442" s="3" t="s">
        <v>589</v>
      </c>
      <c r="I1442" s="15"/>
      <c r="J1442" s="17" t="s">
        <v>1321</v>
      </c>
      <c r="K1442" s="1">
        <f>_xlfn.XLOOKUP(J1442,'[1]Youth DB'!$G:$G,'[1]Youth DB'!$A:$A,"",0)</f>
        <v>738</v>
      </c>
      <c r="L1442" s="16">
        <v>45008</v>
      </c>
      <c r="M1442" s="11">
        <f>SUM(O1442,Q1442,S1442,U1442,W1442,Y1442,AA1442,AC1442,AE1442)</f>
        <v>22</v>
      </c>
      <c r="N1442" s="12" t="s">
        <v>40</v>
      </c>
      <c r="O1442" s="12">
        <v>2</v>
      </c>
      <c r="P1442" s="12">
        <v>1</v>
      </c>
      <c r="Q1442" s="12">
        <v>3</v>
      </c>
      <c r="R1442" s="12">
        <v>2</v>
      </c>
      <c r="S1442" s="12">
        <v>11</v>
      </c>
      <c r="T1442" s="12">
        <v>4</v>
      </c>
      <c r="U1442" s="12">
        <v>4</v>
      </c>
      <c r="V1442" s="12">
        <v>7</v>
      </c>
      <c r="W1442" s="12">
        <v>2</v>
      </c>
      <c r="X1442" s="12">
        <v>8</v>
      </c>
      <c r="Y1442" s="12"/>
      <c r="Z1442" s="12"/>
      <c r="AA1442" s="12"/>
      <c r="AB1442" s="12"/>
      <c r="AC1442" s="12"/>
      <c r="AD1442" s="12"/>
      <c r="AE1442" s="12"/>
      <c r="AF1442" s="12"/>
    </row>
    <row r="1443" spans="1:32">
      <c r="A1443" s="1">
        <v>4478</v>
      </c>
      <c r="B1443" s="3" t="s">
        <v>48</v>
      </c>
      <c r="C1443" s="3"/>
      <c r="D1443" s="3" t="s">
        <v>33</v>
      </c>
      <c r="E1443" s="3" t="s">
        <v>57</v>
      </c>
      <c r="F1443" s="1" t="s">
        <v>35</v>
      </c>
      <c r="G1443" s="3" t="s">
        <v>2442</v>
      </c>
      <c r="H1443" s="3" t="s">
        <v>2443</v>
      </c>
      <c r="I1443" s="15" t="s">
        <v>78</v>
      </c>
      <c r="J1443" s="17" t="s">
        <v>1321</v>
      </c>
      <c r="K1443" s="1">
        <f>_xlfn.XLOOKUP(J1443,'[1]Youth DB'!$G:$G,'[1]Youth DB'!$A:$A,"",0)</f>
        <v>738</v>
      </c>
      <c r="L1443" s="16">
        <v>45008</v>
      </c>
      <c r="M1443" s="11">
        <f>SUM(O1443,Q1443,S1443,U1443,W1443,Y1443,AA1443,AC1443,AE1443)</f>
        <v>22</v>
      </c>
      <c r="N1443" s="12" t="s">
        <v>40</v>
      </c>
      <c r="O1443" s="12">
        <v>1</v>
      </c>
      <c r="P1443" s="12">
        <v>1</v>
      </c>
      <c r="Q1443" s="12">
        <v>7</v>
      </c>
      <c r="R1443" s="12">
        <v>2</v>
      </c>
      <c r="S1443" s="12">
        <v>8</v>
      </c>
      <c r="T1443" s="12">
        <v>3</v>
      </c>
      <c r="U1443" s="12">
        <v>3</v>
      </c>
      <c r="V1443" s="12">
        <v>4</v>
      </c>
      <c r="W1443" s="12">
        <v>3</v>
      </c>
      <c r="X1443" s="12">
        <v>5</v>
      </c>
      <c r="Y1443" s="12"/>
      <c r="Z1443" s="12"/>
      <c r="AA1443" s="12"/>
      <c r="AB1443" s="12"/>
      <c r="AC1443" s="12"/>
      <c r="AD1443" s="12"/>
      <c r="AE1443" s="12"/>
      <c r="AF1443" s="12"/>
    </row>
    <row r="1444" spans="1:32">
      <c r="A1444" s="1">
        <v>3035</v>
      </c>
      <c r="B1444" s="3" t="s">
        <v>48</v>
      </c>
      <c r="C1444" s="3"/>
      <c r="D1444" s="3" t="s">
        <v>33</v>
      </c>
      <c r="E1444" s="3" t="s">
        <v>918</v>
      </c>
      <c r="F1444" s="1" t="s">
        <v>35</v>
      </c>
      <c r="G1444" s="3" t="s">
        <v>2444</v>
      </c>
      <c r="H1444" s="3" t="s">
        <v>2445</v>
      </c>
      <c r="I1444" s="15"/>
      <c r="J1444" s="17" t="s">
        <v>1437</v>
      </c>
      <c r="K1444" s="1">
        <f>_xlfn.XLOOKUP(J1444,'[1]Youth DB'!$G:$G,'[1]Youth DB'!$A:$A,"",0)</f>
        <v>564</v>
      </c>
      <c r="L1444" s="16">
        <v>45008</v>
      </c>
      <c r="M1444" s="11">
        <f>SUM(O1444,Q1444,S1444,U1444,W1444,Y1444,AA1444,AC1444,AE1444)</f>
        <v>22</v>
      </c>
      <c r="N1444" s="12" t="s">
        <v>40</v>
      </c>
      <c r="O1444" s="12">
        <v>4</v>
      </c>
      <c r="P1444" s="12">
        <v>1</v>
      </c>
      <c r="Q1444" s="12">
        <v>3</v>
      </c>
      <c r="R1444" s="12">
        <v>2</v>
      </c>
      <c r="S1444" s="12">
        <v>9</v>
      </c>
      <c r="T1444" s="12">
        <v>3</v>
      </c>
      <c r="U1444" s="12">
        <v>3</v>
      </c>
      <c r="V1444" s="12">
        <v>4</v>
      </c>
      <c r="W1444" s="12">
        <v>3</v>
      </c>
      <c r="X1444" s="12">
        <v>4</v>
      </c>
      <c r="Y1444" s="12"/>
      <c r="Z1444" s="12"/>
      <c r="AA1444" s="12"/>
      <c r="AB1444" s="12"/>
      <c r="AC1444" s="12"/>
      <c r="AD1444" s="12"/>
      <c r="AE1444" s="12"/>
      <c r="AF1444" s="12"/>
    </row>
    <row r="1445" spans="1:32">
      <c r="A1445" s="1">
        <v>1849</v>
      </c>
      <c r="B1445" s="3" t="s">
        <v>48</v>
      </c>
      <c r="C1445" s="3"/>
      <c r="D1445" s="3" t="s">
        <v>33</v>
      </c>
      <c r="E1445" s="3" t="s">
        <v>34</v>
      </c>
      <c r="F1445" s="1" t="s">
        <v>35</v>
      </c>
      <c r="G1445" s="3" t="s">
        <v>2446</v>
      </c>
      <c r="H1445" s="3" t="s">
        <v>1190</v>
      </c>
      <c r="I1445" s="15" t="s">
        <v>78</v>
      </c>
      <c r="J1445" s="17" t="s">
        <v>1437</v>
      </c>
      <c r="K1445" s="1">
        <f>_xlfn.XLOOKUP(J1445,'[1]Youth DB'!$G:$G,'[1]Youth DB'!$A:$A,"",0)</f>
        <v>564</v>
      </c>
      <c r="L1445" s="16">
        <v>45008</v>
      </c>
      <c r="M1445" s="11">
        <f>SUM(O1445,Q1445,S1445,U1445,W1445,Y1445,AA1445,AC1445,AE1445)</f>
        <v>22</v>
      </c>
      <c r="N1445" s="12" t="s">
        <v>40</v>
      </c>
      <c r="O1445" s="12">
        <v>4</v>
      </c>
      <c r="P1445" s="12">
        <v>1</v>
      </c>
      <c r="Q1445" s="12">
        <v>3</v>
      </c>
      <c r="R1445" s="12">
        <v>2</v>
      </c>
      <c r="S1445" s="12">
        <v>8</v>
      </c>
      <c r="T1445" s="12">
        <v>3</v>
      </c>
      <c r="U1445" s="12">
        <v>3</v>
      </c>
      <c r="V1445" s="12">
        <v>3</v>
      </c>
      <c r="W1445" s="12">
        <v>4</v>
      </c>
      <c r="X1445" s="12">
        <v>4</v>
      </c>
      <c r="Y1445" s="12"/>
      <c r="Z1445" s="12"/>
      <c r="AA1445" s="12"/>
      <c r="AB1445" s="12"/>
      <c r="AC1445" s="12"/>
      <c r="AD1445" s="12"/>
      <c r="AE1445" s="12"/>
      <c r="AF1445" s="12"/>
    </row>
    <row r="1446" spans="1:32">
      <c r="A1446" s="1">
        <v>4466</v>
      </c>
      <c r="B1446" s="3" t="s">
        <v>48</v>
      </c>
      <c r="C1446" s="3"/>
      <c r="D1446" s="3" t="s">
        <v>33</v>
      </c>
      <c r="E1446" s="3" t="s">
        <v>34</v>
      </c>
      <c r="F1446" s="1" t="s">
        <v>35</v>
      </c>
      <c r="G1446" s="3" t="s">
        <v>2447</v>
      </c>
      <c r="H1446" s="3" t="s">
        <v>1454</v>
      </c>
      <c r="I1446" s="15" t="s">
        <v>78</v>
      </c>
      <c r="J1446" s="17" t="s">
        <v>1437</v>
      </c>
      <c r="K1446" s="1">
        <f>_xlfn.XLOOKUP(J1446,'[1]Youth DB'!$G:$G,'[1]Youth DB'!$A:$A,"",0)</f>
        <v>564</v>
      </c>
      <c r="L1446" s="16">
        <v>45008</v>
      </c>
      <c r="M1446" s="11">
        <f>SUM(O1446,Q1446,S1446,U1446,W1446,Y1446,AA1446,AC1446,AE1446)</f>
        <v>22</v>
      </c>
      <c r="N1446" s="12" t="s">
        <v>40</v>
      </c>
      <c r="O1446" s="12">
        <v>4</v>
      </c>
      <c r="P1446" s="12">
        <v>1</v>
      </c>
      <c r="Q1446" s="12">
        <v>3</v>
      </c>
      <c r="R1446" s="12">
        <v>2</v>
      </c>
      <c r="S1446" s="12">
        <v>8</v>
      </c>
      <c r="T1446" s="12">
        <v>3</v>
      </c>
      <c r="U1446" s="12">
        <v>3</v>
      </c>
      <c r="V1446" s="12">
        <v>3</v>
      </c>
      <c r="W1446" s="12">
        <v>4</v>
      </c>
      <c r="X1446" s="12">
        <v>4</v>
      </c>
      <c r="Y1446" s="12"/>
      <c r="Z1446" s="12"/>
      <c r="AA1446" s="12"/>
      <c r="AB1446" s="12"/>
      <c r="AC1446" s="12"/>
      <c r="AD1446" s="12"/>
      <c r="AE1446" s="12"/>
      <c r="AF1446" s="12"/>
    </row>
    <row r="1447" spans="1:32">
      <c r="A1447" s="1">
        <v>4482</v>
      </c>
      <c r="B1447" s="3" t="s">
        <v>48</v>
      </c>
      <c r="C1447" s="3"/>
      <c r="D1447" s="3" t="s">
        <v>33</v>
      </c>
      <c r="E1447" s="3" t="s">
        <v>918</v>
      </c>
      <c r="F1447" s="1" t="s">
        <v>35</v>
      </c>
      <c r="G1447" s="3" t="s">
        <v>2448</v>
      </c>
      <c r="H1447" s="3" t="s">
        <v>2449</v>
      </c>
      <c r="I1447" s="15"/>
      <c r="J1447" s="17" t="s">
        <v>1437</v>
      </c>
      <c r="K1447" s="1">
        <f>_xlfn.XLOOKUP(J1447,'[1]Youth DB'!$G:$G,'[1]Youth DB'!$A:$A,"",0)</f>
        <v>564</v>
      </c>
      <c r="L1447" s="16">
        <v>45008</v>
      </c>
      <c r="M1447" s="11">
        <f>SUM(O1447,Q1447,S1447,U1447,W1447,Y1447,AA1447,AC1447,AE1447)</f>
        <v>22</v>
      </c>
      <c r="N1447" s="12" t="s">
        <v>40</v>
      </c>
      <c r="O1447" s="12">
        <v>4</v>
      </c>
      <c r="P1447" s="12">
        <v>1</v>
      </c>
      <c r="Q1447" s="12">
        <v>3</v>
      </c>
      <c r="R1447" s="12">
        <v>2</v>
      </c>
      <c r="S1447" s="12">
        <v>9</v>
      </c>
      <c r="T1447" s="12">
        <v>3</v>
      </c>
      <c r="U1447" s="12">
        <v>3</v>
      </c>
      <c r="V1447" s="12">
        <v>3</v>
      </c>
      <c r="W1447" s="12">
        <v>3</v>
      </c>
      <c r="X1447" s="12">
        <v>3</v>
      </c>
      <c r="Y1447" s="12"/>
      <c r="Z1447" s="12"/>
      <c r="AA1447" s="12"/>
      <c r="AB1447" s="12"/>
      <c r="AC1447" s="12"/>
      <c r="AD1447" s="12"/>
      <c r="AE1447" s="12"/>
      <c r="AF1447" s="12"/>
    </row>
    <row r="1448" spans="1:32">
      <c r="A1448" s="1">
        <v>4829</v>
      </c>
      <c r="B1448" s="3" t="s">
        <v>1016</v>
      </c>
      <c r="C1448" s="3"/>
      <c r="D1448" s="3" t="s">
        <v>432</v>
      </c>
      <c r="E1448" s="3" t="s">
        <v>57</v>
      </c>
      <c r="F1448" s="1" t="s">
        <v>35</v>
      </c>
      <c r="G1448" s="3" t="s">
        <v>2450</v>
      </c>
      <c r="H1448" s="3" t="s">
        <v>481</v>
      </c>
      <c r="I1448" s="15" t="s">
        <v>78</v>
      </c>
      <c r="J1448" s="17" t="s">
        <v>1548</v>
      </c>
      <c r="K1448" s="1">
        <f>_xlfn.XLOOKUP(J1448,'[1]Youth DB'!$G:$G,'[1]Youth DB'!$A:$A,"",0)</f>
        <v>891</v>
      </c>
      <c r="L1448" s="17" t="s">
        <v>39</v>
      </c>
      <c r="M1448" s="11">
        <f>SUM(O1448,Q1448,S1448,U1448,W1448,Y1448,AA1448,AC1448,AE1448)</f>
        <v>22</v>
      </c>
      <c r="N1448" s="12"/>
      <c r="O1448" s="12">
        <v>3</v>
      </c>
      <c r="P1448" s="12">
        <v>2</v>
      </c>
      <c r="Q1448" s="12">
        <v>5</v>
      </c>
      <c r="R1448" s="12">
        <v>2</v>
      </c>
      <c r="S1448" s="12">
        <v>7</v>
      </c>
      <c r="T1448" s="12">
        <v>3</v>
      </c>
      <c r="U1448" s="12">
        <v>2</v>
      </c>
      <c r="V1448" s="12">
        <v>3</v>
      </c>
      <c r="W1448" s="12">
        <v>5</v>
      </c>
      <c r="X1448" s="12">
        <v>9</v>
      </c>
      <c r="Y1448" s="12"/>
      <c r="Z1448" s="12"/>
      <c r="AA1448" s="12"/>
      <c r="AB1448" s="12"/>
      <c r="AC1448" s="12"/>
      <c r="AD1448" s="12"/>
      <c r="AE1448" s="12"/>
      <c r="AF1448" s="12"/>
    </row>
    <row r="1449" spans="1:32" ht="48">
      <c r="A1449" s="1">
        <v>7752</v>
      </c>
      <c r="B1449" s="3" t="s">
        <v>1016</v>
      </c>
      <c r="C1449" s="13" t="s">
        <v>1553</v>
      </c>
      <c r="D1449" s="13" t="s">
        <v>432</v>
      </c>
      <c r="E1449" s="3" t="s">
        <v>43</v>
      </c>
      <c r="F1449" s="1" t="s">
        <v>35</v>
      </c>
      <c r="G1449" s="17" t="s">
        <v>2451</v>
      </c>
      <c r="H1449" s="17" t="s">
        <v>93</v>
      </c>
      <c r="I1449" s="15" t="s">
        <v>75</v>
      </c>
      <c r="J1449" s="17" t="s">
        <v>1551</v>
      </c>
      <c r="K1449" s="1">
        <f>_xlfn.XLOOKUP(J1449,'[1]Youth DB'!$G:$G,'[1]Youth DB'!$A:$A,"",0)</f>
        <v>767</v>
      </c>
      <c r="L1449" s="17" t="s">
        <v>779</v>
      </c>
      <c r="M1449" s="11">
        <f>SUM(O1449,Q1449,S1449,U1449,W1449,Y1449,AA1449,AC1449,AE1449)</f>
        <v>22</v>
      </c>
      <c r="N1449" s="12"/>
      <c r="O1449" s="12"/>
      <c r="P1449" s="12"/>
      <c r="Q1449" s="12">
        <v>2</v>
      </c>
      <c r="R1449" s="12">
        <v>1</v>
      </c>
      <c r="S1449" s="12">
        <v>10</v>
      </c>
      <c r="T1449" s="12">
        <v>2</v>
      </c>
      <c r="U1449" s="12">
        <v>5</v>
      </c>
      <c r="V1449" s="12">
        <v>2</v>
      </c>
      <c r="W1449" s="12">
        <v>5</v>
      </c>
      <c r="X1449" s="12">
        <v>5</v>
      </c>
      <c r="Y1449" s="12"/>
      <c r="Z1449" s="12"/>
      <c r="AA1449" s="12"/>
      <c r="AB1449" s="12"/>
      <c r="AC1449" s="12"/>
      <c r="AD1449" s="12"/>
      <c r="AE1449" s="12"/>
      <c r="AF1449" s="12"/>
    </row>
    <row r="1450" spans="1:32">
      <c r="A1450" s="1">
        <v>5616</v>
      </c>
      <c r="B1450" s="17" t="s">
        <v>435</v>
      </c>
      <c r="C1450" s="17"/>
      <c r="D1450" s="17" t="s">
        <v>436</v>
      </c>
      <c r="E1450" s="17" t="s">
        <v>57</v>
      </c>
      <c r="F1450" s="1" t="s">
        <v>35</v>
      </c>
      <c r="G1450" s="17" t="s">
        <v>2452</v>
      </c>
      <c r="H1450" s="17" t="s">
        <v>159</v>
      </c>
      <c r="I1450" s="15" t="s">
        <v>75</v>
      </c>
      <c r="J1450" t="s">
        <v>2428</v>
      </c>
      <c r="K1450" s="1">
        <f>_xlfn.XLOOKUP(J1450,'[1]Youth DB'!$G:$G,'[1]Youth DB'!$A:$A,"",0)</f>
        <v>680</v>
      </c>
      <c r="L1450" s="17" t="s">
        <v>703</v>
      </c>
      <c r="M1450" s="11">
        <f>SUM(O1450,Q1450,S1450,U1450,W1450,Y1450,AA1450,AC1450,AE1450)</f>
        <v>3</v>
      </c>
      <c r="N1450" s="12"/>
      <c r="O1450" s="12">
        <v>0</v>
      </c>
      <c r="P1450" s="12"/>
      <c r="Q1450" s="12">
        <v>1</v>
      </c>
      <c r="R1450" s="12">
        <v>3</v>
      </c>
      <c r="S1450" s="12">
        <v>2</v>
      </c>
      <c r="T1450" s="12">
        <v>2</v>
      </c>
      <c r="U1450" s="12"/>
      <c r="V1450" s="12"/>
      <c r="W1450" s="12">
        <v>0</v>
      </c>
      <c r="X1450" s="12">
        <v>2</v>
      </c>
      <c r="Y1450" s="12"/>
      <c r="Z1450" s="12"/>
      <c r="AA1450" s="12"/>
      <c r="AB1450" s="12"/>
      <c r="AC1450" s="12"/>
      <c r="AD1450" s="12"/>
      <c r="AE1450" s="12"/>
      <c r="AF1450" s="12"/>
    </row>
    <row r="1451" spans="1:32">
      <c r="A1451" s="1">
        <v>4857</v>
      </c>
      <c r="B1451" s="3" t="s">
        <v>1016</v>
      </c>
      <c r="C1451" s="13"/>
      <c r="D1451" s="13" t="s">
        <v>432</v>
      </c>
      <c r="E1451" s="3" t="s">
        <v>57</v>
      </c>
      <c r="F1451" s="1" t="s">
        <v>35</v>
      </c>
      <c r="G1451" s="3" t="s">
        <v>2453</v>
      </c>
      <c r="H1451" s="3" t="s">
        <v>1522</v>
      </c>
      <c r="I1451" s="15" t="s">
        <v>75</v>
      </c>
      <c r="J1451" s="17" t="s">
        <v>1797</v>
      </c>
      <c r="K1451" s="1">
        <f>_xlfn.XLOOKUP(J1451,'[1]Youth DB'!$G:$G,'[1]Youth DB'!$A:$A,"",0)</f>
        <v>759</v>
      </c>
      <c r="L1451" s="17" t="s">
        <v>39</v>
      </c>
      <c r="M1451" s="11">
        <f>SUM(O1451,Q1451,S1451,U1451,W1451,Y1451,AA1451,AC1451,AE1451)</f>
        <v>22</v>
      </c>
      <c r="N1451" s="12"/>
      <c r="O1451" s="12">
        <v>5</v>
      </c>
      <c r="P1451" s="12">
        <v>1</v>
      </c>
      <c r="Q1451" s="12">
        <v>5</v>
      </c>
      <c r="R1451" s="12">
        <v>3</v>
      </c>
      <c r="S1451" s="12">
        <v>6</v>
      </c>
      <c r="T1451" s="12">
        <v>4</v>
      </c>
      <c r="U1451" s="12">
        <v>3</v>
      </c>
      <c r="V1451" s="12">
        <v>7</v>
      </c>
      <c r="W1451" s="12">
        <v>3</v>
      </c>
      <c r="X1451" s="12">
        <v>9</v>
      </c>
      <c r="Y1451" s="12"/>
      <c r="Z1451" s="12"/>
      <c r="AA1451" s="12"/>
      <c r="AB1451" s="12"/>
      <c r="AC1451" s="12"/>
      <c r="AD1451" s="12"/>
      <c r="AE1451" s="12"/>
      <c r="AF1451" s="12"/>
    </row>
    <row r="1452" spans="1:32">
      <c r="A1452" s="1">
        <v>7736</v>
      </c>
      <c r="B1452" s="3" t="s">
        <v>1016</v>
      </c>
      <c r="C1452" s="3"/>
      <c r="D1452" s="3" t="s">
        <v>432</v>
      </c>
      <c r="E1452" s="3" t="s">
        <v>43</v>
      </c>
      <c r="F1452" s="1" t="s">
        <v>35</v>
      </c>
      <c r="G1452" s="17" t="s">
        <v>2454</v>
      </c>
      <c r="H1452" s="17" t="s">
        <v>2455</v>
      </c>
      <c r="I1452" s="15" t="s">
        <v>75</v>
      </c>
      <c r="J1452" s="17" t="s">
        <v>1797</v>
      </c>
      <c r="K1452" s="1">
        <f>_xlfn.XLOOKUP(J1452,'[1]Youth DB'!$G:$G,'[1]Youth DB'!$A:$A,"",0)</f>
        <v>759</v>
      </c>
      <c r="L1452" s="17" t="s">
        <v>39</v>
      </c>
      <c r="M1452" s="11">
        <f>SUM(O1452,Q1452,S1452,U1452,W1452,Y1452,AA1452,AC1452,AE1452)</f>
        <v>22</v>
      </c>
      <c r="N1452" s="12"/>
      <c r="O1452" s="12">
        <v>3</v>
      </c>
      <c r="P1452" s="12">
        <v>1</v>
      </c>
      <c r="Q1452" s="12">
        <v>3</v>
      </c>
      <c r="R1452" s="12">
        <v>2</v>
      </c>
      <c r="S1452" s="12">
        <v>8</v>
      </c>
      <c r="T1452" s="12">
        <v>3</v>
      </c>
      <c r="U1452" s="12">
        <v>4</v>
      </c>
      <c r="V1452" s="12">
        <v>3</v>
      </c>
      <c r="W1452" s="12">
        <v>4</v>
      </c>
      <c r="X1452" s="12">
        <v>5</v>
      </c>
      <c r="Y1452" s="12"/>
      <c r="Z1452" s="12"/>
      <c r="AA1452" s="12"/>
      <c r="AB1452" s="12"/>
      <c r="AC1452" s="12"/>
      <c r="AD1452" s="12"/>
      <c r="AE1452" s="12"/>
      <c r="AF1452" s="12"/>
    </row>
    <row r="1453" spans="1:32">
      <c r="A1453" s="1">
        <v>4830</v>
      </c>
      <c r="B1453" s="3" t="s">
        <v>1016</v>
      </c>
      <c r="C1453" s="3"/>
      <c r="D1453" s="3" t="s">
        <v>432</v>
      </c>
      <c r="E1453" s="3" t="s">
        <v>57</v>
      </c>
      <c r="F1453" s="1" t="s">
        <v>35</v>
      </c>
      <c r="G1453" s="3" t="s">
        <v>2456</v>
      </c>
      <c r="H1453" s="3" t="s">
        <v>838</v>
      </c>
      <c r="I1453" s="15" t="s">
        <v>75</v>
      </c>
      <c r="J1453" s="17" t="s">
        <v>1797</v>
      </c>
      <c r="K1453" s="1">
        <f>_xlfn.XLOOKUP(J1453,'[1]Youth DB'!$G:$G,'[1]Youth DB'!$A:$A,"",0)</f>
        <v>759</v>
      </c>
      <c r="L1453" s="17" t="s">
        <v>39</v>
      </c>
      <c r="M1453" s="11">
        <f>SUM(O1453,Q1453,S1453,U1453,W1453,Y1453,AA1453,AC1453,AE1453)</f>
        <v>22</v>
      </c>
      <c r="N1453" s="12"/>
      <c r="O1453" s="12">
        <v>5</v>
      </c>
      <c r="P1453" s="12">
        <v>1</v>
      </c>
      <c r="Q1453" s="12">
        <v>6</v>
      </c>
      <c r="R1453" s="12">
        <v>5</v>
      </c>
      <c r="S1453" s="12">
        <v>6</v>
      </c>
      <c r="T1453" s="12">
        <v>5</v>
      </c>
      <c r="U1453" s="12">
        <v>3</v>
      </c>
      <c r="V1453" s="12">
        <v>5</v>
      </c>
      <c r="W1453" s="12">
        <v>2</v>
      </c>
      <c r="X1453" s="12">
        <v>9</v>
      </c>
      <c r="Y1453" s="12"/>
      <c r="Z1453" s="12"/>
      <c r="AA1453" s="12"/>
      <c r="AB1453" s="12"/>
      <c r="AC1453" s="12"/>
      <c r="AD1453" s="12"/>
      <c r="AE1453" s="12"/>
      <c r="AF1453" s="12"/>
    </row>
    <row r="1454" spans="1:32">
      <c r="A1454" s="1">
        <v>4792</v>
      </c>
      <c r="B1454" s="3" t="s">
        <v>1016</v>
      </c>
      <c r="C1454" s="13"/>
      <c r="D1454" s="13" t="s">
        <v>432</v>
      </c>
      <c r="E1454" s="3" t="s">
        <v>57</v>
      </c>
      <c r="F1454" s="1" t="s">
        <v>35</v>
      </c>
      <c r="G1454" s="3" t="s">
        <v>2457</v>
      </c>
      <c r="H1454" s="3" t="s">
        <v>2458</v>
      </c>
      <c r="I1454" s="15" t="s">
        <v>78</v>
      </c>
      <c r="J1454" s="17" t="s">
        <v>1358</v>
      </c>
      <c r="K1454" s="1">
        <f>_xlfn.XLOOKUP(J1454,'[1]Youth DB'!$G:$G,'[1]Youth DB'!$A:$A,"",0)</f>
        <v>665</v>
      </c>
      <c r="L1454" s="17" t="s">
        <v>155</v>
      </c>
      <c r="M1454" s="11">
        <f>SUM(O1454,Q1454,S1454,U1454,W1454,Y1454,AA1454,AC1454,AE1454)</f>
        <v>22</v>
      </c>
      <c r="N1454" s="12"/>
      <c r="O1454" s="12">
        <v>4</v>
      </c>
      <c r="P1454" s="12">
        <v>3</v>
      </c>
      <c r="Q1454" s="12">
        <v>4</v>
      </c>
      <c r="R1454" s="12">
        <v>5</v>
      </c>
      <c r="S1454" s="12">
        <v>8</v>
      </c>
      <c r="T1454" s="12">
        <v>6</v>
      </c>
      <c r="U1454" s="12">
        <v>4</v>
      </c>
      <c r="V1454" s="12">
        <v>6</v>
      </c>
      <c r="W1454" s="12">
        <v>2</v>
      </c>
      <c r="X1454" s="12">
        <v>8</v>
      </c>
      <c r="Y1454" s="12"/>
      <c r="Z1454" s="12"/>
      <c r="AA1454" s="12"/>
      <c r="AB1454" s="12"/>
      <c r="AC1454" s="12"/>
      <c r="AD1454" s="12"/>
      <c r="AE1454" s="12"/>
      <c r="AF1454" s="12"/>
    </row>
    <row r="1455" spans="1:32">
      <c r="A1455" s="1">
        <v>4827</v>
      </c>
      <c r="B1455" s="3" t="s">
        <v>1016</v>
      </c>
      <c r="C1455" s="13"/>
      <c r="D1455" s="13" t="s">
        <v>432</v>
      </c>
      <c r="E1455" s="3" t="s">
        <v>57</v>
      </c>
      <c r="F1455" s="1" t="s">
        <v>35</v>
      </c>
      <c r="G1455" s="3" t="s">
        <v>2459</v>
      </c>
      <c r="H1455" s="3" t="s">
        <v>481</v>
      </c>
      <c r="I1455" s="15" t="s">
        <v>75</v>
      </c>
      <c r="J1455" s="17" t="s">
        <v>1358</v>
      </c>
      <c r="K1455" s="1">
        <f>_xlfn.XLOOKUP(J1455,'[1]Youth DB'!$G:$G,'[1]Youth DB'!$A:$A,"",0)</f>
        <v>665</v>
      </c>
      <c r="L1455" s="17" t="s">
        <v>39</v>
      </c>
      <c r="M1455" s="11">
        <f>SUM(O1455,Q1455,S1455,U1455,W1455,Y1455,AA1455,AC1455,AE1455)</f>
        <v>22</v>
      </c>
      <c r="N1455" s="12"/>
      <c r="O1455" s="12">
        <v>5</v>
      </c>
      <c r="P1455" s="12">
        <v>2</v>
      </c>
      <c r="Q1455" s="12">
        <v>4</v>
      </c>
      <c r="R1455" s="12">
        <v>4</v>
      </c>
      <c r="S1455" s="12">
        <v>7</v>
      </c>
      <c r="T1455" s="12">
        <v>6</v>
      </c>
      <c r="U1455" s="12">
        <v>3</v>
      </c>
      <c r="V1455" s="12">
        <v>6</v>
      </c>
      <c r="W1455" s="12">
        <v>3</v>
      </c>
      <c r="X1455" s="12">
        <v>8</v>
      </c>
      <c r="Y1455" s="12"/>
      <c r="Z1455" s="12"/>
      <c r="AA1455" s="12"/>
      <c r="AB1455" s="12"/>
      <c r="AC1455" s="12"/>
      <c r="AD1455" s="12"/>
      <c r="AE1455" s="12"/>
      <c r="AF1455" s="12"/>
    </row>
    <row r="1456" spans="1:32">
      <c r="A1456" s="1">
        <v>9047</v>
      </c>
      <c r="B1456" s="17" t="s">
        <v>435</v>
      </c>
      <c r="C1456" s="17"/>
      <c r="D1456" s="17" t="s">
        <v>436</v>
      </c>
      <c r="E1456" s="17" t="s">
        <v>57</v>
      </c>
      <c r="F1456" s="1" t="s">
        <v>35</v>
      </c>
      <c r="G1456" s="17" t="s">
        <v>2460</v>
      </c>
      <c r="H1456" s="17" t="s">
        <v>2461</v>
      </c>
      <c r="I1456" s="15" t="s">
        <v>78</v>
      </c>
      <c r="J1456" t="s">
        <v>2428</v>
      </c>
      <c r="K1456" s="1">
        <f>_xlfn.XLOOKUP(J1456,'[1]Youth DB'!$G:$G,'[1]Youth DB'!$A:$A,"",0)</f>
        <v>680</v>
      </c>
      <c r="L1456" s="17" t="s">
        <v>758</v>
      </c>
      <c r="M1456" s="11">
        <f>SUM(O1456,Q1456,S1456,U1456,W1456,Y1456,AA1456,AC1456,AE1456)</f>
        <v>4</v>
      </c>
      <c r="N1456" s="12"/>
      <c r="O1456" s="12">
        <v>0</v>
      </c>
      <c r="P1456" s="12"/>
      <c r="Q1456" s="12">
        <v>2</v>
      </c>
      <c r="R1456" s="12">
        <v>3</v>
      </c>
      <c r="S1456" s="12">
        <v>2</v>
      </c>
      <c r="T1456" s="12">
        <v>8</v>
      </c>
      <c r="U1456" s="12"/>
      <c r="V1456" s="12"/>
      <c r="W1456" s="12">
        <v>0</v>
      </c>
      <c r="X1456" s="12">
        <v>8</v>
      </c>
      <c r="Y1456" s="12"/>
      <c r="Z1456" s="12"/>
      <c r="AA1456" s="12"/>
      <c r="AB1456" s="12"/>
      <c r="AC1456" s="12"/>
      <c r="AD1456" s="12"/>
      <c r="AE1456" s="12"/>
      <c r="AF1456" s="12"/>
    </row>
    <row r="1457" spans="1:32">
      <c r="A1457" s="1">
        <v>5444</v>
      </c>
      <c r="B1457" s="17" t="s">
        <v>435</v>
      </c>
      <c r="C1457" s="17"/>
      <c r="D1457" s="17" t="s">
        <v>436</v>
      </c>
      <c r="E1457" s="17" t="s">
        <v>57</v>
      </c>
      <c r="F1457" s="1" t="s">
        <v>35</v>
      </c>
      <c r="G1457" s="17" t="s">
        <v>2462</v>
      </c>
      <c r="H1457" s="17" t="s">
        <v>2463</v>
      </c>
      <c r="I1457" s="15" t="s">
        <v>78</v>
      </c>
      <c r="J1457" t="s">
        <v>2428</v>
      </c>
      <c r="K1457" s="1">
        <f>_xlfn.XLOOKUP(J1457,'[1]Youth DB'!$G:$G,'[1]Youth DB'!$A:$A,"",0)</f>
        <v>680</v>
      </c>
      <c r="L1457" s="17" t="s">
        <v>703</v>
      </c>
      <c r="M1457" s="11">
        <f>SUM(O1457,Q1457,S1457,U1457,W1457,Y1457,AA1457,AC1457,AE1457)</f>
        <v>5</v>
      </c>
      <c r="N1457" s="12"/>
      <c r="O1457" s="12">
        <v>0</v>
      </c>
      <c r="P1457" s="12"/>
      <c r="Q1457" s="12">
        <v>3</v>
      </c>
      <c r="R1457" s="12">
        <v>3</v>
      </c>
      <c r="S1457" s="12">
        <v>2</v>
      </c>
      <c r="T1457" s="12">
        <v>8</v>
      </c>
      <c r="U1457" s="12"/>
      <c r="V1457" s="12"/>
      <c r="W1457" s="12">
        <v>0</v>
      </c>
      <c r="X1457" s="12">
        <v>8</v>
      </c>
      <c r="Y1457" s="12"/>
      <c r="Z1457" s="12"/>
      <c r="AA1457" s="12"/>
      <c r="AB1457" s="12"/>
      <c r="AC1457" s="12"/>
      <c r="AD1457" s="12"/>
      <c r="AE1457" s="12"/>
      <c r="AF1457" s="12"/>
    </row>
    <row r="1458" spans="1:32">
      <c r="A1458" s="1">
        <v>7552</v>
      </c>
      <c r="B1458" s="3" t="s">
        <v>807</v>
      </c>
      <c r="C1458" s="3"/>
      <c r="D1458" s="3" t="s">
        <v>33</v>
      </c>
      <c r="E1458" s="3" t="s">
        <v>43</v>
      </c>
      <c r="F1458" s="1" t="s">
        <v>35</v>
      </c>
      <c r="G1458" s="3" t="s">
        <v>2464</v>
      </c>
      <c r="H1458" s="3" t="s">
        <v>2465</v>
      </c>
      <c r="I1458" s="15"/>
      <c r="J1458" s="17" t="s">
        <v>1129</v>
      </c>
      <c r="K1458" s="1">
        <f>_xlfn.XLOOKUP(J1458,'[1]Youth DB'!$G:$G,'[1]Youth DB'!$A:$A,"",0)</f>
        <v>694</v>
      </c>
      <c r="L1458" s="17" t="s">
        <v>641</v>
      </c>
      <c r="M1458" s="11">
        <f>SUM(O1458,Q1458,S1458,U1458,W1458,Y1458,AA1458,AC1458,AE1458)</f>
        <v>22</v>
      </c>
      <c r="N1458" s="12" t="s">
        <v>40</v>
      </c>
      <c r="O1458" s="12">
        <v>5</v>
      </c>
      <c r="P1458" s="12">
        <v>1</v>
      </c>
      <c r="Q1458" s="12">
        <v>4</v>
      </c>
      <c r="R1458" s="12">
        <v>1</v>
      </c>
      <c r="S1458" s="12">
        <v>6</v>
      </c>
      <c r="T1458" s="12">
        <v>2</v>
      </c>
      <c r="U1458" s="12">
        <v>3</v>
      </c>
      <c r="V1458" s="12">
        <v>3</v>
      </c>
      <c r="W1458" s="12">
        <v>4</v>
      </c>
      <c r="X1458" s="12">
        <v>4</v>
      </c>
      <c r="Y1458" s="12"/>
      <c r="Z1458" s="12"/>
      <c r="AA1458" s="12"/>
      <c r="AB1458" s="12"/>
      <c r="AC1458" s="12"/>
      <c r="AD1458" s="12"/>
      <c r="AE1458" s="12"/>
      <c r="AF1458" s="12"/>
    </row>
    <row r="1459" spans="1:32">
      <c r="A1459" s="1">
        <v>7496</v>
      </c>
      <c r="B1459" s="3" t="s">
        <v>431</v>
      </c>
      <c r="C1459" s="3"/>
      <c r="D1459" s="3" t="s">
        <v>432</v>
      </c>
      <c r="E1459" s="3" t="s">
        <v>43</v>
      </c>
      <c r="F1459" s="1" t="s">
        <v>35</v>
      </c>
      <c r="G1459" s="3" t="s">
        <v>2466</v>
      </c>
      <c r="H1459" s="3" t="s">
        <v>1196</v>
      </c>
      <c r="I1459" s="15" t="s">
        <v>78</v>
      </c>
      <c r="J1459" s="17" t="s">
        <v>640</v>
      </c>
      <c r="K1459" s="1">
        <f>_xlfn.XLOOKUP(J1459,'[1]Youth DB'!$G:$G,'[1]Youth DB'!$A:$A,"",0)</f>
        <v>675</v>
      </c>
      <c r="L1459" s="17" t="s">
        <v>39</v>
      </c>
      <c r="M1459" s="11">
        <f>SUM(O1459,Q1459,S1459,U1459,W1459,Y1459,AA1459,AC1459,AE1459)</f>
        <v>22</v>
      </c>
      <c r="N1459" s="12"/>
      <c r="O1459" s="12">
        <v>3</v>
      </c>
      <c r="P1459" s="12">
        <v>1</v>
      </c>
      <c r="Q1459" s="12">
        <v>4</v>
      </c>
      <c r="R1459" s="12">
        <v>1</v>
      </c>
      <c r="S1459" s="12">
        <v>10</v>
      </c>
      <c r="T1459" s="12">
        <v>1</v>
      </c>
      <c r="U1459" s="12">
        <v>1</v>
      </c>
      <c r="V1459" s="12">
        <v>1</v>
      </c>
      <c r="W1459" s="12">
        <v>4</v>
      </c>
      <c r="X1459" s="12">
        <v>1</v>
      </c>
      <c r="Y1459" s="12"/>
      <c r="Z1459" s="12"/>
      <c r="AA1459" s="12"/>
      <c r="AB1459" s="12"/>
      <c r="AC1459" s="12"/>
      <c r="AD1459" s="12"/>
      <c r="AE1459" s="12"/>
      <c r="AF1459" s="12"/>
    </row>
    <row r="1460" spans="1:32">
      <c r="A1460" s="1">
        <v>5674</v>
      </c>
      <c r="B1460" s="17" t="s">
        <v>442</v>
      </c>
      <c r="C1460" s="17"/>
      <c r="D1460" s="17" t="s">
        <v>436</v>
      </c>
      <c r="E1460" s="17" t="s">
        <v>57</v>
      </c>
      <c r="F1460" s="1" t="s">
        <v>35</v>
      </c>
      <c r="G1460" s="17" t="s">
        <v>1086</v>
      </c>
      <c r="H1460" s="17" t="s">
        <v>700</v>
      </c>
      <c r="I1460" s="15"/>
      <c r="J1460" s="17" t="s">
        <v>1468</v>
      </c>
      <c r="K1460" s="1">
        <f>_xlfn.XLOOKUP(J1460,'[1]Youth DB'!$G:$G,'[1]Youth DB'!$A:$A,"",0)</f>
        <v>548</v>
      </c>
      <c r="L1460" s="17" t="s">
        <v>812</v>
      </c>
      <c r="M1460" s="11">
        <f>SUM(O1460,Q1460,S1460,U1460,W1460,Y1460,AA1460,AC1460,AE1460)</f>
        <v>22</v>
      </c>
      <c r="N1460" s="12"/>
      <c r="O1460" s="12">
        <v>5</v>
      </c>
      <c r="P1460" s="12">
        <v>3</v>
      </c>
      <c r="Q1460" s="12">
        <v>3</v>
      </c>
      <c r="R1460" s="12">
        <v>3</v>
      </c>
      <c r="S1460" s="12">
        <v>7</v>
      </c>
      <c r="T1460" s="12">
        <v>9</v>
      </c>
      <c r="U1460" s="12">
        <v>7</v>
      </c>
      <c r="V1460" s="12">
        <v>12</v>
      </c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</row>
    <row r="1461" spans="1:32">
      <c r="A1461" s="1">
        <v>1404</v>
      </c>
      <c r="B1461" s="17" t="s">
        <v>442</v>
      </c>
      <c r="C1461" s="17"/>
      <c r="D1461" s="17" t="s">
        <v>436</v>
      </c>
      <c r="E1461" s="17" t="s">
        <v>918</v>
      </c>
      <c r="F1461" s="1" t="s">
        <v>35</v>
      </c>
      <c r="G1461" s="17" t="s">
        <v>2467</v>
      </c>
      <c r="H1461" s="17" t="s">
        <v>238</v>
      </c>
      <c r="I1461" s="15"/>
      <c r="J1461" s="17" t="s">
        <v>1720</v>
      </c>
      <c r="K1461" s="1">
        <f>_xlfn.XLOOKUP(J1461,'[1]Youth DB'!$G:$G,'[1]Youth DB'!$A:$A,"",0)</f>
        <v>501</v>
      </c>
      <c r="L1461" s="17" t="s">
        <v>1329</v>
      </c>
      <c r="M1461" s="11">
        <f>SUM(O1461,Q1461,S1461,U1461,W1461,Y1461,AA1461,AC1461,AE1461)</f>
        <v>22</v>
      </c>
      <c r="N1461" s="12"/>
      <c r="O1461" s="12">
        <v>5</v>
      </c>
      <c r="P1461" s="12">
        <v>3</v>
      </c>
      <c r="Q1461" s="12">
        <v>5</v>
      </c>
      <c r="R1461" s="12">
        <v>3</v>
      </c>
      <c r="S1461" s="12">
        <v>10</v>
      </c>
      <c r="T1461" s="12">
        <v>22</v>
      </c>
      <c r="U1461" s="12">
        <v>2</v>
      </c>
      <c r="V1461" s="12">
        <v>24</v>
      </c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2"/>
    </row>
    <row r="1462" spans="1:32">
      <c r="A1462" s="1">
        <v>1399</v>
      </c>
      <c r="B1462" s="17" t="s">
        <v>442</v>
      </c>
      <c r="C1462" s="17"/>
      <c r="D1462" s="17" t="s">
        <v>436</v>
      </c>
      <c r="E1462" s="17" t="s">
        <v>34</v>
      </c>
      <c r="F1462" s="1" t="s">
        <v>35</v>
      </c>
      <c r="G1462" s="17" t="s">
        <v>2468</v>
      </c>
      <c r="H1462" s="17" t="s">
        <v>868</v>
      </c>
      <c r="I1462" s="15"/>
      <c r="J1462" s="17" t="s">
        <v>1249</v>
      </c>
      <c r="K1462" s="1">
        <f>_xlfn.XLOOKUP(J1462,'[1]Youth DB'!$G:$G,'[1]Youth DB'!$A:$A,"",0)</f>
        <v>563</v>
      </c>
      <c r="L1462" s="17" t="s">
        <v>812</v>
      </c>
      <c r="M1462" s="11">
        <f>SUM(O1462,Q1462,S1462,U1462,W1462,Y1462,AA1462,AC1462,AE1462)</f>
        <v>22</v>
      </c>
      <c r="N1462" s="12"/>
      <c r="O1462" s="12">
        <v>4</v>
      </c>
      <c r="P1462" s="12">
        <v>1</v>
      </c>
      <c r="Q1462" s="12">
        <v>5</v>
      </c>
      <c r="R1462" s="12">
        <v>2</v>
      </c>
      <c r="S1462" s="32">
        <v>10</v>
      </c>
      <c r="T1462" s="32">
        <v>5</v>
      </c>
      <c r="U1462" s="32">
        <v>3</v>
      </c>
      <c r="V1462" s="32">
        <v>9</v>
      </c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</row>
    <row r="1463" spans="1:32">
      <c r="A1463" s="1">
        <v>4254</v>
      </c>
      <c r="B1463" s="17" t="s">
        <v>442</v>
      </c>
      <c r="C1463" s="17"/>
      <c r="D1463" s="17" t="s">
        <v>436</v>
      </c>
      <c r="E1463" s="17" t="s">
        <v>34</v>
      </c>
      <c r="F1463" s="1" t="s">
        <v>35</v>
      </c>
      <c r="G1463" s="17" t="s">
        <v>2469</v>
      </c>
      <c r="H1463" s="17" t="s">
        <v>103</v>
      </c>
      <c r="I1463" s="15"/>
      <c r="J1463" s="17" t="s">
        <v>1249</v>
      </c>
      <c r="K1463" s="1">
        <f>_xlfn.XLOOKUP(J1463,'[1]Youth DB'!$G:$G,'[1]Youth DB'!$A:$A,"",0)</f>
        <v>563</v>
      </c>
      <c r="L1463" s="17" t="s">
        <v>1329</v>
      </c>
      <c r="M1463" s="11">
        <f>SUM(O1463,Q1463,S1463,U1463,W1463,Y1463,AA1463,AC1463,AE1463)</f>
        <v>22</v>
      </c>
      <c r="N1463" s="12"/>
      <c r="O1463" s="12">
        <v>6</v>
      </c>
      <c r="P1463" s="12">
        <v>2</v>
      </c>
      <c r="Q1463" s="12">
        <v>4</v>
      </c>
      <c r="R1463" s="12">
        <v>2</v>
      </c>
      <c r="S1463" s="12">
        <v>6</v>
      </c>
      <c r="T1463" s="12">
        <v>9</v>
      </c>
      <c r="U1463" s="12">
        <v>6</v>
      </c>
      <c r="V1463" s="12">
        <v>10</v>
      </c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2"/>
    </row>
    <row r="1464" spans="1:32">
      <c r="A1464" s="1">
        <v>9122</v>
      </c>
      <c r="B1464" s="17" t="s">
        <v>442</v>
      </c>
      <c r="C1464" s="17"/>
      <c r="D1464" s="17" t="s">
        <v>436</v>
      </c>
      <c r="E1464" s="17" t="s">
        <v>43</v>
      </c>
      <c r="F1464" s="1" t="s">
        <v>35</v>
      </c>
      <c r="G1464" s="17" t="s">
        <v>2470</v>
      </c>
      <c r="H1464" s="17" t="s">
        <v>2471</v>
      </c>
      <c r="I1464" s="15"/>
      <c r="J1464" s="17" t="s">
        <v>1188</v>
      </c>
      <c r="K1464" s="1">
        <f>_xlfn.XLOOKUP(J1464,'[1]Youth DB'!$G:$G,'[1]Youth DB'!$A:$A,"",0)</f>
        <v>572</v>
      </c>
      <c r="L1464" s="17" t="s">
        <v>812</v>
      </c>
      <c r="M1464" s="11">
        <f>SUM(O1464,Q1464,S1464,U1464,W1464,Y1464,AA1464,AC1464,AE1464)</f>
        <v>22</v>
      </c>
      <c r="N1464" s="12"/>
      <c r="O1464" s="12">
        <v>7</v>
      </c>
      <c r="P1464" s="12">
        <v>1</v>
      </c>
      <c r="Q1464" s="12">
        <v>4</v>
      </c>
      <c r="R1464" s="12">
        <v>2</v>
      </c>
      <c r="S1464" s="32">
        <v>7</v>
      </c>
      <c r="T1464" s="32">
        <v>2</v>
      </c>
      <c r="U1464" s="32">
        <v>4</v>
      </c>
      <c r="V1464" s="32">
        <v>3</v>
      </c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</row>
    <row r="1465" spans="1:32">
      <c r="A1465" s="1">
        <v>1877</v>
      </c>
      <c r="B1465" s="17" t="s">
        <v>442</v>
      </c>
      <c r="C1465" s="1"/>
      <c r="D1465" s="1" t="s">
        <v>436</v>
      </c>
      <c r="E1465" s="17" t="s">
        <v>34</v>
      </c>
      <c r="F1465" s="1" t="s">
        <v>35</v>
      </c>
      <c r="G1465" s="17" t="s">
        <v>2472</v>
      </c>
      <c r="H1465" s="17" t="s">
        <v>1492</v>
      </c>
      <c r="I1465" s="15"/>
      <c r="J1465" s="17" t="s">
        <v>1249</v>
      </c>
      <c r="K1465" s="1">
        <f>_xlfn.XLOOKUP(J1465,'[1]Youth DB'!$G:$G,'[1]Youth DB'!$A:$A,"",0)</f>
        <v>563</v>
      </c>
      <c r="L1465" s="17" t="s">
        <v>1329</v>
      </c>
      <c r="M1465" s="11">
        <f>SUM(O1465,Q1465,S1465,U1465,W1465,Y1465,AA1465,AC1465,AE1465)</f>
        <v>22</v>
      </c>
      <c r="N1465" s="12"/>
      <c r="O1465" s="12">
        <v>6</v>
      </c>
      <c r="P1465" s="12">
        <v>2</v>
      </c>
      <c r="Q1465" s="12">
        <v>4</v>
      </c>
      <c r="R1465" s="12">
        <v>2</v>
      </c>
      <c r="S1465" s="32">
        <v>6</v>
      </c>
      <c r="T1465" s="32">
        <v>7</v>
      </c>
      <c r="U1465" s="32">
        <v>6</v>
      </c>
      <c r="V1465" s="32">
        <v>9</v>
      </c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</row>
    <row r="1466" spans="1:32">
      <c r="A1466" s="1">
        <v>9302</v>
      </c>
      <c r="B1466" s="17" t="s">
        <v>442</v>
      </c>
      <c r="C1466" s="1"/>
      <c r="D1466" s="1" t="s">
        <v>436</v>
      </c>
      <c r="E1466" s="17" t="s">
        <v>43</v>
      </c>
      <c r="F1466" s="1" t="s">
        <v>35</v>
      </c>
      <c r="G1466" s="17" t="s">
        <v>2473</v>
      </c>
      <c r="H1466" s="17" t="s">
        <v>574</v>
      </c>
      <c r="I1466" s="15"/>
      <c r="J1466" s="17" t="s">
        <v>1043</v>
      </c>
      <c r="K1466" s="1">
        <f>_xlfn.XLOOKUP(J1466,'[1]Youth DB'!$G:$G,'[1]Youth DB'!$A:$A,"",0)</f>
        <v>741</v>
      </c>
      <c r="L1466" s="17" t="s">
        <v>812</v>
      </c>
      <c r="M1466" s="11">
        <f>SUM(O1466,Q1466,S1466,U1466,W1466,Y1466,AA1466,AC1466,AE1466)</f>
        <v>22</v>
      </c>
      <c r="N1466" s="12"/>
      <c r="O1466" s="12">
        <v>6</v>
      </c>
      <c r="P1466" s="12">
        <v>1</v>
      </c>
      <c r="Q1466" s="12">
        <v>4</v>
      </c>
      <c r="R1466" s="12">
        <v>1</v>
      </c>
      <c r="S1466" s="12">
        <v>8</v>
      </c>
      <c r="T1466" s="12">
        <v>3</v>
      </c>
      <c r="U1466" s="12">
        <v>4</v>
      </c>
      <c r="V1466" s="12">
        <v>5</v>
      </c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</row>
    <row r="1467" spans="1:32">
      <c r="A1467" s="1">
        <v>1401</v>
      </c>
      <c r="B1467" s="17" t="s">
        <v>442</v>
      </c>
      <c r="C1467" s="17"/>
      <c r="D1467" s="17" t="s">
        <v>436</v>
      </c>
      <c r="E1467" s="17" t="s">
        <v>34</v>
      </c>
      <c r="F1467" s="1" t="s">
        <v>35</v>
      </c>
      <c r="G1467" s="17" t="s">
        <v>2474</v>
      </c>
      <c r="H1467" s="17" t="s">
        <v>2475</v>
      </c>
      <c r="I1467" s="15"/>
      <c r="J1467" s="17" t="s">
        <v>1720</v>
      </c>
      <c r="K1467" s="1">
        <f>_xlfn.XLOOKUP(J1467,'[1]Youth DB'!$G:$G,'[1]Youth DB'!$A:$A,"",0)</f>
        <v>501</v>
      </c>
      <c r="L1467" s="17" t="s">
        <v>812</v>
      </c>
      <c r="M1467" s="11">
        <f>SUM(O1467,Q1467,S1467,U1467,W1467,Y1467,AA1467,AC1467,AE1467)</f>
        <v>22</v>
      </c>
      <c r="N1467" s="12"/>
      <c r="O1467" s="12">
        <v>3</v>
      </c>
      <c r="P1467" s="12">
        <v>2</v>
      </c>
      <c r="Q1467" s="12">
        <v>5</v>
      </c>
      <c r="R1467" s="12">
        <v>3</v>
      </c>
      <c r="S1467" s="12">
        <v>12</v>
      </c>
      <c r="T1467" s="12">
        <v>10</v>
      </c>
      <c r="U1467" s="12">
        <v>2</v>
      </c>
      <c r="V1467" s="12">
        <v>12</v>
      </c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2"/>
    </row>
    <row r="1468" spans="1:32">
      <c r="A1468" s="1">
        <v>5691</v>
      </c>
      <c r="B1468" s="17" t="s">
        <v>442</v>
      </c>
      <c r="C1468" s="17"/>
      <c r="D1468" s="17" t="s">
        <v>436</v>
      </c>
      <c r="E1468" s="17" t="s">
        <v>57</v>
      </c>
      <c r="F1468" s="1" t="s">
        <v>35</v>
      </c>
      <c r="G1468" s="17" t="s">
        <v>1450</v>
      </c>
      <c r="H1468" s="17" t="s">
        <v>109</v>
      </c>
      <c r="I1468" s="15"/>
      <c r="J1468" s="17" t="s">
        <v>1468</v>
      </c>
      <c r="K1468" s="1">
        <f>_xlfn.XLOOKUP(J1468,'[1]Youth DB'!$G:$G,'[1]Youth DB'!$A:$A,"",0)</f>
        <v>548</v>
      </c>
      <c r="L1468" s="17" t="s">
        <v>960</v>
      </c>
      <c r="M1468" s="11">
        <f>SUM(O1468,Q1468,S1468,U1468,W1468,Y1468,AA1468,AC1468,AE1468)</f>
        <v>22</v>
      </c>
      <c r="N1468" s="12"/>
      <c r="O1468" s="12">
        <v>4</v>
      </c>
      <c r="P1468" s="12">
        <v>3</v>
      </c>
      <c r="Q1468" s="12">
        <v>5</v>
      </c>
      <c r="R1468" s="12">
        <v>3</v>
      </c>
      <c r="S1468" s="32">
        <v>6</v>
      </c>
      <c r="T1468" s="32">
        <v>9</v>
      </c>
      <c r="U1468" s="32">
        <v>7</v>
      </c>
      <c r="V1468" s="32">
        <v>12</v>
      </c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</row>
    <row r="1469" spans="1:32">
      <c r="A1469" s="1">
        <v>4261</v>
      </c>
      <c r="B1469" s="17" t="s">
        <v>442</v>
      </c>
      <c r="C1469" s="17"/>
      <c r="D1469" s="17" t="s">
        <v>436</v>
      </c>
      <c r="E1469" s="17" t="s">
        <v>34</v>
      </c>
      <c r="F1469" s="1" t="s">
        <v>35</v>
      </c>
      <c r="G1469" s="17" t="s">
        <v>2476</v>
      </c>
      <c r="H1469" s="17" t="s">
        <v>2477</v>
      </c>
      <c r="I1469" s="15"/>
      <c r="J1469" s="17" t="s">
        <v>920</v>
      </c>
      <c r="K1469" s="1">
        <f>_xlfn.XLOOKUP(J1469,'[1]Youth DB'!$G:$G,'[1]Youth DB'!$A:$A,"",0)</f>
        <v>698</v>
      </c>
      <c r="L1469" s="17" t="s">
        <v>830</v>
      </c>
      <c r="M1469" s="11">
        <f>SUM(O1469,Q1469,S1469,U1469,W1469,Y1469,AA1469,AC1469,AE1469)</f>
        <v>22</v>
      </c>
      <c r="N1469" s="12"/>
      <c r="O1469" s="12">
        <v>4</v>
      </c>
      <c r="P1469" s="12">
        <v>1</v>
      </c>
      <c r="Q1469" s="12">
        <v>4</v>
      </c>
      <c r="R1469" s="12">
        <v>3</v>
      </c>
      <c r="S1469" s="12">
        <v>7</v>
      </c>
      <c r="T1469" s="12">
        <v>9</v>
      </c>
      <c r="U1469" s="12">
        <v>7</v>
      </c>
      <c r="V1469" s="12">
        <v>11</v>
      </c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</row>
    <row r="1470" spans="1:32">
      <c r="A1470" s="1">
        <v>5628</v>
      </c>
      <c r="B1470" s="17" t="s">
        <v>442</v>
      </c>
      <c r="C1470" s="17"/>
      <c r="D1470" s="17" t="s">
        <v>436</v>
      </c>
      <c r="E1470" s="17" t="s">
        <v>57</v>
      </c>
      <c r="F1470" s="1" t="s">
        <v>35</v>
      </c>
      <c r="G1470" s="17" t="s">
        <v>2478</v>
      </c>
      <c r="H1470" s="17" t="s">
        <v>154</v>
      </c>
      <c r="I1470" s="15"/>
      <c r="J1470" s="17" t="s">
        <v>920</v>
      </c>
      <c r="K1470" s="1">
        <f>_xlfn.XLOOKUP(J1470,'[1]Youth DB'!$G:$G,'[1]Youth DB'!$A:$A,"",0)</f>
        <v>698</v>
      </c>
      <c r="L1470" s="17" t="s">
        <v>830</v>
      </c>
      <c r="M1470" s="11">
        <f>SUM(O1470,Q1470,S1470,U1470,W1470,Y1470,AA1470,AC1470,AE1470)</f>
        <v>22</v>
      </c>
      <c r="N1470" s="12"/>
      <c r="O1470" s="12">
        <v>4</v>
      </c>
      <c r="P1470" s="12">
        <v>2</v>
      </c>
      <c r="Q1470" s="12">
        <v>6</v>
      </c>
      <c r="R1470" s="12">
        <v>3</v>
      </c>
      <c r="S1470" s="12">
        <v>8</v>
      </c>
      <c r="T1470" s="12">
        <v>6</v>
      </c>
      <c r="U1470" s="12">
        <v>4</v>
      </c>
      <c r="V1470" s="12">
        <v>3</v>
      </c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</row>
    <row r="1471" spans="1:32">
      <c r="A1471" s="1">
        <v>7205</v>
      </c>
      <c r="B1471" s="17" t="s">
        <v>921</v>
      </c>
      <c r="C1471" s="17"/>
      <c r="D1471" s="17" t="s">
        <v>497</v>
      </c>
      <c r="E1471" s="17" t="s">
        <v>43</v>
      </c>
      <c r="F1471" s="1" t="s">
        <v>35</v>
      </c>
      <c r="G1471" s="17" t="s">
        <v>2479</v>
      </c>
      <c r="H1471" s="17" t="s">
        <v>574</v>
      </c>
      <c r="I1471" s="15" t="s">
        <v>78</v>
      </c>
      <c r="J1471" s="17" t="s">
        <v>1400</v>
      </c>
      <c r="K1471" s="1">
        <f>_xlfn.XLOOKUP(J1471,'[1]Youth DB'!$G:$G,'[1]Youth DB'!$A:$A,"",0)</f>
        <v>699</v>
      </c>
      <c r="L1471" s="17" t="s">
        <v>827</v>
      </c>
      <c r="M1471" s="11">
        <f>SUM(O1471,Q1471,S1471,U1471,W1471,Y1471,AA1471,AC1471,AE1471)</f>
        <v>22</v>
      </c>
      <c r="N1471" s="12" t="s">
        <v>40</v>
      </c>
      <c r="O1471" s="12">
        <v>10</v>
      </c>
      <c r="P1471" s="12">
        <v>2</v>
      </c>
      <c r="Q1471" s="12"/>
      <c r="R1471" s="12"/>
      <c r="S1471" s="12">
        <v>7</v>
      </c>
      <c r="T1471" s="12">
        <v>2</v>
      </c>
      <c r="U1471" s="12">
        <v>5</v>
      </c>
      <c r="V1471" s="12">
        <v>2</v>
      </c>
      <c r="W1471" s="12"/>
      <c r="X1471" s="12"/>
      <c r="Y1471" s="12"/>
      <c r="Z1471" s="12"/>
      <c r="AA1471" s="12"/>
      <c r="AB1471" s="12"/>
      <c r="AC1471" s="12"/>
      <c r="AD1471" s="12"/>
      <c r="AE1471" s="12"/>
      <c r="AF1471" s="12"/>
    </row>
    <row r="1472" spans="1:32">
      <c r="A1472" s="1">
        <v>5445</v>
      </c>
      <c r="B1472" s="17" t="s">
        <v>435</v>
      </c>
      <c r="C1472" s="17"/>
      <c r="D1472" s="17" t="s">
        <v>436</v>
      </c>
      <c r="E1472" s="17" t="s">
        <v>57</v>
      </c>
      <c r="F1472" s="1" t="s">
        <v>35</v>
      </c>
      <c r="G1472" s="17" t="s">
        <v>2188</v>
      </c>
      <c r="H1472" s="17" t="s">
        <v>2480</v>
      </c>
      <c r="I1472" s="15" t="s">
        <v>78</v>
      </c>
      <c r="J1472" t="s">
        <v>2428</v>
      </c>
      <c r="K1472" s="1">
        <f>_xlfn.XLOOKUP(J1472,'[1]Youth DB'!$G:$G,'[1]Youth DB'!$A:$A,"",0)</f>
        <v>680</v>
      </c>
      <c r="L1472" s="17" t="s">
        <v>830</v>
      </c>
      <c r="M1472" s="11">
        <f>SUM(O1472,Q1472,S1472,U1472,W1472,Y1472,AA1472,AC1472,AE1472)</f>
        <v>7</v>
      </c>
      <c r="N1472" s="12"/>
      <c r="O1472" s="12">
        <v>3</v>
      </c>
      <c r="P1472" s="12">
        <v>3</v>
      </c>
      <c r="Q1472" s="12">
        <v>1</v>
      </c>
      <c r="R1472" s="12">
        <v>3</v>
      </c>
      <c r="S1472" s="12">
        <v>2</v>
      </c>
      <c r="T1472" s="12">
        <v>2</v>
      </c>
      <c r="U1472" s="12"/>
      <c r="V1472" s="12"/>
      <c r="W1472" s="12">
        <v>1</v>
      </c>
      <c r="X1472" s="12">
        <v>3</v>
      </c>
      <c r="Y1472" s="12"/>
      <c r="Z1472" s="12"/>
      <c r="AA1472" s="12"/>
      <c r="AB1472" s="12"/>
      <c r="AC1472" s="12"/>
      <c r="AD1472" s="12"/>
      <c r="AE1472" s="12"/>
      <c r="AF1472" s="12"/>
    </row>
    <row r="1473" spans="1:32">
      <c r="A1473" s="1">
        <v>6008</v>
      </c>
      <c r="B1473" s="17" t="s">
        <v>921</v>
      </c>
      <c r="C1473" s="17" t="s">
        <v>1729</v>
      </c>
      <c r="D1473" s="17" t="s">
        <v>497</v>
      </c>
      <c r="E1473" s="17" t="s">
        <v>57</v>
      </c>
      <c r="F1473" s="1" t="s">
        <v>35</v>
      </c>
      <c r="G1473" s="17" t="s">
        <v>2406</v>
      </c>
      <c r="H1473" s="17" t="s">
        <v>574</v>
      </c>
      <c r="I1473" s="15" t="s">
        <v>78</v>
      </c>
      <c r="J1473" s="17" t="s">
        <v>1732</v>
      </c>
      <c r="K1473" s="1">
        <f>_xlfn.XLOOKUP(J1473,'[1]Youth DB'!$G:$G,'[1]Youth DB'!$A:$A,"",0)</f>
        <v>960</v>
      </c>
      <c r="L1473" s="17" t="s">
        <v>1140</v>
      </c>
      <c r="M1473" s="11">
        <f>SUM(O1473,Q1473,S1473,U1473,W1473,Y1473,AA1473,AC1473,AE1473)</f>
        <v>22</v>
      </c>
      <c r="N1473" s="12" t="s">
        <v>40</v>
      </c>
      <c r="O1473" s="12">
        <v>1</v>
      </c>
      <c r="P1473" s="12">
        <v>1</v>
      </c>
      <c r="Q1473" s="12">
        <v>7</v>
      </c>
      <c r="R1473" s="12">
        <v>1</v>
      </c>
      <c r="S1473" s="32">
        <v>5</v>
      </c>
      <c r="T1473" s="32" t="s">
        <v>2481</v>
      </c>
      <c r="U1473" s="32">
        <v>3</v>
      </c>
      <c r="V1473" s="32">
        <v>4</v>
      </c>
      <c r="W1473" s="12"/>
      <c r="X1473" s="12"/>
      <c r="Y1473" s="12">
        <v>6</v>
      </c>
      <c r="Z1473" s="12">
        <v>4</v>
      </c>
      <c r="AA1473" s="12"/>
      <c r="AB1473" s="12"/>
      <c r="AC1473" s="12"/>
      <c r="AD1473" s="12"/>
      <c r="AE1473" s="12"/>
      <c r="AF1473" s="12"/>
    </row>
    <row r="1474" spans="1:32">
      <c r="A1474" s="1">
        <v>2018</v>
      </c>
      <c r="B1474" s="17" t="s">
        <v>921</v>
      </c>
      <c r="C1474" s="17" t="s">
        <v>1250</v>
      </c>
      <c r="D1474" s="17" t="s">
        <v>497</v>
      </c>
      <c r="E1474" s="17" t="s">
        <v>34</v>
      </c>
      <c r="F1474" s="1" t="s">
        <v>35</v>
      </c>
      <c r="G1474" s="17" t="s">
        <v>1767</v>
      </c>
      <c r="H1474" s="17" t="s">
        <v>2482</v>
      </c>
      <c r="I1474" s="15" t="s">
        <v>75</v>
      </c>
      <c r="J1474" s="17" t="s">
        <v>925</v>
      </c>
      <c r="K1474" s="1">
        <f>_xlfn.XLOOKUP(J1474,'[1]Youth DB'!$G:$G,'[1]Youth DB'!$A:$A,"",0)</f>
        <v>880</v>
      </c>
      <c r="L1474" s="17" t="s">
        <v>1463</v>
      </c>
      <c r="M1474" s="11">
        <f>SUM(O1474,Q1474,S1474,U1474,W1474,Y1474,AA1474,AC1474,AE1474)</f>
        <v>22</v>
      </c>
      <c r="N1474" s="12" t="s">
        <v>40</v>
      </c>
      <c r="O1474" s="12">
        <v>0</v>
      </c>
      <c r="P1474" s="12"/>
      <c r="Q1474" s="12">
        <v>5</v>
      </c>
      <c r="R1474" s="12">
        <v>3</v>
      </c>
      <c r="S1474" s="12">
        <v>9</v>
      </c>
      <c r="T1474" s="12">
        <v>8</v>
      </c>
      <c r="U1474" s="12">
        <v>4</v>
      </c>
      <c r="V1474" s="12">
        <v>8</v>
      </c>
      <c r="W1474" s="12">
        <v>2</v>
      </c>
      <c r="X1474" s="12">
        <v>11</v>
      </c>
      <c r="Y1474" s="12">
        <v>2</v>
      </c>
      <c r="Z1474" s="12">
        <v>11</v>
      </c>
      <c r="AA1474" s="12"/>
      <c r="AB1474" s="12"/>
      <c r="AC1474" s="12"/>
      <c r="AD1474" s="12"/>
      <c r="AE1474" s="12"/>
      <c r="AF1474" s="12"/>
    </row>
    <row r="1475" spans="1:32">
      <c r="A1475" s="39">
        <v>1467</v>
      </c>
      <c r="B1475" s="17" t="s">
        <v>921</v>
      </c>
      <c r="C1475" s="39" t="s">
        <v>1250</v>
      </c>
      <c r="D1475" s="17" t="s">
        <v>497</v>
      </c>
      <c r="E1475" s="17" t="s">
        <v>918</v>
      </c>
      <c r="F1475" s="17" t="s">
        <v>35</v>
      </c>
      <c r="G1475" s="17" t="s">
        <v>2483</v>
      </c>
      <c r="H1475" s="17" t="s">
        <v>2484</v>
      </c>
      <c r="I1475" s="15" t="s">
        <v>75</v>
      </c>
      <c r="J1475" s="17" t="s">
        <v>925</v>
      </c>
      <c r="K1475" s="1">
        <f>_xlfn.XLOOKUP(J1475,'[1]Youth DB'!$G:$G,'[1]Youth DB'!$A:$A,"",0)</f>
        <v>880</v>
      </c>
      <c r="L1475" s="17" t="s">
        <v>703</v>
      </c>
      <c r="M1475" s="11">
        <f>SUM(O1475,Q1475,S1475,U1475,W1475,Y1475,AA1475,AC1475,AE1475)</f>
        <v>22</v>
      </c>
      <c r="N1475" s="12" t="s">
        <v>40</v>
      </c>
      <c r="O1475" s="12">
        <v>0</v>
      </c>
      <c r="P1475" s="12"/>
      <c r="Q1475" s="12">
        <v>3</v>
      </c>
      <c r="R1475" s="12">
        <v>3</v>
      </c>
      <c r="S1475" s="12">
        <v>8</v>
      </c>
      <c r="T1475" s="12">
        <v>6</v>
      </c>
      <c r="U1475" s="12">
        <v>3</v>
      </c>
      <c r="V1475" s="12">
        <v>6</v>
      </c>
      <c r="W1475" s="12">
        <v>4</v>
      </c>
      <c r="X1475" s="12">
        <v>15</v>
      </c>
      <c r="Y1475" s="12">
        <v>4</v>
      </c>
      <c r="Z1475" s="12">
        <v>15</v>
      </c>
      <c r="AA1475" s="12"/>
      <c r="AB1475" s="12"/>
      <c r="AC1475" s="12"/>
      <c r="AD1475" s="12"/>
      <c r="AE1475" s="12"/>
      <c r="AF1475" s="12"/>
    </row>
    <row r="1476" spans="1:32">
      <c r="A1476" s="1">
        <v>6989</v>
      </c>
      <c r="B1476" s="17" t="s">
        <v>458</v>
      </c>
      <c r="C1476" s="17"/>
      <c r="D1476" s="17" t="s">
        <v>53</v>
      </c>
      <c r="E1476" s="17" t="s">
        <v>43</v>
      </c>
      <c r="F1476" s="1" t="s">
        <v>35</v>
      </c>
      <c r="G1476" s="17" t="s">
        <v>467</v>
      </c>
      <c r="H1476" s="17" t="s">
        <v>2485</v>
      </c>
      <c r="I1476" s="15" t="s">
        <v>78</v>
      </c>
      <c r="J1476" s="17" t="s">
        <v>1861</v>
      </c>
      <c r="K1476" s="1">
        <f>_xlfn.XLOOKUP(J1476,'[1]Youth DB'!$G:$G,'[1]Youth DB'!$A:$A,"",0)</f>
        <v>593</v>
      </c>
      <c r="L1476" s="16"/>
      <c r="M1476" s="11">
        <f>SUM(O1476,Q1476,S1476,U1476,W1476,Y1476,AA1476,AC1476,AE1476)</f>
        <v>22</v>
      </c>
      <c r="N1476" s="12"/>
      <c r="O1476" s="12"/>
      <c r="P1476" s="12"/>
      <c r="Q1476" s="12"/>
      <c r="R1476" s="12"/>
      <c r="S1476" s="12">
        <v>22</v>
      </c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</row>
    <row r="1477" spans="1:32">
      <c r="A1477" s="1">
        <v>6918</v>
      </c>
      <c r="B1477" s="17" t="s">
        <v>458</v>
      </c>
      <c r="C1477" s="17"/>
      <c r="D1477" s="17" t="s">
        <v>53</v>
      </c>
      <c r="E1477" s="17" t="s">
        <v>43</v>
      </c>
      <c r="F1477" s="1" t="s">
        <v>35</v>
      </c>
      <c r="G1477" s="17" t="s">
        <v>2486</v>
      </c>
      <c r="H1477" s="17" t="s">
        <v>2487</v>
      </c>
      <c r="I1477" s="15" t="s">
        <v>75</v>
      </c>
      <c r="J1477" s="17" t="s">
        <v>1861</v>
      </c>
      <c r="K1477" s="1">
        <f>_xlfn.XLOOKUP(J1477,'[1]Youth DB'!$G:$G,'[1]Youth DB'!$A:$A,"",0)</f>
        <v>593</v>
      </c>
      <c r="L1477" s="16"/>
      <c r="M1477" s="11">
        <f>SUM(O1477,Q1477,S1477,U1477,W1477,Y1477,AA1477,AC1477,AE1477)</f>
        <v>22</v>
      </c>
      <c r="N1477" s="12"/>
      <c r="O1477" s="12"/>
      <c r="P1477" s="12"/>
      <c r="Q1477" s="12"/>
      <c r="R1477" s="12"/>
      <c r="S1477" s="12">
        <v>22</v>
      </c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</row>
    <row r="1478" spans="1:32">
      <c r="A1478" s="1">
        <v>6518</v>
      </c>
      <c r="B1478" s="17" t="s">
        <v>458</v>
      </c>
      <c r="C1478" s="17"/>
      <c r="D1478" s="17" t="s">
        <v>53</v>
      </c>
      <c r="E1478" s="17" t="s">
        <v>57</v>
      </c>
      <c r="F1478" s="1" t="s">
        <v>35</v>
      </c>
      <c r="G1478" s="17" t="s">
        <v>372</v>
      </c>
      <c r="H1478" s="17" t="s">
        <v>2488</v>
      </c>
      <c r="I1478" s="15" t="s">
        <v>75</v>
      </c>
      <c r="J1478" s="17" t="s">
        <v>1861</v>
      </c>
      <c r="K1478" s="1">
        <f>_xlfn.XLOOKUP(J1478,'[1]Youth DB'!$G:$G,'[1]Youth DB'!$A:$A,"",0)</f>
        <v>593</v>
      </c>
      <c r="L1478" s="16"/>
      <c r="M1478" s="11">
        <f>SUM(O1478,Q1478,S1478,U1478,W1478,Y1478,AA1478,AC1478,AE1478)</f>
        <v>22</v>
      </c>
      <c r="N1478" s="12"/>
      <c r="O1478" s="12"/>
      <c r="P1478" s="12"/>
      <c r="Q1478" s="12"/>
      <c r="R1478" s="12"/>
      <c r="S1478" s="12">
        <v>22</v>
      </c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</row>
    <row r="1479" spans="1:32">
      <c r="A1479" s="1">
        <v>9179</v>
      </c>
      <c r="B1479" s="17" t="s">
        <v>435</v>
      </c>
      <c r="C1479" s="17"/>
      <c r="D1479" s="17" t="s">
        <v>436</v>
      </c>
      <c r="E1479" s="17" t="s">
        <v>57</v>
      </c>
      <c r="F1479" s="1" t="s">
        <v>35</v>
      </c>
      <c r="G1479" s="17" t="s">
        <v>2489</v>
      </c>
      <c r="H1479" s="17" t="s">
        <v>1451</v>
      </c>
      <c r="I1479" s="15" t="s">
        <v>78</v>
      </c>
      <c r="J1479" t="s">
        <v>2428</v>
      </c>
      <c r="K1479" s="1">
        <f>_xlfn.XLOOKUP(J1479,'[1]Youth DB'!$G:$G,'[1]Youth DB'!$A:$A,"",0)</f>
        <v>680</v>
      </c>
      <c r="L1479" s="17" t="s">
        <v>830</v>
      </c>
      <c r="M1479" s="11">
        <f>SUM(O1479,Q1479,S1479,U1479,W1479,Y1479,AA1479,AC1479,AE1479)</f>
        <v>6</v>
      </c>
      <c r="N1479" s="12"/>
      <c r="O1479" s="12">
        <v>3</v>
      </c>
      <c r="P1479" s="12">
        <v>2</v>
      </c>
      <c r="Q1479" s="12">
        <v>0</v>
      </c>
      <c r="R1479" s="12"/>
      <c r="S1479" s="32">
        <v>3</v>
      </c>
      <c r="T1479" s="32">
        <v>2</v>
      </c>
      <c r="U1479" s="32"/>
      <c r="V1479" s="3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</row>
    <row r="1480" spans="1:32">
      <c r="A1480" s="1">
        <v>8303</v>
      </c>
      <c r="B1480" s="17" t="s">
        <v>32</v>
      </c>
      <c r="C1480" s="17"/>
      <c r="D1480" s="17" t="s">
        <v>33</v>
      </c>
      <c r="E1480" s="17" t="s">
        <v>57</v>
      </c>
      <c r="F1480" s="1" t="s">
        <v>35</v>
      </c>
      <c r="G1480" s="17" t="s">
        <v>2490</v>
      </c>
      <c r="H1480" s="17" t="s">
        <v>1854</v>
      </c>
      <c r="I1480" s="15" t="s">
        <v>78</v>
      </c>
      <c r="J1480" s="17" t="s">
        <v>629</v>
      </c>
      <c r="K1480" s="1">
        <f>_xlfn.XLOOKUP(J1480,'[1]Youth DB'!$G:$G,'[1]Youth DB'!$A:$A,"",0)</f>
        <v>740</v>
      </c>
      <c r="L1480" s="17" t="s">
        <v>79</v>
      </c>
      <c r="M1480" s="11">
        <f>SUM(O1480,Q1480,S1480,U1480,W1480,Y1480,AA1480,AC1480,AE1480)</f>
        <v>22</v>
      </c>
      <c r="N1480" s="12" t="s">
        <v>40</v>
      </c>
      <c r="O1480" s="12">
        <v>5</v>
      </c>
      <c r="P1480" s="12">
        <v>2</v>
      </c>
      <c r="Q1480" s="12">
        <v>4</v>
      </c>
      <c r="R1480" s="12">
        <v>3</v>
      </c>
      <c r="S1480" s="12">
        <v>10</v>
      </c>
      <c r="T1480" s="12">
        <v>8</v>
      </c>
      <c r="U1480" s="12">
        <v>3</v>
      </c>
      <c r="V1480" s="12">
        <v>8</v>
      </c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</row>
    <row r="1481" spans="1:32">
      <c r="A1481" s="1">
        <v>6584</v>
      </c>
      <c r="B1481" s="17" t="s">
        <v>32</v>
      </c>
      <c r="C1481" s="17"/>
      <c r="D1481" s="17" t="s">
        <v>33</v>
      </c>
      <c r="E1481" s="17" t="s">
        <v>57</v>
      </c>
      <c r="F1481" s="1" t="s">
        <v>35</v>
      </c>
      <c r="G1481" s="17" t="s">
        <v>845</v>
      </c>
      <c r="H1481" s="17" t="s">
        <v>2491</v>
      </c>
      <c r="I1481" s="15" t="s">
        <v>75</v>
      </c>
      <c r="J1481" s="17" t="s">
        <v>1602</v>
      </c>
      <c r="K1481" s="1">
        <f>_xlfn.XLOOKUP(J1481,'[1]Youth DB'!$G:$G,'[1]Youth DB'!$A:$A,"",0)</f>
        <v>887</v>
      </c>
      <c r="L1481" s="17" t="s">
        <v>1286</v>
      </c>
      <c r="M1481" s="11">
        <f>SUM(O1481,Q1481,S1481,U1481,W1481,Y1481,AA1481,AC1481,AE1481)</f>
        <v>22</v>
      </c>
      <c r="N1481" s="12" t="s">
        <v>40</v>
      </c>
      <c r="O1481" s="12">
        <v>3</v>
      </c>
      <c r="P1481" s="12">
        <v>2</v>
      </c>
      <c r="Q1481" s="12">
        <v>3</v>
      </c>
      <c r="R1481" s="12">
        <v>5</v>
      </c>
      <c r="S1481" s="12">
        <v>10</v>
      </c>
      <c r="T1481" s="12">
        <v>6</v>
      </c>
      <c r="U1481" s="12">
        <v>3</v>
      </c>
      <c r="V1481" s="12">
        <v>7</v>
      </c>
      <c r="W1481" s="12">
        <v>3</v>
      </c>
      <c r="X1481" s="12">
        <v>7</v>
      </c>
      <c r="Y1481" s="12"/>
      <c r="Z1481" s="12"/>
      <c r="AA1481" s="12"/>
      <c r="AB1481" s="12"/>
      <c r="AC1481" s="12"/>
      <c r="AD1481" s="12"/>
      <c r="AE1481" s="12"/>
      <c r="AF1481" s="12"/>
    </row>
    <row r="1482" spans="1:32">
      <c r="A1482" s="1">
        <v>8307</v>
      </c>
      <c r="B1482" s="17" t="s">
        <v>32</v>
      </c>
      <c r="C1482" s="17"/>
      <c r="D1482" s="17" t="s">
        <v>33</v>
      </c>
      <c r="E1482" s="17" t="s">
        <v>43</v>
      </c>
      <c r="F1482" s="1" t="s">
        <v>35</v>
      </c>
      <c r="G1482" s="17" t="s">
        <v>560</v>
      </c>
      <c r="H1482" s="17" t="s">
        <v>2492</v>
      </c>
      <c r="I1482" s="15" t="s">
        <v>78</v>
      </c>
      <c r="J1482" s="17" t="s">
        <v>626</v>
      </c>
      <c r="K1482" s="1">
        <f>_xlfn.XLOOKUP(J1482,'[1]Youth DB'!$G:$G,'[1]Youth DB'!$A:$A,"",0)</f>
        <v>689</v>
      </c>
      <c r="L1482" s="17" t="s">
        <v>79</v>
      </c>
      <c r="M1482" s="11">
        <f>SUM(O1482,Q1482,S1482,U1482,W1482,Y1482,AA1482,AC1482,AE1482)</f>
        <v>22</v>
      </c>
      <c r="N1482" s="12" t="s">
        <v>40</v>
      </c>
      <c r="O1482" s="12">
        <v>4</v>
      </c>
      <c r="P1482" s="12">
        <v>2</v>
      </c>
      <c r="Q1482" s="12">
        <v>3</v>
      </c>
      <c r="R1482" s="12">
        <v>3</v>
      </c>
      <c r="S1482" s="32">
        <v>11</v>
      </c>
      <c r="T1482" s="32">
        <v>6</v>
      </c>
      <c r="U1482" s="32">
        <v>4</v>
      </c>
      <c r="V1482" s="32">
        <v>7</v>
      </c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</row>
    <row r="1483" spans="1:32">
      <c r="A1483" s="1">
        <v>6561</v>
      </c>
      <c r="B1483" s="17" t="s">
        <v>32</v>
      </c>
      <c r="C1483" s="17"/>
      <c r="D1483" s="17" t="s">
        <v>33</v>
      </c>
      <c r="E1483" s="17" t="s">
        <v>57</v>
      </c>
      <c r="F1483" s="1" t="s">
        <v>35</v>
      </c>
      <c r="G1483" s="17" t="s">
        <v>2493</v>
      </c>
      <c r="H1483" s="17" t="s">
        <v>1451</v>
      </c>
      <c r="I1483" s="15" t="s">
        <v>75</v>
      </c>
      <c r="J1483" s="17" t="s">
        <v>629</v>
      </c>
      <c r="K1483" s="1">
        <f>_xlfn.XLOOKUP(J1483,'[1]Youth DB'!$G:$G,'[1]Youth DB'!$A:$A,"",0)</f>
        <v>740</v>
      </c>
      <c r="L1483" s="16"/>
      <c r="M1483" s="11">
        <f>SUM(O1483,Q1483,S1483,U1483,W1483,Y1483,AA1483,AC1483,AE1483)</f>
        <v>22</v>
      </c>
      <c r="N1483" s="12" t="s">
        <v>40</v>
      </c>
      <c r="O1483" s="12">
        <v>5</v>
      </c>
      <c r="P1483" s="12">
        <v>1</v>
      </c>
      <c r="Q1483" s="12">
        <v>3</v>
      </c>
      <c r="R1483" s="12">
        <v>3</v>
      </c>
      <c r="S1483" s="12">
        <v>10</v>
      </c>
      <c r="T1483" s="12">
        <v>8</v>
      </c>
      <c r="U1483" s="12">
        <v>4</v>
      </c>
      <c r="V1483" s="12">
        <v>8</v>
      </c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</row>
    <row r="1484" spans="1:32">
      <c r="A1484" s="1">
        <v>8305</v>
      </c>
      <c r="B1484" s="17" t="s">
        <v>32</v>
      </c>
      <c r="C1484" s="17"/>
      <c r="D1484" s="17" t="s">
        <v>33</v>
      </c>
      <c r="E1484" s="17" t="s">
        <v>34</v>
      </c>
      <c r="F1484" s="1" t="s">
        <v>35</v>
      </c>
      <c r="G1484" s="17" t="s">
        <v>2494</v>
      </c>
      <c r="H1484" s="17" t="s">
        <v>2495</v>
      </c>
      <c r="I1484" s="15" t="s">
        <v>75</v>
      </c>
      <c r="J1484" s="17" t="s">
        <v>629</v>
      </c>
      <c r="K1484" s="1">
        <f>_xlfn.XLOOKUP(J1484,'[1]Youth DB'!$G:$G,'[1]Youth DB'!$A:$A,"",0)</f>
        <v>740</v>
      </c>
      <c r="L1484" s="16"/>
      <c r="M1484" s="11">
        <f>SUM(O1484,Q1484,S1484,U1484,W1484,Y1484,AA1484,AC1484,AE1484)</f>
        <v>22</v>
      </c>
      <c r="N1484" s="12" t="s">
        <v>40</v>
      </c>
      <c r="O1484" s="12">
        <v>5</v>
      </c>
      <c r="P1484" s="12">
        <v>2</v>
      </c>
      <c r="Q1484" s="12">
        <v>4</v>
      </c>
      <c r="R1484" s="12">
        <v>4</v>
      </c>
      <c r="S1484" s="12">
        <v>10</v>
      </c>
      <c r="T1484" s="12">
        <v>10</v>
      </c>
      <c r="U1484" s="12">
        <v>3</v>
      </c>
      <c r="V1484" s="12">
        <v>10</v>
      </c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</row>
    <row r="1485" spans="1:32">
      <c r="A1485" s="1">
        <v>6728</v>
      </c>
      <c r="B1485" s="17" t="s">
        <v>32</v>
      </c>
      <c r="C1485" s="17"/>
      <c r="D1485" s="17" t="s">
        <v>33</v>
      </c>
      <c r="E1485" s="17" t="s">
        <v>57</v>
      </c>
      <c r="F1485" s="1" t="s">
        <v>35</v>
      </c>
      <c r="G1485" s="17" t="s">
        <v>2496</v>
      </c>
      <c r="H1485" s="17" t="s">
        <v>2497</v>
      </c>
      <c r="I1485" s="15" t="s">
        <v>78</v>
      </c>
      <c r="J1485" s="17" t="s">
        <v>629</v>
      </c>
      <c r="K1485" s="1">
        <f>_xlfn.XLOOKUP(J1485,'[1]Youth DB'!$G:$G,'[1]Youth DB'!$A:$A,"",0)</f>
        <v>740</v>
      </c>
      <c r="L1485" s="17" t="s">
        <v>79</v>
      </c>
      <c r="M1485" s="11">
        <f>SUM(O1485,Q1485,S1485,U1485,W1485,Y1485,AA1485,AC1485,AE1485)</f>
        <v>22</v>
      </c>
      <c r="N1485" s="12" t="s">
        <v>40</v>
      </c>
      <c r="O1485" s="12">
        <v>5</v>
      </c>
      <c r="P1485" s="12">
        <v>2</v>
      </c>
      <c r="Q1485" s="12">
        <v>4</v>
      </c>
      <c r="R1485" s="12">
        <v>3</v>
      </c>
      <c r="S1485" s="12">
        <v>9</v>
      </c>
      <c r="T1485" s="12">
        <v>9</v>
      </c>
      <c r="U1485" s="12">
        <v>4</v>
      </c>
      <c r="V1485" s="12">
        <v>8</v>
      </c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</row>
    <row r="1486" spans="1:32">
      <c r="A1486" s="1">
        <v>8086</v>
      </c>
      <c r="B1486" s="3" t="s">
        <v>41</v>
      </c>
      <c r="C1486" s="3"/>
      <c r="D1486" s="3" t="s">
        <v>42</v>
      </c>
      <c r="E1486" s="3" t="s">
        <v>43</v>
      </c>
      <c r="F1486" s="1" t="s">
        <v>35</v>
      </c>
      <c r="G1486" s="3" t="s">
        <v>2498</v>
      </c>
      <c r="H1486" s="3" t="s">
        <v>2443</v>
      </c>
      <c r="I1486" s="15"/>
      <c r="J1486" s="17" t="s">
        <v>1212</v>
      </c>
      <c r="K1486" s="1">
        <f>_xlfn.XLOOKUP(J1486,'[1]Youth DB'!$G:$G,'[1]Youth DB'!$A:$A,"",0)</f>
        <v>678</v>
      </c>
      <c r="L1486" s="17" t="s">
        <v>2499</v>
      </c>
      <c r="M1486" s="11">
        <f>SUM(O1486,Q1486,S1486,U1486,W1486,Y1486,AA1486,AC1486,AE1486)</f>
        <v>23</v>
      </c>
      <c r="N1486" s="12" t="s">
        <v>40</v>
      </c>
      <c r="O1486" s="12">
        <v>3</v>
      </c>
      <c r="P1486" s="12">
        <v>1</v>
      </c>
      <c r="Q1486" s="12">
        <v>3</v>
      </c>
      <c r="R1486" s="12">
        <v>1</v>
      </c>
      <c r="S1486" s="12">
        <v>8</v>
      </c>
      <c r="T1486" s="12">
        <v>2</v>
      </c>
      <c r="U1486" s="12">
        <v>6</v>
      </c>
      <c r="V1486" s="12">
        <v>3</v>
      </c>
      <c r="W1486" s="12">
        <v>3</v>
      </c>
      <c r="X1486" s="12">
        <v>9</v>
      </c>
      <c r="Y1486" s="12"/>
      <c r="Z1486" s="12"/>
      <c r="AA1486" s="12"/>
      <c r="AB1486" s="12"/>
      <c r="AC1486" s="12"/>
      <c r="AD1486" s="12"/>
      <c r="AE1486" s="12"/>
      <c r="AF1486" s="12"/>
    </row>
    <row r="1487" spans="1:32" ht="24">
      <c r="A1487" s="1">
        <v>1833</v>
      </c>
      <c r="B1487" s="3" t="s">
        <v>48</v>
      </c>
      <c r="C1487" s="3"/>
      <c r="D1487" s="3" t="s">
        <v>33</v>
      </c>
      <c r="E1487" s="3" t="s">
        <v>34</v>
      </c>
      <c r="F1487" s="1" t="s">
        <v>35</v>
      </c>
      <c r="G1487" s="3" t="s">
        <v>2500</v>
      </c>
      <c r="H1487" s="3" t="s">
        <v>2501</v>
      </c>
      <c r="I1487" s="15" t="s">
        <v>75</v>
      </c>
      <c r="J1487" s="17" t="s">
        <v>51</v>
      </c>
      <c r="K1487" s="1">
        <f>_xlfn.XLOOKUP(J1487,'[1]Youth DB'!$G:$G,'[1]Youth DB'!$A:$A,"",0)</f>
        <v>768</v>
      </c>
      <c r="L1487" s="16">
        <v>45029</v>
      </c>
      <c r="M1487" s="11">
        <f>SUM(O1487,Q1487,S1487,U1487,W1487,Y1487,AA1487,AC1487,AE1487)</f>
        <v>23</v>
      </c>
      <c r="N1487" s="12" t="s">
        <v>40</v>
      </c>
      <c r="O1487" s="12"/>
      <c r="P1487" s="12"/>
      <c r="Q1487" s="12">
        <v>6</v>
      </c>
      <c r="R1487" s="12">
        <v>1</v>
      </c>
      <c r="S1487" s="32">
        <v>12</v>
      </c>
      <c r="T1487" s="32">
        <v>4</v>
      </c>
      <c r="U1487" s="32">
        <v>2</v>
      </c>
      <c r="V1487" s="32">
        <v>4</v>
      </c>
      <c r="W1487" s="12">
        <v>3</v>
      </c>
      <c r="X1487" s="12">
        <v>4</v>
      </c>
      <c r="Y1487" s="12"/>
      <c r="Z1487" s="12"/>
      <c r="AA1487" s="12"/>
      <c r="AB1487" s="12"/>
      <c r="AC1487" s="12"/>
      <c r="AD1487" s="12"/>
      <c r="AE1487" s="12"/>
      <c r="AF1487" s="12"/>
    </row>
    <row r="1488" spans="1:32">
      <c r="A1488" s="1">
        <v>1180</v>
      </c>
      <c r="B1488" s="3" t="s">
        <v>48</v>
      </c>
      <c r="C1488" s="3"/>
      <c r="D1488" s="3" t="s">
        <v>33</v>
      </c>
      <c r="E1488" s="3" t="s">
        <v>34</v>
      </c>
      <c r="F1488" s="1" t="s">
        <v>35</v>
      </c>
      <c r="G1488" s="3" t="s">
        <v>2502</v>
      </c>
      <c r="H1488" s="3" t="s">
        <v>283</v>
      </c>
      <c r="I1488" s="15" t="s">
        <v>75</v>
      </c>
      <c r="J1488" s="17" t="s">
        <v>51</v>
      </c>
      <c r="K1488" s="1">
        <f>_xlfn.XLOOKUP(J1488,'[1]Youth DB'!$G:$G,'[1]Youth DB'!$A:$A,"",0)</f>
        <v>768</v>
      </c>
      <c r="L1488" s="16">
        <v>45029</v>
      </c>
      <c r="M1488" s="11">
        <f>SUM(O1488,Q1488,S1488,U1488,W1488,Y1488,AA1488,AC1488,AE1488)</f>
        <v>23</v>
      </c>
      <c r="N1488" s="12" t="s">
        <v>40</v>
      </c>
      <c r="O1488" s="12"/>
      <c r="P1488" s="12"/>
      <c r="Q1488" s="12">
        <v>6</v>
      </c>
      <c r="R1488" s="12">
        <v>1</v>
      </c>
      <c r="S1488" s="32">
        <v>12</v>
      </c>
      <c r="T1488" s="32">
        <v>4</v>
      </c>
      <c r="U1488" s="32">
        <v>2</v>
      </c>
      <c r="V1488" s="32">
        <v>4</v>
      </c>
      <c r="W1488" s="12">
        <v>3</v>
      </c>
      <c r="X1488" s="12">
        <v>4</v>
      </c>
      <c r="Y1488" s="12"/>
      <c r="Z1488" s="12"/>
      <c r="AA1488" s="12"/>
      <c r="AB1488" s="12"/>
      <c r="AC1488" s="12"/>
      <c r="AD1488" s="12"/>
      <c r="AE1488" s="12"/>
      <c r="AF1488" s="12"/>
    </row>
    <row r="1489" spans="1:32">
      <c r="A1489" s="1">
        <v>1840</v>
      </c>
      <c r="B1489" s="3" t="s">
        <v>48</v>
      </c>
      <c r="C1489" s="3"/>
      <c r="D1489" s="3" t="s">
        <v>33</v>
      </c>
      <c r="E1489" s="3" t="s">
        <v>34</v>
      </c>
      <c r="F1489" s="1" t="s">
        <v>35</v>
      </c>
      <c r="G1489" s="3" t="s">
        <v>2503</v>
      </c>
      <c r="H1489" s="3" t="s">
        <v>163</v>
      </c>
      <c r="I1489" s="15" t="s">
        <v>78</v>
      </c>
      <c r="J1489" s="17" t="s">
        <v>1321</v>
      </c>
      <c r="K1489" s="1">
        <f>_xlfn.XLOOKUP(J1489,'[1]Youth DB'!$G:$G,'[1]Youth DB'!$A:$A,"",0)</f>
        <v>738</v>
      </c>
      <c r="L1489" s="16">
        <v>45007</v>
      </c>
      <c r="M1489" s="11">
        <f>SUM(O1489,Q1489,S1489,U1489,W1489,Y1489,AA1489,AC1489,AE1489)</f>
        <v>23</v>
      </c>
      <c r="N1489" s="12" t="s">
        <v>40</v>
      </c>
      <c r="O1489" s="12">
        <v>2</v>
      </c>
      <c r="P1489" s="12">
        <v>1</v>
      </c>
      <c r="Q1489" s="12">
        <v>4</v>
      </c>
      <c r="R1489" s="12">
        <v>2</v>
      </c>
      <c r="S1489" s="32">
        <v>11</v>
      </c>
      <c r="T1489" s="32">
        <v>4</v>
      </c>
      <c r="U1489" s="32">
        <v>2</v>
      </c>
      <c r="V1489" s="32">
        <v>4</v>
      </c>
      <c r="W1489" s="12">
        <v>4</v>
      </c>
      <c r="X1489" s="12">
        <v>5</v>
      </c>
      <c r="Y1489" s="12"/>
      <c r="Z1489" s="12"/>
      <c r="AA1489" s="12"/>
      <c r="AB1489" s="12"/>
      <c r="AC1489" s="12"/>
      <c r="AD1489" s="12"/>
      <c r="AE1489" s="12"/>
      <c r="AF1489" s="12"/>
    </row>
    <row r="1490" spans="1:32">
      <c r="A1490" s="1">
        <v>4467</v>
      </c>
      <c r="B1490" s="3" t="s">
        <v>48</v>
      </c>
      <c r="C1490" s="3"/>
      <c r="D1490" s="3" t="s">
        <v>33</v>
      </c>
      <c r="E1490" s="3" t="s">
        <v>34</v>
      </c>
      <c r="F1490" s="1" t="s">
        <v>35</v>
      </c>
      <c r="G1490" s="3" t="s">
        <v>2504</v>
      </c>
      <c r="H1490" s="3" t="s">
        <v>2505</v>
      </c>
      <c r="I1490" s="15" t="s">
        <v>78</v>
      </c>
      <c r="J1490" s="17" t="s">
        <v>1321</v>
      </c>
      <c r="K1490" s="1">
        <f>_xlfn.XLOOKUP(J1490,'[1]Youth DB'!$G:$G,'[1]Youth DB'!$A:$A,"",0)</f>
        <v>738</v>
      </c>
      <c r="L1490" s="17" t="s">
        <v>1255</v>
      </c>
      <c r="M1490" s="11">
        <f>SUM(O1490,Q1490,S1490,U1490,W1490,Y1490,AA1490,AC1490,AE1490)</f>
        <v>23</v>
      </c>
      <c r="N1490" s="12" t="s">
        <v>40</v>
      </c>
      <c r="O1490" s="12">
        <v>2</v>
      </c>
      <c r="P1490" s="12">
        <v>1</v>
      </c>
      <c r="Q1490" s="12">
        <v>6</v>
      </c>
      <c r="R1490" s="12">
        <v>3</v>
      </c>
      <c r="S1490" s="32">
        <v>7</v>
      </c>
      <c r="T1490" s="32">
        <v>4</v>
      </c>
      <c r="U1490" s="32">
        <v>4</v>
      </c>
      <c r="V1490" s="32">
        <v>7</v>
      </c>
      <c r="W1490" s="12">
        <v>4</v>
      </c>
      <c r="X1490" s="12">
        <v>9</v>
      </c>
      <c r="Y1490" s="12"/>
      <c r="Z1490" s="12"/>
      <c r="AA1490" s="12"/>
      <c r="AB1490" s="12"/>
      <c r="AC1490" s="12"/>
      <c r="AD1490" s="12"/>
      <c r="AE1490" s="12"/>
      <c r="AF1490" s="12"/>
    </row>
    <row r="1491" spans="1:32">
      <c r="A1491" s="1">
        <v>1834</v>
      </c>
      <c r="B1491" s="3" t="s">
        <v>48</v>
      </c>
      <c r="C1491" s="3"/>
      <c r="D1491" s="3" t="s">
        <v>33</v>
      </c>
      <c r="E1491" s="3" t="s">
        <v>57</v>
      </c>
      <c r="F1491" s="1" t="s">
        <v>35</v>
      </c>
      <c r="G1491" s="3" t="s">
        <v>1523</v>
      </c>
      <c r="H1491" s="3" t="s">
        <v>1513</v>
      </c>
      <c r="I1491" s="15" t="s">
        <v>75</v>
      </c>
      <c r="J1491" s="17" t="s">
        <v>1321</v>
      </c>
      <c r="K1491" s="1">
        <f>_xlfn.XLOOKUP(J1491,'[1]Youth DB'!$G:$G,'[1]Youth DB'!$A:$A,"",0)</f>
        <v>738</v>
      </c>
      <c r="L1491" s="16">
        <v>45008</v>
      </c>
      <c r="M1491" s="11">
        <f>SUM(O1491,Q1491,S1491,U1491,W1491,Y1491,AA1491,AC1491,AE1491)</f>
        <v>23</v>
      </c>
      <c r="N1491" s="12" t="s">
        <v>40</v>
      </c>
      <c r="O1491" s="12">
        <v>3</v>
      </c>
      <c r="P1491" s="12">
        <v>1</v>
      </c>
      <c r="Q1491" s="12">
        <v>6</v>
      </c>
      <c r="R1491" s="12">
        <v>3</v>
      </c>
      <c r="S1491" s="32">
        <v>8</v>
      </c>
      <c r="T1491" s="32">
        <v>3</v>
      </c>
      <c r="U1491" s="32">
        <v>3</v>
      </c>
      <c r="V1491" s="32">
        <v>5</v>
      </c>
      <c r="W1491" s="12">
        <v>3</v>
      </c>
      <c r="X1491" s="12">
        <v>5</v>
      </c>
      <c r="Y1491" s="12"/>
      <c r="Z1491" s="12"/>
      <c r="AA1491" s="12"/>
      <c r="AB1491" s="12"/>
      <c r="AC1491" s="12"/>
      <c r="AD1491" s="12"/>
      <c r="AE1491" s="12"/>
      <c r="AF1491" s="12"/>
    </row>
    <row r="1492" spans="1:32">
      <c r="A1492" s="1">
        <v>4465</v>
      </c>
      <c r="B1492" s="3" t="s">
        <v>48</v>
      </c>
      <c r="C1492" s="3"/>
      <c r="D1492" s="3" t="s">
        <v>33</v>
      </c>
      <c r="E1492" s="3" t="s">
        <v>57</v>
      </c>
      <c r="F1492" s="1" t="s">
        <v>35</v>
      </c>
      <c r="G1492" s="3" t="s">
        <v>2506</v>
      </c>
      <c r="H1492" s="3" t="s">
        <v>1013</v>
      </c>
      <c r="I1492" s="15" t="s">
        <v>78</v>
      </c>
      <c r="J1492" s="17" t="s">
        <v>1437</v>
      </c>
      <c r="K1492" s="1">
        <f>_xlfn.XLOOKUP(J1492,'[1]Youth DB'!$G:$G,'[1]Youth DB'!$A:$A,"",0)</f>
        <v>564</v>
      </c>
      <c r="L1492" s="17" t="s">
        <v>1255</v>
      </c>
      <c r="M1492" s="11">
        <f>SUM(O1492,Q1492,S1492,U1492,W1492,Y1492,AA1492,AC1492,AE1492)</f>
        <v>23</v>
      </c>
      <c r="N1492" s="12" t="s">
        <v>40</v>
      </c>
      <c r="O1492" s="12">
        <v>2</v>
      </c>
      <c r="P1492" s="12">
        <v>1</v>
      </c>
      <c r="Q1492" s="12">
        <v>4</v>
      </c>
      <c r="R1492" s="12">
        <v>1</v>
      </c>
      <c r="S1492" s="32">
        <v>11</v>
      </c>
      <c r="T1492" s="32">
        <v>2</v>
      </c>
      <c r="U1492" s="32">
        <v>3</v>
      </c>
      <c r="V1492" s="32">
        <v>4</v>
      </c>
      <c r="W1492" s="12">
        <v>3</v>
      </c>
      <c r="X1492" s="12">
        <v>3</v>
      </c>
      <c r="Y1492" s="12"/>
      <c r="Z1492" s="12"/>
      <c r="AA1492" s="12"/>
      <c r="AB1492" s="12"/>
      <c r="AC1492" s="12"/>
      <c r="AD1492" s="12"/>
      <c r="AE1492" s="12"/>
      <c r="AF1492" s="12"/>
    </row>
    <row r="1493" spans="1:32">
      <c r="A1493" s="1">
        <v>2519</v>
      </c>
      <c r="B1493" s="3" t="s">
        <v>48</v>
      </c>
      <c r="C1493" s="3"/>
      <c r="D1493" s="3" t="s">
        <v>33</v>
      </c>
      <c r="E1493" s="3" t="s">
        <v>57</v>
      </c>
      <c r="F1493" s="1" t="s">
        <v>35</v>
      </c>
      <c r="G1493" s="3" t="s">
        <v>2507</v>
      </c>
      <c r="H1493" s="3" t="s">
        <v>2062</v>
      </c>
      <c r="I1493" s="15" t="s">
        <v>78</v>
      </c>
      <c r="J1493" s="17" t="s">
        <v>1437</v>
      </c>
      <c r="K1493" s="1">
        <f>_xlfn.XLOOKUP(J1493,'[1]Youth DB'!$G:$G,'[1]Youth DB'!$A:$A,"",0)</f>
        <v>564</v>
      </c>
      <c r="L1493" s="17" t="s">
        <v>1255</v>
      </c>
      <c r="M1493" s="11">
        <f>SUM(O1493,Q1493,S1493,U1493,W1493,Y1493,AA1493,AC1493,AE1493)</f>
        <v>23</v>
      </c>
      <c r="N1493" s="12" t="s">
        <v>40</v>
      </c>
      <c r="O1493" s="12">
        <v>2</v>
      </c>
      <c r="P1493" s="12">
        <v>1</v>
      </c>
      <c r="Q1493" s="12">
        <v>4</v>
      </c>
      <c r="R1493" s="12">
        <v>1</v>
      </c>
      <c r="S1493" s="32">
        <v>11</v>
      </c>
      <c r="T1493" s="32">
        <v>2</v>
      </c>
      <c r="U1493" s="32">
        <v>3</v>
      </c>
      <c r="V1493" s="32">
        <v>3</v>
      </c>
      <c r="W1493" s="12">
        <v>3</v>
      </c>
      <c r="X1493" s="12">
        <v>3</v>
      </c>
      <c r="Y1493" s="12"/>
      <c r="Z1493" s="12"/>
      <c r="AA1493" s="12"/>
      <c r="AB1493" s="12"/>
      <c r="AC1493" s="12"/>
      <c r="AD1493" s="12"/>
      <c r="AE1493" s="12"/>
      <c r="AF1493" s="12"/>
    </row>
    <row r="1494" spans="1:32">
      <c r="A1494" s="1">
        <v>8429</v>
      </c>
      <c r="B1494" s="3" t="s">
        <v>1016</v>
      </c>
      <c r="C1494" s="3"/>
      <c r="D1494" s="3" t="s">
        <v>432</v>
      </c>
      <c r="E1494" s="3" t="s">
        <v>57</v>
      </c>
      <c r="F1494" s="1" t="s">
        <v>35</v>
      </c>
      <c r="G1494" s="3" t="s">
        <v>2508</v>
      </c>
      <c r="H1494" s="3" t="s">
        <v>1326</v>
      </c>
      <c r="I1494" s="15" t="s">
        <v>78</v>
      </c>
      <c r="J1494" s="17" t="s">
        <v>1551</v>
      </c>
      <c r="K1494" s="1">
        <f>_xlfn.XLOOKUP(J1494,'[1]Youth DB'!$G:$G,'[1]Youth DB'!$A:$A,"",0)</f>
        <v>767</v>
      </c>
      <c r="L1494" s="17" t="s">
        <v>155</v>
      </c>
      <c r="M1494" s="11">
        <f>SUM(O1494,Q1494,S1494,U1494,W1494,Y1494,AA1494,AC1494,AE1494)</f>
        <v>23</v>
      </c>
      <c r="N1494" s="12"/>
      <c r="O1494" s="12">
        <v>4</v>
      </c>
      <c r="P1494" s="12">
        <v>1</v>
      </c>
      <c r="Q1494" s="12">
        <v>6</v>
      </c>
      <c r="R1494" s="12">
        <v>5</v>
      </c>
      <c r="S1494" s="32">
        <v>6</v>
      </c>
      <c r="T1494" s="32">
        <v>7</v>
      </c>
      <c r="U1494" s="32">
        <v>2</v>
      </c>
      <c r="V1494" s="32">
        <v>7</v>
      </c>
      <c r="W1494" s="12">
        <v>5</v>
      </c>
      <c r="X1494" s="12">
        <v>9</v>
      </c>
      <c r="Y1494" s="12"/>
      <c r="Z1494" s="12"/>
      <c r="AA1494" s="12"/>
      <c r="AB1494" s="12"/>
      <c r="AC1494" s="12"/>
      <c r="AD1494" s="12"/>
      <c r="AE1494" s="12"/>
      <c r="AF1494" s="12"/>
    </row>
    <row r="1495" spans="1:32">
      <c r="A1495" s="1">
        <v>5612</v>
      </c>
      <c r="B1495" s="17" t="s">
        <v>435</v>
      </c>
      <c r="C1495" s="17"/>
      <c r="D1495" s="17" t="s">
        <v>436</v>
      </c>
      <c r="E1495" s="17" t="s">
        <v>57</v>
      </c>
      <c r="F1495" s="1" t="s">
        <v>35</v>
      </c>
      <c r="G1495" s="17" t="s">
        <v>2509</v>
      </c>
      <c r="H1495" s="17" t="s">
        <v>1348</v>
      </c>
      <c r="I1495" s="15" t="s">
        <v>78</v>
      </c>
      <c r="J1495" t="s">
        <v>2428</v>
      </c>
      <c r="K1495" s="1">
        <f>_xlfn.XLOOKUP(J1495,'[1]Youth DB'!$G:$G,'[1]Youth DB'!$A:$A,"",0)</f>
        <v>680</v>
      </c>
      <c r="L1495" s="17" t="s">
        <v>2510</v>
      </c>
      <c r="M1495" s="11">
        <f>SUM(O1495,Q1495,S1495,U1495,W1495,Y1495,AA1495,AC1495,AE1495)</f>
        <v>7</v>
      </c>
      <c r="N1495" s="12"/>
      <c r="O1495" s="12">
        <v>0</v>
      </c>
      <c r="P1495" s="12"/>
      <c r="Q1495" s="12">
        <v>5</v>
      </c>
      <c r="R1495" s="12">
        <v>3</v>
      </c>
      <c r="S1495" s="12">
        <v>2</v>
      </c>
      <c r="T1495" s="12">
        <v>8</v>
      </c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</row>
    <row r="1496" spans="1:32">
      <c r="A1496" s="1">
        <v>5584</v>
      </c>
      <c r="B1496" s="17" t="s">
        <v>435</v>
      </c>
      <c r="C1496" s="17"/>
      <c r="D1496" s="17" t="s">
        <v>436</v>
      </c>
      <c r="E1496" s="17" t="s">
        <v>57</v>
      </c>
      <c r="F1496" s="1" t="s">
        <v>35</v>
      </c>
      <c r="G1496" s="17" t="s">
        <v>2053</v>
      </c>
      <c r="H1496" s="17" t="s">
        <v>292</v>
      </c>
      <c r="I1496" s="15" t="s">
        <v>78</v>
      </c>
      <c r="J1496" t="s">
        <v>2428</v>
      </c>
      <c r="K1496" s="1">
        <f>_xlfn.XLOOKUP(J1496,'[1]Youth DB'!$G:$G,'[1]Youth DB'!$A:$A,"",0)</f>
        <v>680</v>
      </c>
      <c r="L1496" s="17" t="s">
        <v>830</v>
      </c>
      <c r="M1496" s="11">
        <f>SUM(O1496,Q1496,S1496,U1496,W1496,Y1496,AA1496,AC1496,AE1496)</f>
        <v>8</v>
      </c>
      <c r="N1496" s="12"/>
      <c r="O1496" s="12">
        <v>4</v>
      </c>
      <c r="P1496" s="12">
        <v>3</v>
      </c>
      <c r="Q1496" s="12">
        <v>2</v>
      </c>
      <c r="R1496" s="12">
        <v>3</v>
      </c>
      <c r="S1496" s="12">
        <v>2</v>
      </c>
      <c r="T1496" s="12">
        <v>2</v>
      </c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</row>
    <row r="1497" spans="1:32">
      <c r="A1497" s="1">
        <v>5614</v>
      </c>
      <c r="B1497" s="17" t="s">
        <v>435</v>
      </c>
      <c r="C1497" s="17"/>
      <c r="D1497" s="17" t="s">
        <v>436</v>
      </c>
      <c r="E1497" s="17" t="s">
        <v>57</v>
      </c>
      <c r="F1497" s="1" t="s">
        <v>35</v>
      </c>
      <c r="G1497" s="17" t="s">
        <v>2511</v>
      </c>
      <c r="H1497" s="17" t="s">
        <v>574</v>
      </c>
      <c r="I1497" s="15" t="s">
        <v>75</v>
      </c>
      <c r="J1497" t="s">
        <v>2428</v>
      </c>
      <c r="K1497" s="1">
        <f>_xlfn.XLOOKUP(J1497,'[1]Youth DB'!$G:$G,'[1]Youth DB'!$A:$A,"",0)</f>
        <v>680</v>
      </c>
      <c r="L1497" s="17" t="s">
        <v>830</v>
      </c>
      <c r="M1497" s="11">
        <f>SUM(O1497,Q1497,S1497,U1497,W1497,Y1497,AA1497,AC1497,AE1497)</f>
        <v>11</v>
      </c>
      <c r="N1497" s="12"/>
      <c r="O1497" s="12">
        <v>2</v>
      </c>
      <c r="P1497" s="12">
        <v>2</v>
      </c>
      <c r="Q1497" s="12">
        <v>2</v>
      </c>
      <c r="R1497" s="12">
        <v>2</v>
      </c>
      <c r="S1497" s="12">
        <v>7</v>
      </c>
      <c r="T1497" s="12">
        <v>4</v>
      </c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2"/>
      <c r="AE1497" s="12"/>
      <c r="AF1497" s="12"/>
    </row>
    <row r="1498" spans="1:32">
      <c r="A1498" s="1">
        <v>4823</v>
      </c>
      <c r="B1498" s="3" t="s">
        <v>1016</v>
      </c>
      <c r="C1498" s="3"/>
      <c r="D1498" s="3" t="s">
        <v>432</v>
      </c>
      <c r="E1498" s="3" t="s">
        <v>57</v>
      </c>
      <c r="F1498" s="1" t="s">
        <v>35</v>
      </c>
      <c r="G1498" s="3" t="s">
        <v>2512</v>
      </c>
      <c r="H1498" s="3" t="s">
        <v>2513</v>
      </c>
      <c r="I1498" s="15" t="s">
        <v>75</v>
      </c>
      <c r="J1498" s="17" t="s">
        <v>1797</v>
      </c>
      <c r="K1498" s="1">
        <f>_xlfn.XLOOKUP(J1498,'[1]Youth DB'!$G:$G,'[1]Youth DB'!$A:$A,"",0)</f>
        <v>759</v>
      </c>
      <c r="L1498" s="17" t="s">
        <v>39</v>
      </c>
      <c r="M1498" s="11">
        <f>SUM(O1498,Q1498,S1498,U1498,W1498,Y1498,AA1498,AC1498,AE1498)</f>
        <v>23</v>
      </c>
      <c r="N1498" s="12"/>
      <c r="O1498" s="12">
        <v>8</v>
      </c>
      <c r="P1498" s="12">
        <v>1</v>
      </c>
      <c r="Q1498" s="12">
        <v>4</v>
      </c>
      <c r="R1498" s="12">
        <v>2</v>
      </c>
      <c r="S1498" s="12">
        <v>6</v>
      </c>
      <c r="T1498" s="12">
        <v>4</v>
      </c>
      <c r="U1498" s="12">
        <v>3</v>
      </c>
      <c r="V1498" s="12">
        <v>4</v>
      </c>
      <c r="W1498" s="12">
        <v>2</v>
      </c>
      <c r="X1498" s="12">
        <v>9</v>
      </c>
      <c r="Y1498" s="12"/>
      <c r="Z1498" s="12"/>
      <c r="AA1498" s="12"/>
      <c r="AB1498" s="12"/>
      <c r="AC1498" s="12"/>
      <c r="AD1498" s="12"/>
      <c r="AE1498" s="12"/>
      <c r="AF1498" s="12"/>
    </row>
    <row r="1499" spans="1:32" ht="24">
      <c r="A1499" s="1">
        <v>4802</v>
      </c>
      <c r="B1499" s="3" t="s">
        <v>1016</v>
      </c>
      <c r="C1499" s="3" t="s">
        <v>1033</v>
      </c>
      <c r="D1499" s="3" t="s">
        <v>432</v>
      </c>
      <c r="E1499" s="3" t="s">
        <v>57</v>
      </c>
      <c r="F1499" s="1" t="s">
        <v>35</v>
      </c>
      <c r="G1499" s="3" t="s">
        <v>2514</v>
      </c>
      <c r="H1499" s="3" t="s">
        <v>2515</v>
      </c>
      <c r="I1499" s="15" t="s">
        <v>75</v>
      </c>
      <c r="J1499" s="17" t="s">
        <v>1035</v>
      </c>
      <c r="K1499" s="1">
        <f>_xlfn.XLOOKUP(J1499,'[1]Youth DB'!$G:$G,'[1]Youth DB'!$A:$A,"",0)</f>
        <v>867</v>
      </c>
      <c r="L1499" s="17" t="s">
        <v>811</v>
      </c>
      <c r="M1499" s="11">
        <f>SUM(O1499,Q1499,S1499,U1499,W1499,Y1499,AA1499,AC1499,AE1499)</f>
        <v>23</v>
      </c>
      <c r="N1499" s="12"/>
      <c r="O1499" s="12"/>
      <c r="P1499" s="12"/>
      <c r="Q1499" s="12">
        <v>8</v>
      </c>
      <c r="R1499" s="12">
        <v>2</v>
      </c>
      <c r="S1499" s="12">
        <v>8</v>
      </c>
      <c r="T1499" s="12">
        <v>4</v>
      </c>
      <c r="U1499" s="12">
        <v>3</v>
      </c>
      <c r="V1499" s="12">
        <v>4</v>
      </c>
      <c r="W1499" s="12">
        <v>4</v>
      </c>
      <c r="X1499" s="12">
        <v>7</v>
      </c>
      <c r="Y1499" s="12"/>
      <c r="Z1499" s="12"/>
      <c r="AA1499" s="12"/>
      <c r="AB1499" s="12"/>
      <c r="AC1499" s="12"/>
      <c r="AD1499" s="12"/>
      <c r="AE1499" s="12"/>
      <c r="AF1499" s="12"/>
    </row>
    <row r="1500" spans="1:32" ht="24">
      <c r="A1500" s="1">
        <v>4819</v>
      </c>
      <c r="B1500" s="3" t="s">
        <v>1016</v>
      </c>
      <c r="C1500" s="3" t="s">
        <v>1033</v>
      </c>
      <c r="D1500" s="3" t="s">
        <v>432</v>
      </c>
      <c r="E1500" s="3" t="s">
        <v>57</v>
      </c>
      <c r="F1500" s="1" t="s">
        <v>35</v>
      </c>
      <c r="G1500" s="3" t="s">
        <v>2516</v>
      </c>
      <c r="H1500" s="3" t="s">
        <v>274</v>
      </c>
      <c r="I1500" s="15" t="s">
        <v>78</v>
      </c>
      <c r="J1500" s="17" t="s">
        <v>1035</v>
      </c>
      <c r="K1500" s="1">
        <f>_xlfn.XLOOKUP(J1500,'[1]Youth DB'!$G:$G,'[1]Youth DB'!$A:$A,"",0)</f>
        <v>867</v>
      </c>
      <c r="L1500" s="17" t="s">
        <v>811</v>
      </c>
      <c r="M1500" s="11">
        <f>SUM(O1500,Q1500,S1500,U1500,W1500,Y1500,AA1500,AC1500,AE1500)</f>
        <v>23</v>
      </c>
      <c r="N1500" s="12"/>
      <c r="O1500" s="12"/>
      <c r="P1500" s="12"/>
      <c r="Q1500" s="12">
        <v>8</v>
      </c>
      <c r="R1500" s="12">
        <v>1</v>
      </c>
      <c r="S1500" s="12">
        <v>8</v>
      </c>
      <c r="T1500" s="12">
        <v>3</v>
      </c>
      <c r="U1500" s="12">
        <v>3</v>
      </c>
      <c r="V1500" s="12">
        <v>3</v>
      </c>
      <c r="W1500" s="12">
        <v>4</v>
      </c>
      <c r="X1500" s="12">
        <v>8</v>
      </c>
      <c r="Y1500" s="12"/>
      <c r="Z1500" s="12"/>
      <c r="AA1500" s="12"/>
      <c r="AB1500" s="12"/>
      <c r="AC1500" s="12"/>
      <c r="AD1500" s="12"/>
      <c r="AE1500" s="12"/>
      <c r="AF1500" s="12"/>
    </row>
    <row r="1501" spans="1:32">
      <c r="A1501" s="1">
        <v>10023</v>
      </c>
      <c r="B1501" s="17" t="s">
        <v>431</v>
      </c>
      <c r="C1501" s="3"/>
      <c r="D1501" s="3" t="s">
        <v>432</v>
      </c>
      <c r="E1501" s="17" t="s">
        <v>43</v>
      </c>
      <c r="F1501" s="1" t="s">
        <v>35</v>
      </c>
      <c r="G1501" s="17" t="s">
        <v>1502</v>
      </c>
      <c r="H1501" s="17" t="s">
        <v>2517</v>
      </c>
      <c r="I1501" s="15" t="s">
        <v>75</v>
      </c>
      <c r="J1501" s="17" t="s">
        <v>640</v>
      </c>
      <c r="K1501" s="1">
        <f>_xlfn.XLOOKUP(J1501,'[1]Youth DB'!$G:$G,'[1]Youth DB'!$A:$A,"",0)</f>
        <v>675</v>
      </c>
      <c r="L1501" s="17" t="s">
        <v>641</v>
      </c>
      <c r="M1501" s="11">
        <f>SUM(O1501,Q1501,S1501,U1501,W1501,Y1501,AA1501,AC1501,AE1501)</f>
        <v>24</v>
      </c>
      <c r="N1501" s="12"/>
      <c r="O1501" s="12">
        <v>3</v>
      </c>
      <c r="P1501" s="12">
        <v>1</v>
      </c>
      <c r="Q1501" s="12">
        <v>4</v>
      </c>
      <c r="R1501" s="12">
        <v>2</v>
      </c>
      <c r="S1501" s="12">
        <v>14</v>
      </c>
      <c r="T1501" s="12">
        <v>2</v>
      </c>
      <c r="U1501" s="12">
        <v>2</v>
      </c>
      <c r="V1501" s="12">
        <v>2</v>
      </c>
      <c r="W1501" s="12">
        <v>1</v>
      </c>
      <c r="X1501" s="12">
        <v>2</v>
      </c>
      <c r="Y1501" s="12"/>
      <c r="Z1501" s="12"/>
      <c r="AA1501" s="12"/>
      <c r="AB1501" s="12"/>
      <c r="AC1501" s="12"/>
      <c r="AD1501" s="12"/>
      <c r="AE1501" s="12"/>
      <c r="AF1501" s="12"/>
    </row>
    <row r="1502" spans="1:32">
      <c r="A1502" s="1">
        <v>7399</v>
      </c>
      <c r="B1502" s="17" t="s">
        <v>435</v>
      </c>
      <c r="C1502" s="17"/>
      <c r="D1502" s="17" t="s">
        <v>436</v>
      </c>
      <c r="E1502" s="17" t="s">
        <v>43</v>
      </c>
      <c r="F1502" s="1" t="s">
        <v>35</v>
      </c>
      <c r="G1502" s="17" t="s">
        <v>2518</v>
      </c>
      <c r="H1502" s="17" t="s">
        <v>2519</v>
      </c>
      <c r="I1502" s="15" t="s">
        <v>75</v>
      </c>
      <c r="J1502" t="s">
        <v>2428</v>
      </c>
      <c r="K1502" s="1">
        <f>_xlfn.XLOOKUP(J1502,'[1]Youth DB'!$G:$G,'[1]Youth DB'!$A:$A,"",0)</f>
        <v>680</v>
      </c>
      <c r="L1502" s="17" t="s">
        <v>830</v>
      </c>
      <c r="M1502" s="11">
        <f>SUM(O1502,Q1502,S1502,U1502,W1502,Y1502,AA1502,AC1502,AE1502)</f>
        <v>16</v>
      </c>
      <c r="N1502" s="12"/>
      <c r="O1502" s="12">
        <v>5</v>
      </c>
      <c r="P1502" s="12">
        <v>3</v>
      </c>
      <c r="Q1502" s="12">
        <v>5</v>
      </c>
      <c r="R1502" s="12">
        <v>3</v>
      </c>
      <c r="S1502" s="12">
        <v>6</v>
      </c>
      <c r="T1502" s="12">
        <v>2</v>
      </c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</row>
    <row r="1503" spans="1:32">
      <c r="A1503" s="1">
        <v>3202</v>
      </c>
      <c r="B1503" s="17" t="s">
        <v>442</v>
      </c>
      <c r="C1503" s="1"/>
      <c r="D1503" s="1" t="s">
        <v>436</v>
      </c>
      <c r="E1503" s="17" t="s">
        <v>34</v>
      </c>
      <c r="F1503" s="1" t="s">
        <v>35</v>
      </c>
      <c r="G1503" s="17" t="s">
        <v>484</v>
      </c>
      <c r="H1503" s="17" t="s">
        <v>2520</v>
      </c>
      <c r="I1503" s="15"/>
      <c r="J1503" s="17" t="s">
        <v>1249</v>
      </c>
      <c r="K1503" s="1">
        <f>_xlfn.XLOOKUP(J1503,'[1]Youth DB'!$G:$G,'[1]Youth DB'!$A:$A,"",0)</f>
        <v>563</v>
      </c>
      <c r="L1503" s="17" t="s">
        <v>812</v>
      </c>
      <c r="M1503" s="11">
        <f>SUM(O1503,Q1503,S1503,U1503,W1503,Y1503,AA1503,AC1503,AE1503)</f>
        <v>23</v>
      </c>
      <c r="N1503" s="12"/>
      <c r="O1503" s="12">
        <v>4</v>
      </c>
      <c r="P1503" s="12">
        <v>1</v>
      </c>
      <c r="Q1503" s="12">
        <v>7</v>
      </c>
      <c r="R1503" s="12">
        <v>2</v>
      </c>
      <c r="S1503" s="12">
        <v>9</v>
      </c>
      <c r="T1503" s="12">
        <v>1</v>
      </c>
      <c r="U1503" s="12">
        <v>3</v>
      </c>
      <c r="V1503" s="12">
        <v>9</v>
      </c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12"/>
    </row>
    <row r="1504" spans="1:32">
      <c r="A1504" s="1">
        <v>1418</v>
      </c>
      <c r="B1504" s="17" t="s">
        <v>442</v>
      </c>
      <c r="C1504" s="1"/>
      <c r="D1504" s="1" t="s">
        <v>436</v>
      </c>
      <c r="E1504" s="17" t="s">
        <v>34</v>
      </c>
      <c r="F1504" s="1" t="s">
        <v>35</v>
      </c>
      <c r="G1504" s="17" t="s">
        <v>688</v>
      </c>
      <c r="H1504" s="17" t="s">
        <v>1457</v>
      </c>
      <c r="I1504" s="15"/>
      <c r="J1504" s="17" t="s">
        <v>1386</v>
      </c>
      <c r="K1504" s="1">
        <f>_xlfn.XLOOKUP(J1504,'[1]Youth DB'!$G:$G,'[1]Youth DB'!$A:$A,"",0)</f>
        <v>703</v>
      </c>
      <c r="L1504" s="17" t="s">
        <v>812</v>
      </c>
      <c r="M1504" s="11">
        <f>SUM(O1504,Q1504,S1504,U1504,W1504,Y1504,AA1504,AC1504,AE1504)</f>
        <v>23</v>
      </c>
      <c r="N1504" s="12"/>
      <c r="O1504" s="12">
        <v>4</v>
      </c>
      <c r="P1504" s="12">
        <v>3</v>
      </c>
      <c r="Q1504" s="12">
        <v>4</v>
      </c>
      <c r="R1504" s="12">
        <v>4</v>
      </c>
      <c r="S1504" s="12">
        <v>10</v>
      </c>
      <c r="T1504" s="12">
        <v>10</v>
      </c>
      <c r="U1504" s="12">
        <v>5</v>
      </c>
      <c r="V1504" s="12">
        <v>13</v>
      </c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</row>
    <row r="1505" spans="1:32">
      <c r="A1505" s="1">
        <v>7358</v>
      </c>
      <c r="B1505" s="17" t="s">
        <v>442</v>
      </c>
      <c r="C1505" s="17"/>
      <c r="D1505" s="17" t="s">
        <v>436</v>
      </c>
      <c r="E1505" s="17" t="s">
        <v>918</v>
      </c>
      <c r="F1505" s="1" t="s">
        <v>35</v>
      </c>
      <c r="G1505" s="17" t="s">
        <v>2521</v>
      </c>
      <c r="H1505" s="17" t="s">
        <v>2325</v>
      </c>
      <c r="I1505" s="15"/>
      <c r="J1505" s="17" t="s">
        <v>1386</v>
      </c>
      <c r="K1505" s="1">
        <f>_xlfn.XLOOKUP(J1505,'[1]Youth DB'!$G:$G,'[1]Youth DB'!$A:$A,"",0)</f>
        <v>703</v>
      </c>
      <c r="L1505" s="17" t="s">
        <v>830</v>
      </c>
      <c r="M1505" s="11">
        <f>SUM(O1505,Q1505,S1505,U1505,W1505,Y1505,AA1505,AC1505,AE1505)</f>
        <v>23</v>
      </c>
      <c r="N1505" s="12"/>
      <c r="O1505" s="12">
        <v>5</v>
      </c>
      <c r="P1505" s="12">
        <v>3</v>
      </c>
      <c r="Q1505" s="12">
        <v>4</v>
      </c>
      <c r="R1505" s="12">
        <v>3</v>
      </c>
      <c r="S1505" s="12">
        <v>8</v>
      </c>
      <c r="T1505" s="12">
        <v>11</v>
      </c>
      <c r="U1505" s="12">
        <v>6</v>
      </c>
      <c r="V1505" s="12">
        <v>14</v>
      </c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12"/>
    </row>
    <row r="1506" spans="1:32">
      <c r="A1506" s="1">
        <v>7470</v>
      </c>
      <c r="B1506" s="17" t="s">
        <v>435</v>
      </c>
      <c r="C1506" s="17"/>
      <c r="D1506" s="17" t="s">
        <v>436</v>
      </c>
      <c r="E1506" s="17" t="s">
        <v>43</v>
      </c>
      <c r="F1506" s="1" t="s">
        <v>35</v>
      </c>
      <c r="G1506" s="17" t="s">
        <v>2522</v>
      </c>
      <c r="H1506" s="17" t="s">
        <v>2523</v>
      </c>
      <c r="I1506" s="15" t="s">
        <v>78</v>
      </c>
      <c r="J1506" t="s">
        <v>2428</v>
      </c>
      <c r="K1506" s="1">
        <f>_xlfn.XLOOKUP(J1506,'[1]Youth DB'!$G:$G,'[1]Youth DB'!$A:$A,"",0)</f>
        <v>680</v>
      </c>
      <c r="L1506" s="17" t="s">
        <v>830</v>
      </c>
      <c r="M1506" s="11">
        <f>SUM(O1506,Q1506,S1506,U1506,W1506,Y1506,AA1506,AC1506,AE1506)</f>
        <v>18</v>
      </c>
      <c r="N1506" s="12"/>
      <c r="O1506" s="12">
        <v>6</v>
      </c>
      <c r="P1506" s="12">
        <v>3</v>
      </c>
      <c r="Q1506" s="12">
        <v>6</v>
      </c>
      <c r="R1506" s="12">
        <v>3</v>
      </c>
      <c r="S1506" s="12">
        <v>6</v>
      </c>
      <c r="T1506" s="12">
        <v>3</v>
      </c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</row>
    <row r="1507" spans="1:32">
      <c r="A1507" s="1">
        <v>6007</v>
      </c>
      <c r="B1507" s="17" t="s">
        <v>921</v>
      </c>
      <c r="C1507" s="17"/>
      <c r="D1507" s="17" t="s">
        <v>497</v>
      </c>
      <c r="E1507" s="17" t="s">
        <v>57</v>
      </c>
      <c r="F1507" s="1" t="s">
        <v>35</v>
      </c>
      <c r="G1507" s="17" t="s">
        <v>2207</v>
      </c>
      <c r="H1507" s="17" t="s">
        <v>2524</v>
      </c>
      <c r="I1507" s="15" t="s">
        <v>75</v>
      </c>
      <c r="J1507" s="17" t="s">
        <v>1851</v>
      </c>
      <c r="K1507" s="1">
        <f>_xlfn.XLOOKUP(J1507,'[1]Youth DB'!$G:$G,'[1]Youth DB'!$A:$A,"",0)</f>
        <v>766</v>
      </c>
      <c r="L1507" s="17" t="s">
        <v>1486</v>
      </c>
      <c r="M1507" s="11">
        <f>SUM(O1507,Q1507,S1507,U1507,W1507,Y1507,AA1507,AC1507,AE1507)</f>
        <v>24</v>
      </c>
      <c r="N1507" s="12" t="s">
        <v>40</v>
      </c>
      <c r="O1507" s="12">
        <v>1</v>
      </c>
      <c r="P1507" s="12">
        <v>1</v>
      </c>
      <c r="Q1507" s="12">
        <v>3</v>
      </c>
      <c r="R1507" s="12">
        <v>1</v>
      </c>
      <c r="S1507" s="12">
        <v>11</v>
      </c>
      <c r="T1507" s="12">
        <v>2</v>
      </c>
      <c r="U1507" s="12">
        <v>1</v>
      </c>
      <c r="V1507" s="12">
        <v>3</v>
      </c>
      <c r="W1507" s="12">
        <v>5</v>
      </c>
      <c r="X1507" s="12">
        <v>8</v>
      </c>
      <c r="Y1507" s="12">
        <v>3</v>
      </c>
      <c r="Z1507" s="12">
        <v>8</v>
      </c>
      <c r="AA1507" s="12"/>
      <c r="AB1507" s="12"/>
      <c r="AC1507" s="12"/>
      <c r="AD1507" s="12"/>
      <c r="AE1507" s="12"/>
      <c r="AF1507" s="12"/>
    </row>
    <row r="1508" spans="1:32">
      <c r="A1508" s="1">
        <v>2009</v>
      </c>
      <c r="B1508" s="17" t="s">
        <v>921</v>
      </c>
      <c r="C1508" s="17"/>
      <c r="D1508" s="17" t="s">
        <v>497</v>
      </c>
      <c r="E1508" s="17" t="s">
        <v>34</v>
      </c>
      <c r="F1508" s="1" t="s">
        <v>35</v>
      </c>
      <c r="G1508" s="17" t="s">
        <v>2525</v>
      </c>
      <c r="H1508" s="17" t="s">
        <v>1106</v>
      </c>
      <c r="I1508" s="15" t="s">
        <v>78</v>
      </c>
      <c r="J1508" s="17" t="s">
        <v>1305</v>
      </c>
      <c r="K1508" s="1">
        <f>_xlfn.XLOOKUP(J1508,'[1]Youth DB'!$G:$G,'[1]Youth DB'!$A:$A,"",0)</f>
        <v>758</v>
      </c>
      <c r="L1508" s="17" t="s">
        <v>960</v>
      </c>
      <c r="M1508" s="11">
        <f>SUM(O1508,Q1508,S1508,U1508,W1508,Y1508,AA1508,AC1508,AE1508)</f>
        <v>23</v>
      </c>
      <c r="N1508" s="12" t="s">
        <v>40</v>
      </c>
      <c r="O1508" s="12">
        <v>1</v>
      </c>
      <c r="P1508" s="12">
        <v>4</v>
      </c>
      <c r="Q1508" s="12">
        <v>2</v>
      </c>
      <c r="R1508" s="12">
        <v>4</v>
      </c>
      <c r="S1508" s="12">
        <v>6</v>
      </c>
      <c r="T1508" s="12">
        <v>8</v>
      </c>
      <c r="U1508" s="12">
        <v>1</v>
      </c>
      <c r="V1508" s="12">
        <v>8</v>
      </c>
      <c r="W1508" s="12">
        <v>4</v>
      </c>
      <c r="X1508" s="12">
        <v>10</v>
      </c>
      <c r="Y1508" s="12">
        <v>9</v>
      </c>
      <c r="Z1508" s="12">
        <v>11</v>
      </c>
      <c r="AA1508" s="12"/>
      <c r="AB1508" s="12"/>
      <c r="AC1508" s="12"/>
      <c r="AD1508" s="12"/>
      <c r="AE1508" s="12"/>
      <c r="AF1508" s="12"/>
    </row>
    <row r="1509" spans="1:32">
      <c r="A1509" s="1">
        <v>6074</v>
      </c>
      <c r="B1509" s="17" t="s">
        <v>921</v>
      </c>
      <c r="C1509" s="17" t="s">
        <v>1729</v>
      </c>
      <c r="D1509" s="17" t="s">
        <v>497</v>
      </c>
      <c r="E1509" s="17" t="s">
        <v>57</v>
      </c>
      <c r="F1509" s="1" t="s">
        <v>35</v>
      </c>
      <c r="G1509" s="17" t="s">
        <v>2526</v>
      </c>
      <c r="H1509" s="17" t="s">
        <v>814</v>
      </c>
      <c r="I1509" s="15" t="s">
        <v>75</v>
      </c>
      <c r="J1509" s="17" t="s">
        <v>1732</v>
      </c>
      <c r="K1509" s="1">
        <f>_xlfn.XLOOKUP(J1509,'[1]Youth DB'!$G:$G,'[1]Youth DB'!$A:$A,"",0)</f>
        <v>960</v>
      </c>
      <c r="L1509" s="17" t="s">
        <v>827</v>
      </c>
      <c r="M1509" s="11">
        <f>SUM(O1509,Q1509,S1509,U1509,W1509,Y1509,AA1509,AC1509,AE1509)</f>
        <v>23</v>
      </c>
      <c r="N1509" s="12" t="s">
        <v>40</v>
      </c>
      <c r="O1509" s="12">
        <v>2</v>
      </c>
      <c r="P1509" s="12">
        <v>1</v>
      </c>
      <c r="Q1509" s="12">
        <v>4</v>
      </c>
      <c r="R1509" s="12">
        <v>1</v>
      </c>
      <c r="S1509" s="12">
        <v>11</v>
      </c>
      <c r="T1509" s="12">
        <v>4</v>
      </c>
      <c r="U1509" s="12">
        <v>2</v>
      </c>
      <c r="V1509" s="12">
        <v>4</v>
      </c>
      <c r="W1509" s="12"/>
      <c r="X1509" s="12"/>
      <c r="Y1509" s="12">
        <v>4</v>
      </c>
      <c r="Z1509" s="12">
        <v>4</v>
      </c>
      <c r="AA1509" s="12"/>
      <c r="AB1509" s="12"/>
      <c r="AC1509" s="12"/>
      <c r="AD1509" s="12"/>
      <c r="AE1509" s="12"/>
      <c r="AF1509" s="12"/>
    </row>
    <row r="1510" spans="1:32">
      <c r="A1510" s="1">
        <v>6129</v>
      </c>
      <c r="B1510" s="17" t="s">
        <v>921</v>
      </c>
      <c r="C1510" s="17" t="s">
        <v>1250</v>
      </c>
      <c r="D1510" s="17" t="s">
        <v>497</v>
      </c>
      <c r="E1510" s="17" t="s">
        <v>57</v>
      </c>
      <c r="F1510" s="1" t="s">
        <v>35</v>
      </c>
      <c r="G1510" s="17" t="s">
        <v>2527</v>
      </c>
      <c r="H1510" s="17" t="s">
        <v>398</v>
      </c>
      <c r="I1510" s="15" t="s">
        <v>78</v>
      </c>
      <c r="J1510" s="17" t="s">
        <v>925</v>
      </c>
      <c r="K1510" s="1">
        <f>_xlfn.XLOOKUP(J1510,'[1]Youth DB'!$G:$G,'[1]Youth DB'!$A:$A,"",0)</f>
        <v>880</v>
      </c>
      <c r="L1510" s="17" t="s">
        <v>691</v>
      </c>
      <c r="M1510" s="11">
        <f>SUM(O1510,Q1510,S1510,U1510,W1510,Y1510,AA1510,AC1510,AE1510)</f>
        <v>23</v>
      </c>
      <c r="N1510" s="12" t="s">
        <v>40</v>
      </c>
      <c r="O1510" s="12">
        <v>0</v>
      </c>
      <c r="P1510" s="12"/>
      <c r="Q1510" s="12">
        <v>4</v>
      </c>
      <c r="R1510" s="12">
        <v>1</v>
      </c>
      <c r="S1510" s="12">
        <v>7</v>
      </c>
      <c r="T1510" s="12">
        <v>2</v>
      </c>
      <c r="U1510" s="12">
        <v>3</v>
      </c>
      <c r="V1510" s="12">
        <v>2</v>
      </c>
      <c r="W1510" s="12">
        <v>5</v>
      </c>
      <c r="X1510" s="12">
        <v>8</v>
      </c>
      <c r="Y1510" s="12">
        <v>4</v>
      </c>
      <c r="Z1510" s="12">
        <v>8</v>
      </c>
      <c r="AA1510" s="12"/>
      <c r="AB1510" s="12"/>
      <c r="AC1510" s="12"/>
      <c r="AD1510" s="12"/>
      <c r="AE1510" s="12"/>
      <c r="AF1510" s="12"/>
    </row>
    <row r="1511" spans="1:32">
      <c r="A1511" s="1">
        <v>1465</v>
      </c>
      <c r="B1511" s="17" t="s">
        <v>921</v>
      </c>
      <c r="C1511" s="17" t="s">
        <v>1250</v>
      </c>
      <c r="D1511" s="17" t="s">
        <v>497</v>
      </c>
      <c r="E1511" s="17" t="s">
        <v>918</v>
      </c>
      <c r="F1511" s="1" t="s">
        <v>35</v>
      </c>
      <c r="G1511" s="17" t="s">
        <v>1142</v>
      </c>
      <c r="H1511" s="17" t="s">
        <v>2528</v>
      </c>
      <c r="I1511" s="15" t="s">
        <v>78</v>
      </c>
      <c r="J1511" s="17" t="s">
        <v>925</v>
      </c>
      <c r="K1511" s="1">
        <f>_xlfn.XLOOKUP(J1511,'[1]Youth DB'!$G:$G,'[1]Youth DB'!$A:$A,"",0)</f>
        <v>880</v>
      </c>
      <c r="L1511" s="17" t="s">
        <v>691</v>
      </c>
      <c r="M1511" s="11">
        <f>SUM(O1511,Q1511,S1511,U1511,W1511,Y1511,AA1511,AC1511,AE1511)</f>
        <v>23</v>
      </c>
      <c r="N1511" s="12" t="s">
        <v>40</v>
      </c>
      <c r="O1511" s="12">
        <v>0</v>
      </c>
      <c r="P1511" s="12"/>
      <c r="Q1511" s="12">
        <v>3</v>
      </c>
      <c r="R1511" s="12">
        <v>3</v>
      </c>
      <c r="S1511" s="12">
        <v>8</v>
      </c>
      <c r="T1511" s="12">
        <v>8</v>
      </c>
      <c r="U1511" s="12">
        <v>3</v>
      </c>
      <c r="V1511" s="12">
        <v>8</v>
      </c>
      <c r="W1511" s="12">
        <v>4</v>
      </c>
      <c r="X1511" s="12">
        <v>15</v>
      </c>
      <c r="Y1511" s="12">
        <v>5</v>
      </c>
      <c r="Z1511" s="12">
        <v>15</v>
      </c>
      <c r="AA1511" s="12"/>
      <c r="AB1511" s="12"/>
      <c r="AC1511" s="12"/>
      <c r="AD1511" s="12"/>
      <c r="AE1511" s="12"/>
      <c r="AF1511" s="12"/>
    </row>
    <row r="1512" spans="1:32">
      <c r="A1512" s="1">
        <v>7477</v>
      </c>
      <c r="B1512" s="17" t="s">
        <v>435</v>
      </c>
      <c r="C1512" s="17"/>
      <c r="D1512" s="17" t="s">
        <v>436</v>
      </c>
      <c r="E1512" s="17" t="s">
        <v>43</v>
      </c>
      <c r="F1512" s="1" t="s">
        <v>35</v>
      </c>
      <c r="G1512" s="17" t="s">
        <v>2170</v>
      </c>
      <c r="H1512" s="17" t="s">
        <v>2529</v>
      </c>
      <c r="I1512" s="15" t="s">
        <v>78</v>
      </c>
      <c r="J1512" t="s">
        <v>2428</v>
      </c>
      <c r="K1512" s="1">
        <f>_xlfn.XLOOKUP(J1512,'[1]Youth DB'!$G:$G,'[1]Youth DB'!$A:$A,"",0)</f>
        <v>680</v>
      </c>
      <c r="L1512" s="17" t="s">
        <v>812</v>
      </c>
      <c r="M1512" s="11">
        <f>SUM(O1512,Q1512,S1512,U1512,W1512,Y1512,AA1512,AC1512,AE1512)</f>
        <v>19</v>
      </c>
      <c r="N1512" s="12"/>
      <c r="O1512" s="12">
        <v>5</v>
      </c>
      <c r="P1512" s="12">
        <v>3</v>
      </c>
      <c r="Q1512" s="12">
        <v>5</v>
      </c>
      <c r="R1512" s="12">
        <v>3</v>
      </c>
      <c r="S1512" s="12">
        <v>9</v>
      </c>
      <c r="T1512" s="12">
        <v>3</v>
      </c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</row>
    <row r="1513" spans="1:32">
      <c r="A1513" s="1">
        <v>2431</v>
      </c>
      <c r="B1513" s="17" t="s">
        <v>32</v>
      </c>
      <c r="C1513" s="17"/>
      <c r="D1513" s="17" t="s">
        <v>33</v>
      </c>
      <c r="E1513" s="17" t="s">
        <v>57</v>
      </c>
      <c r="F1513" s="1" t="s">
        <v>35</v>
      </c>
      <c r="G1513" s="17" t="s">
        <v>2104</v>
      </c>
      <c r="H1513" s="17" t="s">
        <v>574</v>
      </c>
      <c r="I1513" s="15" t="s">
        <v>75</v>
      </c>
      <c r="J1513" s="17" t="s">
        <v>2530</v>
      </c>
      <c r="K1513" s="1">
        <f>_xlfn.XLOOKUP(J1513,'[1]Youth DB'!$G:$G,'[1]Youth DB'!$A:$A,"",0)</f>
        <v>890</v>
      </c>
      <c r="L1513" s="17" t="s">
        <v>79</v>
      </c>
      <c r="M1513" s="11">
        <f>SUM(O1513,Q1513,S1513,U1513,W1513,Y1513,AA1513,AC1513,AE1513)</f>
        <v>12</v>
      </c>
      <c r="N1513" s="12" t="s">
        <v>40</v>
      </c>
      <c r="O1513" s="12">
        <v>4</v>
      </c>
      <c r="P1513" s="12">
        <v>1</v>
      </c>
      <c r="Q1513" s="12">
        <v>4</v>
      </c>
      <c r="R1513" s="12">
        <v>4</v>
      </c>
      <c r="S1513" s="12">
        <v>4</v>
      </c>
      <c r="T1513" s="12">
        <v>12</v>
      </c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</row>
    <row r="1514" spans="1:32">
      <c r="A1514" s="1">
        <v>1620</v>
      </c>
      <c r="B1514" s="17" t="s">
        <v>32</v>
      </c>
      <c r="C1514" s="17"/>
      <c r="D1514" s="17" t="s">
        <v>33</v>
      </c>
      <c r="E1514" s="17" t="s">
        <v>34</v>
      </c>
      <c r="F1514" s="1" t="s">
        <v>35</v>
      </c>
      <c r="G1514" s="17" t="s">
        <v>1675</v>
      </c>
      <c r="H1514" s="17" t="s">
        <v>2230</v>
      </c>
      <c r="I1514" s="15" t="s">
        <v>78</v>
      </c>
      <c r="J1514" s="17" t="s">
        <v>2530</v>
      </c>
      <c r="K1514" s="1">
        <f>_xlfn.XLOOKUP(J1514,'[1]Youth DB'!$G:$G,'[1]Youth DB'!$A:$A,"",0)</f>
        <v>890</v>
      </c>
      <c r="L1514" s="17" t="s">
        <v>39</v>
      </c>
      <c r="M1514" s="11">
        <f>SUM(O1514,Q1514,S1514,U1514,W1514,Y1514,AA1514,AC1514,AE1514)</f>
        <v>17</v>
      </c>
      <c r="N1514" s="12" t="s">
        <v>40</v>
      </c>
      <c r="O1514" s="12">
        <v>3</v>
      </c>
      <c r="P1514" s="12">
        <v>2</v>
      </c>
      <c r="Q1514" s="12">
        <v>4</v>
      </c>
      <c r="R1514" s="12">
        <v>5</v>
      </c>
      <c r="S1514" s="12">
        <v>10</v>
      </c>
      <c r="T1514" s="12">
        <v>6</v>
      </c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</row>
    <row r="1515" spans="1:32">
      <c r="A1515" s="1">
        <v>1622</v>
      </c>
      <c r="B1515" s="17" t="s">
        <v>32</v>
      </c>
      <c r="C1515" s="17"/>
      <c r="D1515" s="17" t="s">
        <v>33</v>
      </c>
      <c r="E1515" s="17" t="s">
        <v>34</v>
      </c>
      <c r="F1515" s="1" t="s">
        <v>35</v>
      </c>
      <c r="G1515" s="17" t="s">
        <v>2143</v>
      </c>
      <c r="H1515" s="17" t="s">
        <v>2531</v>
      </c>
      <c r="I1515" s="15" t="s">
        <v>75</v>
      </c>
      <c r="J1515" s="17" t="s">
        <v>2530</v>
      </c>
      <c r="K1515" s="1">
        <f>_xlfn.XLOOKUP(J1515,'[1]Youth DB'!$G:$G,'[1]Youth DB'!$A:$A,"",0)</f>
        <v>890</v>
      </c>
      <c r="L1515" s="17" t="s">
        <v>79</v>
      </c>
      <c r="M1515" s="11">
        <f>SUM(O1515,Q1515,S1515,U1515,W1515,Y1515,AA1515,AC1515,AE1515)</f>
        <v>17</v>
      </c>
      <c r="N1515" s="12" t="s">
        <v>40</v>
      </c>
      <c r="O1515" s="12">
        <v>4</v>
      </c>
      <c r="P1515" s="12">
        <v>2</v>
      </c>
      <c r="Q1515" s="12">
        <v>4</v>
      </c>
      <c r="R1515" s="12">
        <v>5</v>
      </c>
      <c r="S1515" s="12">
        <v>9</v>
      </c>
      <c r="T1515" s="12">
        <v>9</v>
      </c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</row>
    <row r="1516" spans="1:32">
      <c r="A1516" s="1">
        <v>9535</v>
      </c>
      <c r="B1516" s="17" t="s">
        <v>458</v>
      </c>
      <c r="C1516" s="17"/>
      <c r="D1516" s="17" t="s">
        <v>53</v>
      </c>
      <c r="E1516" s="17" t="s">
        <v>43</v>
      </c>
      <c r="F1516" s="1" t="s">
        <v>35</v>
      </c>
      <c r="G1516" s="17" t="s">
        <v>2532</v>
      </c>
      <c r="H1516" s="17" t="s">
        <v>842</v>
      </c>
      <c r="I1516" s="15"/>
      <c r="J1516" s="17" t="s">
        <v>1861</v>
      </c>
      <c r="K1516" s="1">
        <f>_xlfn.XLOOKUP(J1516,'[1]Youth DB'!$G:$G,'[1]Youth DB'!$A:$A,"",0)</f>
        <v>593</v>
      </c>
      <c r="L1516" s="16"/>
      <c r="M1516" s="11">
        <f>SUM(O1516,Q1516,S1516,U1516,W1516,Y1516,AA1516,AC1516,AE1516)</f>
        <v>23</v>
      </c>
      <c r="N1516" s="12"/>
      <c r="O1516" s="12"/>
      <c r="P1516" s="12"/>
      <c r="Q1516" s="12"/>
      <c r="R1516" s="12"/>
      <c r="S1516" s="12">
        <v>23</v>
      </c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</row>
    <row r="1517" spans="1:32">
      <c r="A1517" s="1">
        <v>9548</v>
      </c>
      <c r="B1517" s="17" t="s">
        <v>458</v>
      </c>
      <c r="C1517" s="1"/>
      <c r="D1517" s="1" t="s">
        <v>53</v>
      </c>
      <c r="E1517" s="17" t="s">
        <v>34</v>
      </c>
      <c r="F1517" s="1" t="s">
        <v>35</v>
      </c>
      <c r="G1517" s="17" t="s">
        <v>2533</v>
      </c>
      <c r="H1517" s="17" t="s">
        <v>238</v>
      </c>
      <c r="I1517" s="15" t="s">
        <v>75</v>
      </c>
      <c r="J1517" s="17" t="s">
        <v>1861</v>
      </c>
      <c r="K1517" s="1">
        <f>_xlfn.XLOOKUP(J1517,'[1]Youth DB'!$G:$G,'[1]Youth DB'!$A:$A,"",0)</f>
        <v>593</v>
      </c>
      <c r="L1517" s="16"/>
      <c r="M1517" s="11">
        <f>SUM(O1517,Q1517,S1517,U1517,W1517,Y1517,AA1517,AC1517,AE1517)</f>
        <v>23</v>
      </c>
      <c r="N1517" s="12"/>
      <c r="O1517" s="12"/>
      <c r="P1517" s="12"/>
      <c r="Q1517" s="12"/>
      <c r="R1517" s="12"/>
      <c r="S1517" s="12">
        <v>23</v>
      </c>
      <c r="T1517" s="12"/>
      <c r="U1517" s="12"/>
      <c r="V1517" s="63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</row>
    <row r="1518" spans="1:32">
      <c r="A1518" s="1">
        <v>8311</v>
      </c>
      <c r="B1518" s="17" t="s">
        <v>32</v>
      </c>
      <c r="C1518" s="17"/>
      <c r="D1518" s="17" t="s">
        <v>33</v>
      </c>
      <c r="E1518" s="17" t="s">
        <v>43</v>
      </c>
      <c r="F1518" s="1" t="s">
        <v>35</v>
      </c>
      <c r="G1518" s="17" t="s">
        <v>1849</v>
      </c>
      <c r="H1518" s="17" t="s">
        <v>159</v>
      </c>
      <c r="I1518" s="15" t="s">
        <v>75</v>
      </c>
      <c r="J1518" s="17" t="s">
        <v>2530</v>
      </c>
      <c r="K1518" s="1">
        <f>_xlfn.XLOOKUP(J1518,'[1]Youth DB'!$G:$G,'[1]Youth DB'!$A:$A,"",0)</f>
        <v>890</v>
      </c>
      <c r="L1518" s="17" t="s">
        <v>39</v>
      </c>
      <c r="M1518" s="11">
        <f>SUM(O1518,Q1518,S1518,U1518,W1518,Y1518,AA1518,AC1518,AE1518)</f>
        <v>17</v>
      </c>
      <c r="N1518" s="12" t="s">
        <v>40</v>
      </c>
      <c r="O1518" s="12">
        <v>4</v>
      </c>
      <c r="P1518" s="12">
        <v>1</v>
      </c>
      <c r="Q1518" s="12">
        <v>4</v>
      </c>
      <c r="R1518" s="12">
        <v>1</v>
      </c>
      <c r="S1518" s="12">
        <v>9</v>
      </c>
      <c r="T1518" s="12">
        <v>2</v>
      </c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</row>
    <row r="1519" spans="1:32">
      <c r="A1519" s="1">
        <v>8312</v>
      </c>
      <c r="B1519" s="17" t="s">
        <v>32</v>
      </c>
      <c r="C1519" s="17"/>
      <c r="D1519" s="17" t="s">
        <v>33</v>
      </c>
      <c r="E1519" s="17" t="s">
        <v>43</v>
      </c>
      <c r="F1519" s="1" t="s">
        <v>35</v>
      </c>
      <c r="G1519" s="17" t="s">
        <v>2534</v>
      </c>
      <c r="H1519" s="17" t="s">
        <v>2535</v>
      </c>
      <c r="I1519" s="15" t="s">
        <v>75</v>
      </c>
      <c r="J1519" s="17" t="s">
        <v>2530</v>
      </c>
      <c r="K1519" s="1">
        <f>_xlfn.XLOOKUP(J1519,'[1]Youth DB'!$G:$G,'[1]Youth DB'!$A:$A,"",0)</f>
        <v>890</v>
      </c>
      <c r="L1519" s="17" t="s">
        <v>79</v>
      </c>
      <c r="M1519" s="11">
        <f>SUM(O1519,Q1519,S1519,U1519,W1519,Y1519,AA1519,AC1519,AE1519)</f>
        <v>17</v>
      </c>
      <c r="N1519" s="12" t="s">
        <v>40</v>
      </c>
      <c r="O1519" s="12">
        <v>4</v>
      </c>
      <c r="P1519" s="12">
        <v>1</v>
      </c>
      <c r="Q1519" s="12">
        <v>4</v>
      </c>
      <c r="R1519" s="12">
        <v>1</v>
      </c>
      <c r="S1519" s="12">
        <v>9</v>
      </c>
      <c r="T1519" s="12">
        <v>2</v>
      </c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</row>
    <row r="1520" spans="1:32">
      <c r="A1520" s="1">
        <v>1552</v>
      </c>
      <c r="B1520" s="17" t="s">
        <v>32</v>
      </c>
      <c r="C1520" s="17"/>
      <c r="D1520" s="17" t="s">
        <v>33</v>
      </c>
      <c r="E1520" s="17" t="s">
        <v>34</v>
      </c>
      <c r="F1520" s="1" t="s">
        <v>35</v>
      </c>
      <c r="G1520" s="17" t="s">
        <v>2536</v>
      </c>
      <c r="H1520" s="17" t="s">
        <v>2537</v>
      </c>
      <c r="I1520" s="15"/>
      <c r="J1520" s="17" t="s">
        <v>2530</v>
      </c>
      <c r="K1520" s="1">
        <f>_xlfn.XLOOKUP(J1520,'[1]Youth DB'!$G:$G,'[1]Youth DB'!$A:$A,"",0)</f>
        <v>890</v>
      </c>
      <c r="L1520" s="17" t="s">
        <v>79</v>
      </c>
      <c r="M1520" s="11">
        <f>SUM(O1520,Q1520,S1520,U1520,W1520,Y1520,AA1520,AC1520,AE1520)</f>
        <v>18</v>
      </c>
      <c r="N1520" s="12" t="s">
        <v>40</v>
      </c>
      <c r="O1520" s="12">
        <v>4</v>
      </c>
      <c r="P1520" s="12">
        <v>2</v>
      </c>
      <c r="Q1520" s="12">
        <v>4</v>
      </c>
      <c r="R1520" s="12">
        <v>3</v>
      </c>
      <c r="S1520" s="12">
        <v>10</v>
      </c>
      <c r="T1520" s="12">
        <v>9</v>
      </c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</row>
    <row r="1521" spans="1:32">
      <c r="A1521" s="1">
        <v>6525</v>
      </c>
      <c r="B1521" s="17" t="s">
        <v>458</v>
      </c>
      <c r="C1521" s="17"/>
      <c r="D1521" s="17" t="s">
        <v>53</v>
      </c>
      <c r="E1521" s="17" t="s">
        <v>57</v>
      </c>
      <c r="F1521" s="1" t="s">
        <v>35</v>
      </c>
      <c r="G1521" s="17" t="s">
        <v>488</v>
      </c>
      <c r="H1521" s="17" t="s">
        <v>2538</v>
      </c>
      <c r="I1521" s="15" t="s">
        <v>78</v>
      </c>
      <c r="J1521" s="17" t="s">
        <v>1861</v>
      </c>
      <c r="K1521" s="1">
        <f>_xlfn.XLOOKUP(J1521,'[1]Youth DB'!$G:$G,'[1]Youth DB'!$A:$A,"",0)</f>
        <v>593</v>
      </c>
      <c r="L1521" s="16"/>
      <c r="M1521" s="11">
        <f>SUM(O1521,Q1521,S1521,U1521,W1521,Y1521,AA1521,AC1521,AE1521)</f>
        <v>23</v>
      </c>
      <c r="N1521" s="12"/>
      <c r="O1521" s="12"/>
      <c r="P1521" s="12"/>
      <c r="Q1521" s="12"/>
      <c r="R1521" s="12"/>
      <c r="S1521" s="12">
        <v>23</v>
      </c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</row>
    <row r="1522" spans="1:32">
      <c r="A1522" s="1">
        <v>6586</v>
      </c>
      <c r="B1522" s="17" t="s">
        <v>32</v>
      </c>
      <c r="C1522" s="17"/>
      <c r="D1522" s="17" t="s">
        <v>33</v>
      </c>
      <c r="E1522" s="17" t="s">
        <v>57</v>
      </c>
      <c r="F1522" s="1" t="s">
        <v>35</v>
      </c>
      <c r="G1522" s="17" t="s">
        <v>2539</v>
      </c>
      <c r="H1522" s="17" t="s">
        <v>2540</v>
      </c>
      <c r="I1522" s="15" t="s">
        <v>78</v>
      </c>
      <c r="J1522" s="17" t="s">
        <v>634</v>
      </c>
      <c r="K1522" s="1">
        <f>_xlfn.XLOOKUP(J1522,'[1]Youth DB'!$G:$G,'[1]Youth DB'!$A:$A,"",0)</f>
        <v>889</v>
      </c>
      <c r="L1522" s="17" t="s">
        <v>738</v>
      </c>
      <c r="M1522" s="11">
        <f>SUM(O1522,Q1522,S1522,U1522,W1522,Y1522,AA1522,AC1522,AE1522)</f>
        <v>23</v>
      </c>
      <c r="N1522" s="12" t="s">
        <v>40</v>
      </c>
      <c r="O1522" s="12"/>
      <c r="P1522" s="12"/>
      <c r="Q1522" s="12">
        <v>3</v>
      </c>
      <c r="R1522" s="12">
        <v>2</v>
      </c>
      <c r="S1522" s="12">
        <v>9</v>
      </c>
      <c r="T1522" s="12">
        <v>6</v>
      </c>
      <c r="U1522" s="12">
        <v>7</v>
      </c>
      <c r="V1522" s="12">
        <v>7</v>
      </c>
      <c r="W1522" s="12">
        <v>4</v>
      </c>
      <c r="X1522" s="12">
        <v>7</v>
      </c>
      <c r="Y1522" s="12"/>
      <c r="Z1522" s="12"/>
      <c r="AA1522" s="12"/>
      <c r="AB1522" s="12"/>
      <c r="AC1522" s="12"/>
      <c r="AD1522" s="12"/>
      <c r="AE1522" s="12"/>
      <c r="AF1522" s="12"/>
    </row>
    <row r="1523" spans="1:32">
      <c r="A1523" s="1">
        <v>6595</v>
      </c>
      <c r="B1523" s="17" t="s">
        <v>32</v>
      </c>
      <c r="C1523" s="17"/>
      <c r="D1523" s="17" t="s">
        <v>33</v>
      </c>
      <c r="E1523" s="17" t="s">
        <v>34</v>
      </c>
      <c r="F1523" s="1" t="s">
        <v>35</v>
      </c>
      <c r="G1523" s="17" t="s">
        <v>345</v>
      </c>
      <c r="H1523" s="17" t="s">
        <v>1199</v>
      </c>
      <c r="I1523" s="15" t="s">
        <v>75</v>
      </c>
      <c r="J1523" s="17" t="s">
        <v>626</v>
      </c>
      <c r="K1523" s="1">
        <f>_xlfn.XLOOKUP(J1523,'[1]Youth DB'!$G:$G,'[1]Youth DB'!$A:$A,"",0)</f>
        <v>689</v>
      </c>
      <c r="L1523" s="17" t="s">
        <v>2541</v>
      </c>
      <c r="M1523" s="11">
        <f>SUM(O1523,Q1523,S1523,U1523,W1523,Y1523,AA1523,AC1523,AE1523)</f>
        <v>23</v>
      </c>
      <c r="N1523" s="12" t="s">
        <v>40</v>
      </c>
      <c r="O1523" s="12">
        <v>5</v>
      </c>
      <c r="P1523" s="12">
        <v>2</v>
      </c>
      <c r="Q1523" s="12">
        <v>3</v>
      </c>
      <c r="R1523" s="12">
        <v>3</v>
      </c>
      <c r="S1523" s="12">
        <v>11</v>
      </c>
      <c r="T1523" s="12">
        <v>8</v>
      </c>
      <c r="U1523" s="12">
        <v>4</v>
      </c>
      <c r="V1523" s="12">
        <v>9</v>
      </c>
      <c r="W1523" s="12"/>
      <c r="X1523" s="12"/>
      <c r="Y1523" s="12"/>
      <c r="Z1523" s="12"/>
      <c r="AA1523" s="12"/>
      <c r="AB1523" s="12"/>
      <c r="AC1523" s="12"/>
      <c r="AD1523" s="12"/>
      <c r="AE1523" s="12"/>
      <c r="AF1523" s="12"/>
    </row>
    <row r="1524" spans="1:32">
      <c r="A1524" s="1">
        <v>2123</v>
      </c>
      <c r="B1524" s="17" t="s">
        <v>32</v>
      </c>
      <c r="C1524" s="17"/>
      <c r="D1524" s="17" t="s">
        <v>33</v>
      </c>
      <c r="E1524" s="17" t="s">
        <v>34</v>
      </c>
      <c r="F1524" s="1" t="s">
        <v>35</v>
      </c>
      <c r="G1524" s="17" t="s">
        <v>2542</v>
      </c>
      <c r="H1524" s="17" t="s">
        <v>2543</v>
      </c>
      <c r="I1524" s="15" t="s">
        <v>78</v>
      </c>
      <c r="J1524" s="17" t="s">
        <v>629</v>
      </c>
      <c r="K1524" s="1">
        <f>_xlfn.XLOOKUP(J1524,'[1]Youth DB'!$G:$G,'[1]Youth DB'!$A:$A,"",0)</f>
        <v>740</v>
      </c>
      <c r="L1524" s="17" t="s">
        <v>39</v>
      </c>
      <c r="M1524" s="11">
        <f>SUM(O1524,Q1524,S1524,U1524,W1524,Y1524,AA1524,AC1524,AE1524)</f>
        <v>23</v>
      </c>
      <c r="N1524" s="12" t="s">
        <v>40</v>
      </c>
      <c r="O1524" s="12">
        <v>5</v>
      </c>
      <c r="P1524" s="12">
        <v>2</v>
      </c>
      <c r="Q1524" s="12">
        <v>4</v>
      </c>
      <c r="R1524" s="12">
        <v>4</v>
      </c>
      <c r="S1524" s="12">
        <v>10</v>
      </c>
      <c r="T1524" s="12">
        <v>10</v>
      </c>
      <c r="U1524" s="12">
        <v>4</v>
      </c>
      <c r="V1524" s="12">
        <v>10</v>
      </c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</row>
    <row r="1525" spans="1:32">
      <c r="A1525" s="1">
        <v>2106</v>
      </c>
      <c r="B1525" s="17" t="s">
        <v>32</v>
      </c>
      <c r="C1525" s="17"/>
      <c r="D1525" s="17" t="s">
        <v>33</v>
      </c>
      <c r="E1525" s="17" t="s">
        <v>34</v>
      </c>
      <c r="F1525" s="1" t="s">
        <v>35</v>
      </c>
      <c r="G1525" s="17" t="s">
        <v>2544</v>
      </c>
      <c r="H1525" s="17" t="s">
        <v>2443</v>
      </c>
      <c r="I1525" s="15" t="s">
        <v>75</v>
      </c>
      <c r="J1525" s="17" t="s">
        <v>626</v>
      </c>
      <c r="K1525" s="1">
        <f>_xlfn.XLOOKUP(J1525,'[1]Youth DB'!$G:$G,'[1]Youth DB'!$A:$A,"",0)</f>
        <v>689</v>
      </c>
      <c r="L1525" s="17" t="s">
        <v>39</v>
      </c>
      <c r="M1525" s="11">
        <f>SUM(O1525,Q1525,S1525,U1525,W1525,Y1525,AA1525,AC1525,AE1525)</f>
        <v>23</v>
      </c>
      <c r="N1525" s="12" t="s">
        <v>40</v>
      </c>
      <c r="O1525" s="12">
        <v>4</v>
      </c>
      <c r="P1525" s="12">
        <v>2</v>
      </c>
      <c r="Q1525" s="12">
        <v>3</v>
      </c>
      <c r="R1525" s="12">
        <v>3</v>
      </c>
      <c r="S1525" s="12">
        <v>11</v>
      </c>
      <c r="T1525" s="12">
        <v>8</v>
      </c>
      <c r="U1525" s="12">
        <v>5</v>
      </c>
      <c r="V1525" s="12">
        <v>8</v>
      </c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12"/>
    </row>
    <row r="1526" spans="1:32">
      <c r="A1526" s="1">
        <v>9665</v>
      </c>
      <c r="B1526" s="57" t="s">
        <v>1153</v>
      </c>
      <c r="C1526" s="17"/>
      <c r="D1526" s="17" t="s">
        <v>1154</v>
      </c>
      <c r="E1526" s="57" t="s">
        <v>34</v>
      </c>
      <c r="F1526" s="1" t="s">
        <v>35</v>
      </c>
      <c r="G1526" s="57" t="s">
        <v>2545</v>
      </c>
      <c r="H1526" s="57" t="s">
        <v>2546</v>
      </c>
      <c r="I1526" s="15" t="s">
        <v>75</v>
      </c>
      <c r="J1526" s="17" t="s">
        <v>2120</v>
      </c>
      <c r="K1526" s="1">
        <f>_xlfn.XLOOKUP(J1526,'[1]Youth DB'!$G:$G,'[1]Youth DB'!$A:$A,"",0)</f>
        <v>923</v>
      </c>
      <c r="L1526" s="17" t="s">
        <v>509</v>
      </c>
      <c r="M1526" s="11">
        <f>SUM(O1526,Q1526,S1526,U1526,W1526,Y1526,AA1526,AC1526,AE1526)</f>
        <v>39</v>
      </c>
      <c r="N1526" s="12" t="s">
        <v>40</v>
      </c>
      <c r="O1526" s="12"/>
      <c r="P1526" s="12"/>
      <c r="Q1526" s="12"/>
      <c r="R1526" s="12"/>
      <c r="S1526" s="12">
        <v>10</v>
      </c>
      <c r="T1526" s="12">
        <v>10</v>
      </c>
      <c r="U1526" s="12">
        <v>9</v>
      </c>
      <c r="V1526" s="12">
        <v>11</v>
      </c>
      <c r="W1526" s="12">
        <v>7</v>
      </c>
      <c r="X1526" s="12">
        <v>9</v>
      </c>
      <c r="Y1526" s="12">
        <v>13</v>
      </c>
      <c r="Z1526" s="12">
        <v>11</v>
      </c>
      <c r="AA1526" s="12"/>
      <c r="AB1526" s="12"/>
      <c r="AC1526" s="12"/>
      <c r="AD1526" s="12"/>
      <c r="AE1526" s="12"/>
      <c r="AF1526" s="12"/>
    </row>
    <row r="1527" spans="1:32">
      <c r="A1527" s="1">
        <v>8279</v>
      </c>
      <c r="B1527" s="17" t="s">
        <v>32</v>
      </c>
      <c r="C1527" s="17"/>
      <c r="D1527" s="17" t="s">
        <v>33</v>
      </c>
      <c r="E1527" s="17" t="s">
        <v>148</v>
      </c>
      <c r="F1527" s="1" t="s">
        <v>35</v>
      </c>
      <c r="G1527" s="17" t="s">
        <v>2547</v>
      </c>
      <c r="H1527" s="17" t="s">
        <v>481</v>
      </c>
      <c r="I1527" s="15"/>
      <c r="J1527" s="17" t="s">
        <v>2548</v>
      </c>
      <c r="K1527" s="1">
        <f>_xlfn.XLOOKUP(J1527,'[1]Youth DB'!$G:$G,'[1]Youth DB'!$A:$A,"",0)</f>
        <v>519</v>
      </c>
      <c r="L1527" s="3" t="s">
        <v>2549</v>
      </c>
      <c r="M1527" s="11">
        <f>SUM(O1527,Q1527,S1527,U1527,W1527,Y1527,AA1527,AC1527,AE1527)</f>
        <v>31</v>
      </c>
      <c r="N1527" s="12" t="s">
        <v>40</v>
      </c>
      <c r="O1527" s="12">
        <v>10</v>
      </c>
      <c r="P1527" s="12">
        <v>2</v>
      </c>
      <c r="Q1527" s="12">
        <v>5</v>
      </c>
      <c r="R1527" s="12">
        <v>2</v>
      </c>
      <c r="S1527" s="12">
        <v>13</v>
      </c>
      <c r="T1527" s="12">
        <v>1</v>
      </c>
      <c r="U1527" s="12">
        <v>3</v>
      </c>
      <c r="V1527" s="12">
        <v>1</v>
      </c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</row>
    <row r="1528" spans="1:32">
      <c r="A1528" s="1">
        <v>9462</v>
      </c>
      <c r="B1528" s="17" t="s">
        <v>1153</v>
      </c>
      <c r="C1528" s="17"/>
      <c r="D1528" s="17" t="s">
        <v>1154</v>
      </c>
      <c r="E1528" s="17" t="s">
        <v>918</v>
      </c>
      <c r="F1528" s="1" t="s">
        <v>35</v>
      </c>
      <c r="G1528" s="17" t="s">
        <v>1268</v>
      </c>
      <c r="H1528" s="17" t="s">
        <v>932</v>
      </c>
      <c r="I1528" s="15" t="s">
        <v>78</v>
      </c>
      <c r="J1528" s="17" t="s">
        <v>2120</v>
      </c>
      <c r="K1528" s="1">
        <f>_xlfn.XLOOKUP(J1528,'[1]Youth DB'!$G:$G,'[1]Youth DB'!$A:$A,"",0)</f>
        <v>923</v>
      </c>
      <c r="L1528" s="17" t="s">
        <v>492</v>
      </c>
      <c r="M1528" s="11">
        <f>SUM(O1528,Q1528,S1528,U1528,W1528,Y1528,AA1528,AC1528,AE1528)</f>
        <v>46</v>
      </c>
      <c r="N1528" s="12" t="s">
        <v>40</v>
      </c>
      <c r="O1528" s="12"/>
      <c r="P1528" s="12"/>
      <c r="Q1528" s="12"/>
      <c r="R1528" s="12"/>
      <c r="S1528" s="12">
        <v>15</v>
      </c>
      <c r="T1528" s="12">
        <v>15</v>
      </c>
      <c r="U1528" s="12">
        <v>9</v>
      </c>
      <c r="V1528" s="12">
        <v>15</v>
      </c>
      <c r="W1528" s="12">
        <v>7</v>
      </c>
      <c r="X1528" s="12">
        <v>16</v>
      </c>
      <c r="Y1528" s="12">
        <v>15</v>
      </c>
      <c r="Z1528" s="12">
        <v>17</v>
      </c>
      <c r="AA1528" s="12"/>
      <c r="AB1528" s="12"/>
      <c r="AC1528" s="12"/>
      <c r="AD1528" s="12"/>
      <c r="AE1528" s="12"/>
      <c r="AF1528" s="12"/>
    </row>
    <row r="1529" spans="1:32">
      <c r="A1529" s="1">
        <v>8083</v>
      </c>
      <c r="B1529" s="3" t="s">
        <v>41</v>
      </c>
      <c r="C1529" s="13"/>
      <c r="D1529" s="13" t="s">
        <v>42</v>
      </c>
      <c r="E1529" s="3" t="s">
        <v>57</v>
      </c>
      <c r="F1529" s="1" t="s">
        <v>35</v>
      </c>
      <c r="G1529" s="3" t="s">
        <v>2550</v>
      </c>
      <c r="H1529" s="3" t="s">
        <v>2551</v>
      </c>
      <c r="I1529" s="15"/>
      <c r="J1529" s="17" t="s">
        <v>47</v>
      </c>
      <c r="K1529" s="1">
        <f>_xlfn.XLOOKUP(J1529,'[1]Youth DB'!$G:$G,'[1]Youth DB'!$A:$A,"",0)</f>
        <v>934</v>
      </c>
      <c r="L1529" s="16">
        <v>45000</v>
      </c>
      <c r="M1529" s="11">
        <f>SUM(O1529,Q1529,S1529,U1529,W1529,Y1529,AA1529,AC1529,AE1529)</f>
        <v>24</v>
      </c>
      <c r="N1529" s="12" t="s">
        <v>40</v>
      </c>
      <c r="O1529" s="12">
        <v>5</v>
      </c>
      <c r="P1529" s="12">
        <v>1</v>
      </c>
      <c r="Q1529" s="12">
        <v>3</v>
      </c>
      <c r="R1529" s="12">
        <v>1</v>
      </c>
      <c r="S1529" s="12">
        <v>6</v>
      </c>
      <c r="T1529" s="12">
        <v>2</v>
      </c>
      <c r="U1529" s="12">
        <v>6</v>
      </c>
      <c r="V1529" s="12">
        <v>3</v>
      </c>
      <c r="W1529" s="12">
        <v>4</v>
      </c>
      <c r="X1529" s="12">
        <v>4</v>
      </c>
      <c r="Y1529" s="12"/>
      <c r="Z1529" s="12"/>
      <c r="AA1529" s="12"/>
      <c r="AB1529" s="12"/>
      <c r="AC1529" s="12"/>
      <c r="AD1529" s="12"/>
      <c r="AE1529" s="12"/>
      <c r="AF1529" s="12"/>
    </row>
    <row r="1530" spans="1:32">
      <c r="A1530" s="1">
        <v>4840</v>
      </c>
      <c r="B1530" s="3" t="s">
        <v>41</v>
      </c>
      <c r="C1530" s="3"/>
      <c r="D1530" s="3" t="s">
        <v>42</v>
      </c>
      <c r="E1530" s="3" t="s">
        <v>43</v>
      </c>
      <c r="F1530" s="1" t="s">
        <v>35</v>
      </c>
      <c r="G1530" s="3" t="s">
        <v>560</v>
      </c>
      <c r="H1530" s="3" t="s">
        <v>2552</v>
      </c>
      <c r="I1530" s="15"/>
      <c r="J1530" s="17" t="s">
        <v>1212</v>
      </c>
      <c r="K1530" s="1">
        <f>_xlfn.XLOOKUP(J1530,'[1]Youth DB'!$G:$G,'[1]Youth DB'!$A:$A,"",0)</f>
        <v>678</v>
      </c>
      <c r="L1530" s="16">
        <v>45000</v>
      </c>
      <c r="M1530" s="11">
        <f>SUM(O1530,Q1530,S1530,U1530,W1530,Y1530,AA1530,AC1530,AE1530)</f>
        <v>24</v>
      </c>
      <c r="N1530" s="12" t="s">
        <v>40</v>
      </c>
      <c r="O1530" s="12">
        <v>5</v>
      </c>
      <c r="P1530" s="12">
        <v>1</v>
      </c>
      <c r="Q1530" s="12">
        <v>3</v>
      </c>
      <c r="R1530" s="12">
        <v>1</v>
      </c>
      <c r="S1530" s="12">
        <v>9</v>
      </c>
      <c r="T1530" s="12">
        <v>2</v>
      </c>
      <c r="U1530" s="12">
        <v>4</v>
      </c>
      <c r="V1530" s="12">
        <v>3</v>
      </c>
      <c r="W1530" s="12">
        <v>3</v>
      </c>
      <c r="X1530" s="12">
        <v>5</v>
      </c>
      <c r="Y1530" s="12"/>
      <c r="Z1530" s="12"/>
      <c r="AA1530" s="12"/>
      <c r="AB1530" s="12"/>
      <c r="AC1530" s="12"/>
      <c r="AD1530" s="12"/>
      <c r="AE1530" s="12"/>
      <c r="AF1530" s="12"/>
    </row>
    <row r="1531" spans="1:32">
      <c r="A1531" s="1">
        <v>7751</v>
      </c>
      <c r="B1531" s="3" t="s">
        <v>1016</v>
      </c>
      <c r="C1531" s="3"/>
      <c r="D1531" s="3" t="s">
        <v>432</v>
      </c>
      <c r="E1531" s="3" t="s">
        <v>43</v>
      </c>
      <c r="F1531" s="1" t="s">
        <v>35</v>
      </c>
      <c r="G1531" s="17" t="s">
        <v>1891</v>
      </c>
      <c r="H1531" s="17" t="s">
        <v>2553</v>
      </c>
      <c r="I1531" s="15" t="s">
        <v>75</v>
      </c>
      <c r="J1531" s="17" t="s">
        <v>1797</v>
      </c>
      <c r="K1531" s="1">
        <f>_xlfn.XLOOKUP(J1531,'[1]Youth DB'!$G:$G,'[1]Youth DB'!$A:$A,"",0)</f>
        <v>759</v>
      </c>
      <c r="L1531" s="17" t="s">
        <v>155</v>
      </c>
      <c r="M1531" s="11">
        <f>SUM(O1531,Q1531,S1531,U1531,W1531,Y1531,AA1531,AC1531,AE1531)</f>
        <v>24</v>
      </c>
      <c r="N1531" s="12"/>
      <c r="O1531" s="12">
        <v>3</v>
      </c>
      <c r="P1531" s="12">
        <v>1</v>
      </c>
      <c r="Q1531" s="12">
        <v>1</v>
      </c>
      <c r="R1531" s="12">
        <v>2</v>
      </c>
      <c r="S1531" s="12">
        <v>8</v>
      </c>
      <c r="T1531" s="12">
        <v>2</v>
      </c>
      <c r="U1531" s="12">
        <v>7</v>
      </c>
      <c r="V1531" s="12">
        <v>2</v>
      </c>
      <c r="W1531" s="12">
        <v>5</v>
      </c>
      <c r="X1531" s="12">
        <v>5</v>
      </c>
      <c r="Y1531" s="12"/>
      <c r="Z1531" s="12"/>
      <c r="AA1531" s="12"/>
      <c r="AB1531" s="12"/>
      <c r="AC1531" s="12"/>
      <c r="AD1531" s="12"/>
      <c r="AE1531" s="12"/>
      <c r="AF1531" s="12"/>
    </row>
    <row r="1532" spans="1:32">
      <c r="A1532" s="1">
        <v>7760</v>
      </c>
      <c r="B1532" s="3" t="s">
        <v>1016</v>
      </c>
      <c r="C1532" s="3"/>
      <c r="D1532" s="3" t="s">
        <v>432</v>
      </c>
      <c r="E1532" s="3" t="s">
        <v>43</v>
      </c>
      <c r="F1532" s="1" t="s">
        <v>35</v>
      </c>
      <c r="G1532" s="17" t="s">
        <v>2554</v>
      </c>
      <c r="H1532" s="17" t="s">
        <v>731</v>
      </c>
      <c r="I1532" s="15" t="s">
        <v>78</v>
      </c>
      <c r="J1532" s="17" t="s">
        <v>1797</v>
      </c>
      <c r="K1532" s="1">
        <f>_xlfn.XLOOKUP(J1532,'[1]Youth DB'!$G:$G,'[1]Youth DB'!$A:$A,"",0)</f>
        <v>759</v>
      </c>
      <c r="L1532" s="17" t="s">
        <v>641</v>
      </c>
      <c r="M1532" s="11">
        <f>SUM(O1532,Q1532,S1532,U1532,W1532,Y1532,AA1532,AC1532,AE1532)</f>
        <v>24</v>
      </c>
      <c r="N1532" s="12"/>
      <c r="O1532" s="12">
        <v>2</v>
      </c>
      <c r="P1532" s="12">
        <v>1</v>
      </c>
      <c r="Q1532" s="12">
        <v>4</v>
      </c>
      <c r="R1532" s="12">
        <v>2</v>
      </c>
      <c r="S1532" s="12">
        <v>11</v>
      </c>
      <c r="T1532" s="12">
        <v>3</v>
      </c>
      <c r="U1532" s="12">
        <v>5</v>
      </c>
      <c r="V1532" s="12">
        <v>5</v>
      </c>
      <c r="W1532" s="12">
        <v>2</v>
      </c>
      <c r="X1532" s="12">
        <v>4</v>
      </c>
      <c r="Y1532" s="12"/>
      <c r="Z1532" s="12"/>
      <c r="AA1532" s="12"/>
      <c r="AB1532" s="12"/>
      <c r="AC1532" s="12"/>
      <c r="AD1532" s="12"/>
      <c r="AE1532" s="12"/>
      <c r="AF1532" s="12"/>
    </row>
    <row r="1533" spans="1:32">
      <c r="A1533" s="1">
        <v>10020</v>
      </c>
      <c r="B1533" s="3" t="s">
        <v>1016</v>
      </c>
      <c r="C1533" s="3"/>
      <c r="D1533" s="3" t="s">
        <v>432</v>
      </c>
      <c r="E1533" s="3" t="s">
        <v>57</v>
      </c>
      <c r="F1533" s="1" t="s">
        <v>35</v>
      </c>
      <c r="G1533" s="3" t="s">
        <v>896</v>
      </c>
      <c r="H1533" s="3" t="s">
        <v>1844</v>
      </c>
      <c r="I1533" s="15" t="s">
        <v>78</v>
      </c>
      <c r="J1533" s="17" t="s">
        <v>1358</v>
      </c>
      <c r="K1533" s="1">
        <f>_xlfn.XLOOKUP(J1533,'[1]Youth DB'!$G:$G,'[1]Youth DB'!$A:$A,"",0)</f>
        <v>665</v>
      </c>
      <c r="L1533" s="17" t="s">
        <v>39</v>
      </c>
      <c r="M1533" s="11">
        <f>SUM(O1533,Q1533,S1533,U1533,W1533,Y1533,AA1533,AC1533,AE1533)</f>
        <v>24</v>
      </c>
      <c r="N1533" s="12"/>
      <c r="O1533" s="12">
        <v>4</v>
      </c>
      <c r="P1533" s="12">
        <v>3</v>
      </c>
      <c r="Q1533" s="12">
        <v>4</v>
      </c>
      <c r="R1533" s="12">
        <v>5</v>
      </c>
      <c r="S1533" s="12">
        <v>8</v>
      </c>
      <c r="T1533" s="12">
        <v>6</v>
      </c>
      <c r="U1533" s="12">
        <v>5</v>
      </c>
      <c r="V1533" s="12">
        <v>6</v>
      </c>
      <c r="W1533" s="12">
        <v>3</v>
      </c>
      <c r="X1533" s="12">
        <v>9</v>
      </c>
      <c r="Y1533" s="12"/>
      <c r="Z1533" s="12"/>
      <c r="AA1533" s="12"/>
      <c r="AB1533" s="12"/>
      <c r="AC1533" s="12"/>
      <c r="AD1533" s="12"/>
      <c r="AE1533" s="12"/>
      <c r="AF1533" s="12"/>
    </row>
    <row r="1534" spans="1:32">
      <c r="A1534" s="1">
        <v>5223</v>
      </c>
      <c r="B1534" s="3" t="s">
        <v>807</v>
      </c>
      <c r="C1534" s="3"/>
      <c r="D1534" s="3" t="s">
        <v>33</v>
      </c>
      <c r="E1534" s="3" t="s">
        <v>43</v>
      </c>
      <c r="F1534" s="1" t="s">
        <v>35</v>
      </c>
      <c r="G1534" s="3" t="s">
        <v>2555</v>
      </c>
      <c r="H1534" s="3" t="s">
        <v>1595</v>
      </c>
      <c r="I1534" s="15"/>
      <c r="J1534" s="17" t="s">
        <v>1129</v>
      </c>
      <c r="K1534" s="1">
        <f>_xlfn.XLOOKUP(J1534,'[1]Youth DB'!$G:$G,'[1]Youth DB'!$A:$A,"",0)</f>
        <v>694</v>
      </c>
      <c r="L1534" s="17" t="s">
        <v>39</v>
      </c>
      <c r="M1534" s="11">
        <f>SUM(O1534,Q1534,S1534,U1534,W1534,Y1534,AA1534,AC1534,AE1534)</f>
        <v>24</v>
      </c>
      <c r="N1534" s="12" t="s">
        <v>40</v>
      </c>
      <c r="O1534" s="12">
        <v>5</v>
      </c>
      <c r="P1534" s="12">
        <v>1</v>
      </c>
      <c r="Q1534" s="12">
        <v>4</v>
      </c>
      <c r="R1534" s="12">
        <v>1</v>
      </c>
      <c r="S1534" s="12">
        <v>6</v>
      </c>
      <c r="T1534" s="12">
        <v>2</v>
      </c>
      <c r="U1534" s="12">
        <v>6</v>
      </c>
      <c r="V1534" s="12">
        <v>3</v>
      </c>
      <c r="W1534" s="12">
        <v>3</v>
      </c>
      <c r="X1534" s="12">
        <v>3</v>
      </c>
      <c r="Y1534" s="12"/>
      <c r="Z1534" s="12"/>
      <c r="AA1534" s="12"/>
      <c r="AB1534" s="12"/>
      <c r="AC1534" s="12"/>
      <c r="AD1534" s="12"/>
      <c r="AE1534" s="12"/>
      <c r="AF1534" s="12"/>
    </row>
    <row r="1535" spans="1:32">
      <c r="A1535" s="1">
        <v>5230</v>
      </c>
      <c r="B1535" s="3" t="s">
        <v>431</v>
      </c>
      <c r="C1535" s="3"/>
      <c r="D1535" s="3" t="s">
        <v>432</v>
      </c>
      <c r="E1535" s="3" t="s">
        <v>57</v>
      </c>
      <c r="F1535" s="1" t="s">
        <v>35</v>
      </c>
      <c r="G1535" s="3" t="s">
        <v>2556</v>
      </c>
      <c r="H1535" s="3" t="s">
        <v>2557</v>
      </c>
      <c r="I1535" s="15" t="s">
        <v>78</v>
      </c>
      <c r="J1535" s="17" t="s">
        <v>640</v>
      </c>
      <c r="K1535" s="1">
        <f>_xlfn.XLOOKUP(J1535,'[1]Youth DB'!$G:$G,'[1]Youth DB'!$A:$A,"",0)</f>
        <v>675</v>
      </c>
      <c r="L1535" s="17" t="s">
        <v>641</v>
      </c>
      <c r="M1535" s="11">
        <f>SUM(O1535,Q1535,S1535,U1535,W1535,Y1535,AA1535,AC1535,AE1535)</f>
        <v>24</v>
      </c>
      <c r="N1535" s="12"/>
      <c r="O1535" s="12">
        <v>5</v>
      </c>
      <c r="P1535" s="12">
        <v>1</v>
      </c>
      <c r="Q1535" s="12">
        <v>4</v>
      </c>
      <c r="R1535" s="12">
        <v>2</v>
      </c>
      <c r="S1535" s="12">
        <v>10</v>
      </c>
      <c r="T1535" s="12">
        <v>2</v>
      </c>
      <c r="U1535" s="12">
        <v>1</v>
      </c>
      <c r="V1535" s="12">
        <v>2</v>
      </c>
      <c r="W1535" s="12">
        <v>4</v>
      </c>
      <c r="X1535" s="12">
        <v>2</v>
      </c>
      <c r="Y1535" s="12"/>
      <c r="Z1535" s="12"/>
      <c r="AA1535" s="12"/>
      <c r="AB1535" s="12"/>
      <c r="AC1535" s="12"/>
      <c r="AD1535" s="12"/>
      <c r="AE1535" s="12"/>
      <c r="AF1535" s="12"/>
    </row>
    <row r="1536" spans="1:32">
      <c r="A1536" s="1">
        <v>5255</v>
      </c>
      <c r="B1536" s="3" t="s">
        <v>431</v>
      </c>
      <c r="C1536" s="3"/>
      <c r="D1536" s="3" t="s">
        <v>432</v>
      </c>
      <c r="E1536" s="3" t="s">
        <v>57</v>
      </c>
      <c r="F1536" s="1" t="s">
        <v>35</v>
      </c>
      <c r="G1536" s="3" t="s">
        <v>2558</v>
      </c>
      <c r="H1536" s="3" t="s">
        <v>2559</v>
      </c>
      <c r="I1536" s="15" t="s">
        <v>78</v>
      </c>
      <c r="J1536" s="17" t="s">
        <v>640</v>
      </c>
      <c r="K1536" s="1">
        <f>_xlfn.XLOOKUP(J1536,'[1]Youth DB'!$G:$G,'[1]Youth DB'!$A:$A,"",0)</f>
        <v>675</v>
      </c>
      <c r="L1536" s="17" t="s">
        <v>641</v>
      </c>
      <c r="M1536" s="11">
        <f>SUM(O1536,Q1536,S1536,U1536,W1536,Y1536,AA1536,AC1536,AE1536)</f>
        <v>24</v>
      </c>
      <c r="N1536" s="12"/>
      <c r="O1536" s="12">
        <v>4</v>
      </c>
      <c r="P1536" s="12">
        <v>1</v>
      </c>
      <c r="Q1536" s="12">
        <v>3</v>
      </c>
      <c r="R1536" s="12">
        <v>2</v>
      </c>
      <c r="S1536" s="12">
        <v>14</v>
      </c>
      <c r="T1536" s="12">
        <v>2</v>
      </c>
      <c r="U1536" s="12">
        <v>1</v>
      </c>
      <c r="V1536" s="12">
        <v>1</v>
      </c>
      <c r="W1536" s="12">
        <v>2</v>
      </c>
      <c r="X1536" s="12">
        <v>1</v>
      </c>
      <c r="Y1536" s="12"/>
      <c r="Z1536" s="12"/>
      <c r="AA1536" s="12"/>
      <c r="AB1536" s="12"/>
      <c r="AC1536" s="12"/>
      <c r="AD1536" s="12"/>
      <c r="AE1536" s="12"/>
      <c r="AF1536" s="12"/>
    </row>
    <row r="1537" spans="1:32">
      <c r="A1537" s="1">
        <v>5272</v>
      </c>
      <c r="B1537" s="3" t="s">
        <v>431</v>
      </c>
      <c r="C1537" s="3"/>
      <c r="D1537" s="3" t="s">
        <v>432</v>
      </c>
      <c r="E1537" s="3" t="s">
        <v>57</v>
      </c>
      <c r="F1537" s="1" t="s">
        <v>35</v>
      </c>
      <c r="G1537" s="3" t="s">
        <v>2560</v>
      </c>
      <c r="H1537" s="3" t="s">
        <v>2561</v>
      </c>
      <c r="I1537" s="15" t="s">
        <v>75</v>
      </c>
      <c r="J1537" s="17" t="s">
        <v>640</v>
      </c>
      <c r="K1537" s="1">
        <f>_xlfn.XLOOKUP(J1537,'[1]Youth DB'!$G:$G,'[1]Youth DB'!$A:$A,"",0)</f>
        <v>675</v>
      </c>
      <c r="L1537" s="17" t="s">
        <v>641</v>
      </c>
      <c r="M1537" s="11">
        <f>SUM(O1537,Q1537,S1537,U1537,W1537,Y1537,AA1537,AC1537,AE1537)</f>
        <v>24</v>
      </c>
      <c r="N1537" s="12"/>
      <c r="O1537" s="12">
        <v>5</v>
      </c>
      <c r="P1537" s="12">
        <v>1</v>
      </c>
      <c r="Q1537" s="12">
        <v>4</v>
      </c>
      <c r="R1537" s="12">
        <v>2</v>
      </c>
      <c r="S1537" s="12">
        <v>13</v>
      </c>
      <c r="T1537" s="12">
        <v>2</v>
      </c>
      <c r="U1537" s="12"/>
      <c r="V1537" s="12">
        <v>2</v>
      </c>
      <c r="W1537" s="12">
        <v>2</v>
      </c>
      <c r="X1537" s="12">
        <v>2</v>
      </c>
      <c r="Y1537" s="12"/>
      <c r="Z1537" s="12"/>
      <c r="AA1537" s="12"/>
      <c r="AB1537" s="12"/>
      <c r="AC1537" s="12"/>
      <c r="AD1537" s="12"/>
      <c r="AE1537" s="12"/>
      <c r="AF1537" s="12"/>
    </row>
    <row r="1538" spans="1:32">
      <c r="A1538" s="1">
        <v>8310</v>
      </c>
      <c r="B1538" s="17" t="s">
        <v>32</v>
      </c>
      <c r="C1538" s="17"/>
      <c r="D1538" s="17" t="s">
        <v>33</v>
      </c>
      <c r="E1538" s="17" t="s">
        <v>43</v>
      </c>
      <c r="F1538" s="1" t="s">
        <v>35</v>
      </c>
      <c r="G1538" s="17" t="s">
        <v>2562</v>
      </c>
      <c r="H1538" s="17" t="s">
        <v>412</v>
      </c>
      <c r="I1538" s="15" t="s">
        <v>78</v>
      </c>
      <c r="J1538" s="17" t="s">
        <v>2530</v>
      </c>
      <c r="K1538" s="1">
        <f>_xlfn.XLOOKUP(J1538,'[1]Youth DB'!$G:$G,'[1]Youth DB'!$A:$A,"",0)</f>
        <v>890</v>
      </c>
      <c r="L1538" s="17" t="s">
        <v>79</v>
      </c>
      <c r="M1538" s="11">
        <f>SUM(O1538,Q1538,S1538,U1538,W1538,Y1538,AA1538,AC1538,AE1538)</f>
        <v>18</v>
      </c>
      <c r="N1538" s="12" t="s">
        <v>40</v>
      </c>
      <c r="O1538" s="12">
        <v>4</v>
      </c>
      <c r="P1538" s="12">
        <v>1</v>
      </c>
      <c r="Q1538" s="12">
        <v>4</v>
      </c>
      <c r="R1538" s="12">
        <v>1</v>
      </c>
      <c r="S1538" s="12">
        <v>10</v>
      </c>
      <c r="T1538" s="12">
        <v>2</v>
      </c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</row>
    <row r="1539" spans="1:32">
      <c r="A1539" s="1">
        <v>6559</v>
      </c>
      <c r="B1539" s="17" t="s">
        <v>32</v>
      </c>
      <c r="C1539" s="17"/>
      <c r="D1539" s="17" t="s">
        <v>33</v>
      </c>
      <c r="E1539" s="17" t="s">
        <v>57</v>
      </c>
      <c r="F1539" s="1" t="s">
        <v>35</v>
      </c>
      <c r="G1539" s="17" t="s">
        <v>2563</v>
      </c>
      <c r="H1539" s="17" t="s">
        <v>2564</v>
      </c>
      <c r="I1539" s="15" t="s">
        <v>75</v>
      </c>
      <c r="J1539" s="17" t="s">
        <v>2530</v>
      </c>
      <c r="K1539" s="1">
        <f>_xlfn.XLOOKUP(J1539,'[1]Youth DB'!$G:$G,'[1]Youth DB'!$A:$A,"",0)</f>
        <v>890</v>
      </c>
      <c r="L1539" s="17" t="s">
        <v>641</v>
      </c>
      <c r="M1539" s="11">
        <f>SUM(O1539,Q1539,S1539,U1539,W1539,Y1539,AA1539,AC1539,AE1539)</f>
        <v>19</v>
      </c>
      <c r="N1539" s="12" t="s">
        <v>40</v>
      </c>
      <c r="O1539" s="12">
        <v>3</v>
      </c>
      <c r="P1539" s="12">
        <v>1</v>
      </c>
      <c r="Q1539" s="12">
        <v>4</v>
      </c>
      <c r="R1539" s="12">
        <v>4</v>
      </c>
      <c r="S1539" s="12">
        <v>12</v>
      </c>
      <c r="T1539" s="12">
        <v>8</v>
      </c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</row>
    <row r="1540" spans="1:32">
      <c r="A1540" s="1">
        <v>6741</v>
      </c>
      <c r="B1540" s="17" t="s">
        <v>32</v>
      </c>
      <c r="C1540" s="17"/>
      <c r="D1540" s="17" t="s">
        <v>33</v>
      </c>
      <c r="E1540" s="17" t="s">
        <v>57</v>
      </c>
      <c r="F1540" s="1" t="s">
        <v>35</v>
      </c>
      <c r="G1540" s="17" t="s">
        <v>2123</v>
      </c>
      <c r="H1540" s="17" t="s">
        <v>2565</v>
      </c>
      <c r="I1540" s="15" t="s">
        <v>75</v>
      </c>
      <c r="J1540" s="17" t="s">
        <v>2530</v>
      </c>
      <c r="K1540" s="1">
        <f>_xlfn.XLOOKUP(J1540,'[1]Youth DB'!$G:$G,'[1]Youth DB'!$A:$A,"",0)</f>
        <v>890</v>
      </c>
      <c r="L1540" s="17" t="s">
        <v>79</v>
      </c>
      <c r="M1540" s="11">
        <f>SUM(O1540,Q1540,S1540,U1540,W1540,Y1540,AA1540,AC1540,AE1540)</f>
        <v>19</v>
      </c>
      <c r="N1540" s="12" t="s">
        <v>40</v>
      </c>
      <c r="O1540" s="12">
        <v>4</v>
      </c>
      <c r="P1540" s="12"/>
      <c r="Q1540" s="12">
        <v>4</v>
      </c>
      <c r="R1540" s="12"/>
      <c r="S1540" s="12">
        <v>11</v>
      </c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</row>
    <row r="1541" spans="1:32">
      <c r="A1541" s="1">
        <v>8883</v>
      </c>
      <c r="B1541" s="17" t="s">
        <v>442</v>
      </c>
      <c r="C1541" s="17"/>
      <c r="D1541" s="17" t="s">
        <v>436</v>
      </c>
      <c r="E1541" s="17" t="s">
        <v>43</v>
      </c>
      <c r="F1541" s="1" t="s">
        <v>35</v>
      </c>
      <c r="G1541" s="17" t="s">
        <v>2566</v>
      </c>
      <c r="H1541" s="17" t="s">
        <v>700</v>
      </c>
      <c r="I1541" s="15"/>
      <c r="J1541" s="17" t="s">
        <v>1188</v>
      </c>
      <c r="K1541" s="1">
        <f>_xlfn.XLOOKUP(J1541,'[1]Youth DB'!$G:$G,'[1]Youth DB'!$A:$A,"",0)</f>
        <v>572</v>
      </c>
      <c r="L1541" s="17" t="s">
        <v>960</v>
      </c>
      <c r="M1541" s="11">
        <f>SUM(O1541,Q1541,S1541,U1541,W1541,Y1541,AA1541,AC1541,AE1541)</f>
        <v>24</v>
      </c>
      <c r="N1541" s="12"/>
      <c r="O1541" s="12">
        <v>4</v>
      </c>
      <c r="P1541" s="12">
        <v>1</v>
      </c>
      <c r="Q1541" s="12">
        <v>7</v>
      </c>
      <c r="R1541" s="12">
        <v>2</v>
      </c>
      <c r="S1541" s="12">
        <v>9</v>
      </c>
      <c r="T1541" s="12">
        <v>1</v>
      </c>
      <c r="U1541" s="12">
        <v>4</v>
      </c>
      <c r="V1541" s="12">
        <v>3</v>
      </c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</row>
    <row r="1542" spans="1:32">
      <c r="A1542" s="1">
        <v>4767</v>
      </c>
      <c r="B1542" s="17" t="s">
        <v>32</v>
      </c>
      <c r="C1542" s="17"/>
      <c r="D1542" s="17" t="s">
        <v>33</v>
      </c>
      <c r="E1542" s="17" t="s">
        <v>148</v>
      </c>
      <c r="F1542" s="1" t="s">
        <v>35</v>
      </c>
      <c r="G1542" s="17" t="s">
        <v>2567</v>
      </c>
      <c r="H1542" s="17" t="s">
        <v>2568</v>
      </c>
      <c r="I1542" s="15"/>
      <c r="J1542" s="17" t="s">
        <v>2548</v>
      </c>
      <c r="K1542" s="1">
        <f>_xlfn.XLOOKUP(J1542,'[1]Youth DB'!$G:$G,'[1]Youth DB'!$A:$A,"",0)</f>
        <v>519</v>
      </c>
      <c r="L1542" s="78">
        <v>45171</v>
      </c>
      <c r="M1542" s="11">
        <f>SUM(O1542,Q1542,S1542,U1542,W1542,Y1542,AA1542,AC1542,AE1542)</f>
        <v>33</v>
      </c>
      <c r="N1542" s="12" t="s">
        <v>40</v>
      </c>
      <c r="O1542" s="12">
        <v>9</v>
      </c>
      <c r="P1542" s="12">
        <v>2</v>
      </c>
      <c r="Q1542" s="12">
        <v>6</v>
      </c>
      <c r="R1542" s="12">
        <v>2</v>
      </c>
      <c r="S1542" s="12">
        <v>15</v>
      </c>
      <c r="T1542" s="12">
        <v>1</v>
      </c>
      <c r="U1542" s="12">
        <v>3</v>
      </c>
      <c r="V1542" s="12">
        <v>1</v>
      </c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</row>
    <row r="1543" spans="1:32">
      <c r="A1543" s="1">
        <v>8927</v>
      </c>
      <c r="B1543" s="17" t="s">
        <v>442</v>
      </c>
      <c r="C1543" s="17"/>
      <c r="D1543" s="17" t="s">
        <v>436</v>
      </c>
      <c r="E1543" s="17" t="s">
        <v>43</v>
      </c>
      <c r="F1543" s="1" t="s">
        <v>35</v>
      </c>
      <c r="G1543" s="17" t="s">
        <v>659</v>
      </c>
      <c r="H1543" s="17" t="s">
        <v>1042</v>
      </c>
      <c r="I1543" s="15"/>
      <c r="J1543" s="17" t="s">
        <v>1043</v>
      </c>
      <c r="K1543" s="1">
        <f>_xlfn.XLOOKUP(J1543,'[1]Youth DB'!$G:$G,'[1]Youth DB'!$A:$A,"",0)</f>
        <v>741</v>
      </c>
      <c r="L1543" s="17" t="s">
        <v>1329</v>
      </c>
      <c r="M1543" s="11">
        <f>SUM(O1543,Q1543,S1543,U1543,W1543,Y1543,AA1543,AC1543,AE1543)</f>
        <v>24</v>
      </c>
      <c r="N1543" s="12"/>
      <c r="O1543" s="12">
        <v>6</v>
      </c>
      <c r="P1543" s="12">
        <v>1</v>
      </c>
      <c r="Q1543" s="12">
        <v>6</v>
      </c>
      <c r="R1543" s="12">
        <v>2</v>
      </c>
      <c r="S1543" s="12">
        <v>8</v>
      </c>
      <c r="T1543" s="12">
        <v>3</v>
      </c>
      <c r="U1543" s="12">
        <v>4</v>
      </c>
      <c r="V1543" s="12">
        <v>5</v>
      </c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12"/>
    </row>
    <row r="1544" spans="1:32">
      <c r="A1544" s="1">
        <v>9430</v>
      </c>
      <c r="B1544" s="17" t="s">
        <v>442</v>
      </c>
      <c r="C1544" s="17"/>
      <c r="D1544" s="17" t="s">
        <v>436</v>
      </c>
      <c r="E1544" s="17" t="s">
        <v>43</v>
      </c>
      <c r="F1544" s="1" t="s">
        <v>35</v>
      </c>
      <c r="G1544" s="17" t="s">
        <v>2569</v>
      </c>
      <c r="H1544" s="17" t="s">
        <v>700</v>
      </c>
      <c r="I1544" s="15"/>
      <c r="J1544" s="17" t="s">
        <v>1188</v>
      </c>
      <c r="K1544" s="1">
        <f>_xlfn.XLOOKUP(J1544,'[1]Youth DB'!$G:$G,'[1]Youth DB'!$A:$A,"",0)</f>
        <v>572</v>
      </c>
      <c r="L1544" s="17" t="s">
        <v>812</v>
      </c>
      <c r="M1544" s="11">
        <f>SUM(O1544,Q1544,S1544,U1544,W1544,Y1544,AA1544,AC1544,AE1544)</f>
        <v>24</v>
      </c>
      <c r="N1544" s="12"/>
      <c r="O1544" s="12">
        <v>7</v>
      </c>
      <c r="P1544" s="12">
        <v>2</v>
      </c>
      <c r="Q1544" s="12">
        <v>4</v>
      </c>
      <c r="R1544" s="12">
        <v>2</v>
      </c>
      <c r="S1544" s="12">
        <v>8</v>
      </c>
      <c r="T1544" s="12">
        <v>3</v>
      </c>
      <c r="U1544" s="12">
        <v>5</v>
      </c>
      <c r="V1544" s="12">
        <v>4</v>
      </c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</row>
    <row r="1545" spans="1:32">
      <c r="A1545" s="1">
        <v>4269</v>
      </c>
      <c r="B1545" s="17" t="s">
        <v>442</v>
      </c>
      <c r="C1545" s="17"/>
      <c r="D1545" s="17" t="s">
        <v>436</v>
      </c>
      <c r="E1545" s="17" t="s">
        <v>34</v>
      </c>
      <c r="F1545" s="1" t="s">
        <v>35</v>
      </c>
      <c r="G1545" s="17" t="s">
        <v>2570</v>
      </c>
      <c r="H1545" s="17" t="s">
        <v>2571</v>
      </c>
      <c r="I1545" s="15"/>
      <c r="J1545" s="17" t="s">
        <v>1386</v>
      </c>
      <c r="K1545" s="1">
        <f>_xlfn.XLOOKUP(J1545,'[1]Youth DB'!$G:$G,'[1]Youth DB'!$A:$A,"",0)</f>
        <v>703</v>
      </c>
      <c r="L1545" s="17" t="s">
        <v>830</v>
      </c>
      <c r="M1545" s="11">
        <f>SUM(O1545,Q1545,S1545,U1545,W1545,Y1545,AA1545,AC1545,AE1545)</f>
        <v>24</v>
      </c>
      <c r="N1545" s="12"/>
      <c r="O1545" s="12">
        <v>5</v>
      </c>
      <c r="P1545" s="12">
        <v>3</v>
      </c>
      <c r="Q1545" s="12">
        <v>4</v>
      </c>
      <c r="R1545" s="12">
        <v>3</v>
      </c>
      <c r="S1545" s="12">
        <v>8</v>
      </c>
      <c r="T1545" s="12">
        <v>11</v>
      </c>
      <c r="U1545" s="12">
        <v>7</v>
      </c>
      <c r="V1545" s="12">
        <v>15</v>
      </c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</row>
    <row r="1546" spans="1:32">
      <c r="A1546" s="1">
        <v>9712</v>
      </c>
      <c r="B1546" s="17" t="s">
        <v>32</v>
      </c>
      <c r="C1546" s="17"/>
      <c r="D1546" s="17" t="s">
        <v>33</v>
      </c>
      <c r="E1546" s="17" t="s">
        <v>148</v>
      </c>
      <c r="F1546" s="1" t="s">
        <v>35</v>
      </c>
      <c r="G1546" s="17" t="s">
        <v>2572</v>
      </c>
      <c r="H1546" s="17" t="s">
        <v>430</v>
      </c>
      <c r="I1546" s="15"/>
      <c r="J1546" s="17" t="s">
        <v>1602</v>
      </c>
      <c r="K1546" s="1">
        <f>_xlfn.XLOOKUP(J1546,'[1]Youth DB'!$G:$G,'[1]Youth DB'!$A:$A,"",0)</f>
        <v>887</v>
      </c>
      <c r="L1546" s="17" t="s">
        <v>79</v>
      </c>
      <c r="M1546" s="11">
        <f>SUM(O1546,Q1546,S1546,U1546,W1546,Y1546,AA1546,AC1546,AE1546)</f>
        <v>18</v>
      </c>
      <c r="N1546" s="12" t="s">
        <v>40</v>
      </c>
      <c r="O1546" s="12">
        <v>4</v>
      </c>
      <c r="P1546" s="12">
        <v>1</v>
      </c>
      <c r="Q1546" s="12">
        <v>4</v>
      </c>
      <c r="R1546" s="12">
        <v>6</v>
      </c>
      <c r="S1546" s="12">
        <v>9</v>
      </c>
      <c r="T1546" s="12">
        <v>6</v>
      </c>
      <c r="U1546" s="12">
        <v>1</v>
      </c>
      <c r="V1546" s="12">
        <v>5</v>
      </c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</row>
    <row r="1547" spans="1:32">
      <c r="A1547" s="1">
        <v>7135</v>
      </c>
      <c r="B1547" s="17" t="s">
        <v>921</v>
      </c>
      <c r="C1547" s="17"/>
      <c r="D1547" s="17" t="s">
        <v>497</v>
      </c>
      <c r="E1547" s="17" t="s">
        <v>43</v>
      </c>
      <c r="F1547" s="1" t="s">
        <v>35</v>
      </c>
      <c r="G1547" s="17" t="s">
        <v>2573</v>
      </c>
      <c r="H1547" s="17" t="s">
        <v>2574</v>
      </c>
      <c r="I1547" s="15" t="s">
        <v>78</v>
      </c>
      <c r="J1547" s="17" t="s">
        <v>1097</v>
      </c>
      <c r="K1547" s="1">
        <f>_xlfn.XLOOKUP(J1547,'[1]Youth DB'!$G:$G,'[1]Youth DB'!$A:$A,"",0)</f>
        <v>929</v>
      </c>
      <c r="L1547" s="17" t="s">
        <v>960</v>
      </c>
      <c r="M1547" s="11">
        <f>SUM(O1547,Q1547,S1547,U1547,W1547,Y1547,AA1547,AC1547,AE1547)</f>
        <v>28</v>
      </c>
      <c r="N1547" s="12" t="s">
        <v>40</v>
      </c>
      <c r="O1547" s="12">
        <v>3</v>
      </c>
      <c r="P1547" s="12">
        <v>2</v>
      </c>
      <c r="Q1547" s="12">
        <v>3</v>
      </c>
      <c r="R1547" s="12">
        <v>2</v>
      </c>
      <c r="S1547" s="12">
        <v>12</v>
      </c>
      <c r="T1547" s="12">
        <v>3</v>
      </c>
      <c r="U1547" s="12">
        <v>6</v>
      </c>
      <c r="V1547" s="12">
        <v>10</v>
      </c>
      <c r="W1547" s="12">
        <v>4</v>
      </c>
      <c r="X1547" s="12"/>
      <c r="Y1547" s="12"/>
      <c r="Z1547" s="12"/>
      <c r="AA1547" s="12"/>
      <c r="AB1547" s="12"/>
      <c r="AC1547" s="12"/>
      <c r="AD1547" s="12"/>
      <c r="AE1547" s="12"/>
      <c r="AF1547" s="12"/>
    </row>
    <row r="1548" spans="1:32">
      <c r="A1548" s="1">
        <v>7172</v>
      </c>
      <c r="B1548" s="17" t="s">
        <v>921</v>
      </c>
      <c r="C1548" s="17" t="s">
        <v>1293</v>
      </c>
      <c r="D1548" s="17" t="s">
        <v>497</v>
      </c>
      <c r="E1548" s="17" t="s">
        <v>43</v>
      </c>
      <c r="F1548" s="1" t="s">
        <v>35</v>
      </c>
      <c r="G1548" s="17" t="s">
        <v>2575</v>
      </c>
      <c r="H1548" s="17" t="s">
        <v>2576</v>
      </c>
      <c r="I1548" s="15" t="s">
        <v>75</v>
      </c>
      <c r="J1548" s="17" t="s">
        <v>1295</v>
      </c>
      <c r="K1548" s="1">
        <f>_xlfn.XLOOKUP(J1548,'[1]Youth DB'!$G:$G,'[1]Youth DB'!$A:$A,"",0)</f>
        <v>963</v>
      </c>
      <c r="L1548" s="17" t="s">
        <v>827</v>
      </c>
      <c r="M1548" s="11">
        <f>SUM(O1548,Q1548,S1548,U1548,W1548,Y1548,AA1548,AC1548,AE1548)</f>
        <v>24</v>
      </c>
      <c r="N1548" s="12" t="s">
        <v>40</v>
      </c>
      <c r="O1548" s="12">
        <v>11</v>
      </c>
      <c r="P1548" s="12">
        <v>1</v>
      </c>
      <c r="Q1548" s="12">
        <v>4</v>
      </c>
      <c r="R1548" s="12">
        <v>1</v>
      </c>
      <c r="S1548" s="12">
        <v>5</v>
      </c>
      <c r="T1548" s="12">
        <v>3</v>
      </c>
      <c r="U1548" s="12">
        <v>4</v>
      </c>
      <c r="V1548" s="12">
        <v>3</v>
      </c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</row>
    <row r="1549" spans="1:32">
      <c r="A1549" s="1">
        <v>7212</v>
      </c>
      <c r="B1549" s="17" t="s">
        <v>921</v>
      </c>
      <c r="C1549" s="17" t="s">
        <v>1250</v>
      </c>
      <c r="D1549" s="17" t="s">
        <v>497</v>
      </c>
      <c r="E1549" s="17" t="s">
        <v>43</v>
      </c>
      <c r="F1549" s="1" t="s">
        <v>35</v>
      </c>
      <c r="G1549" s="17" t="s">
        <v>2577</v>
      </c>
      <c r="H1549" s="17" t="s">
        <v>2578</v>
      </c>
      <c r="I1549" s="15" t="s">
        <v>75</v>
      </c>
      <c r="J1549" s="17" t="s">
        <v>925</v>
      </c>
      <c r="K1549" s="1">
        <f>_xlfn.XLOOKUP(J1549,'[1]Youth DB'!$G:$G,'[1]Youth DB'!$A:$A,"",0)</f>
        <v>880</v>
      </c>
      <c r="L1549" s="17" t="s">
        <v>1463</v>
      </c>
      <c r="M1549" s="11">
        <f>SUM(O1549,Q1549,S1549,U1549,W1549,Y1549,AA1549,AC1549,AE1549)</f>
        <v>24</v>
      </c>
      <c r="N1549" s="12" t="s">
        <v>40</v>
      </c>
      <c r="O1549" s="12">
        <v>0</v>
      </c>
      <c r="P1549" s="12"/>
      <c r="Q1549" s="12">
        <v>5</v>
      </c>
      <c r="R1549" s="12">
        <v>1</v>
      </c>
      <c r="S1549" s="12">
        <v>8</v>
      </c>
      <c r="T1549" s="12">
        <v>1</v>
      </c>
      <c r="U1549" s="12">
        <v>5</v>
      </c>
      <c r="V1549" s="12">
        <v>1</v>
      </c>
      <c r="W1549" s="12">
        <v>4</v>
      </c>
      <c r="X1549" s="12">
        <v>2</v>
      </c>
      <c r="Y1549" s="12">
        <v>2</v>
      </c>
      <c r="Z1549" s="12">
        <v>2</v>
      </c>
      <c r="AA1549" s="12"/>
      <c r="AB1549" s="12"/>
      <c r="AC1549" s="12"/>
      <c r="AD1549" s="12"/>
      <c r="AE1549" s="12"/>
      <c r="AF1549" s="12"/>
    </row>
    <row r="1550" spans="1:32">
      <c r="A1550" s="1">
        <v>8309</v>
      </c>
      <c r="B1550" s="17" t="s">
        <v>32</v>
      </c>
      <c r="C1550" s="17"/>
      <c r="D1550" s="17" t="s">
        <v>33</v>
      </c>
      <c r="E1550" s="17" t="s">
        <v>57</v>
      </c>
      <c r="F1550" s="1" t="s">
        <v>35</v>
      </c>
      <c r="G1550" s="17" t="s">
        <v>2579</v>
      </c>
      <c r="H1550" s="17" t="s">
        <v>1635</v>
      </c>
      <c r="I1550" s="15" t="s">
        <v>78</v>
      </c>
      <c r="J1550" s="17" t="s">
        <v>2530</v>
      </c>
      <c r="K1550" s="1">
        <f>_xlfn.XLOOKUP(J1550,'[1]Youth DB'!$G:$G,'[1]Youth DB'!$A:$A,"",0)</f>
        <v>890</v>
      </c>
      <c r="L1550" s="17" t="s">
        <v>39</v>
      </c>
      <c r="M1550" s="11">
        <f>SUM(O1550,Q1550,S1550,U1550,W1550,Y1550,AA1550,AC1550,AE1550)</f>
        <v>21</v>
      </c>
      <c r="N1550" s="12" t="s">
        <v>40</v>
      </c>
      <c r="O1550" s="12">
        <v>2</v>
      </c>
      <c r="P1550" s="12">
        <v>2</v>
      </c>
      <c r="Q1550" s="12">
        <v>4</v>
      </c>
      <c r="R1550" s="12">
        <v>5</v>
      </c>
      <c r="S1550" s="12">
        <v>11</v>
      </c>
      <c r="T1550" s="12">
        <v>7</v>
      </c>
      <c r="U1550" s="12">
        <v>4</v>
      </c>
      <c r="V1550" s="12">
        <v>7</v>
      </c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</row>
    <row r="1551" spans="1:32">
      <c r="A1551" s="1">
        <v>1980</v>
      </c>
      <c r="B1551" s="17" t="s">
        <v>921</v>
      </c>
      <c r="C1551" s="17"/>
      <c r="D1551" s="17" t="s">
        <v>497</v>
      </c>
      <c r="E1551" s="17" t="s">
        <v>34</v>
      </c>
      <c r="F1551" s="1" t="s">
        <v>35</v>
      </c>
      <c r="G1551" s="17" t="s">
        <v>2580</v>
      </c>
      <c r="H1551" s="17" t="s">
        <v>2581</v>
      </c>
      <c r="I1551" s="15" t="s">
        <v>78</v>
      </c>
      <c r="J1551" s="17" t="s">
        <v>1851</v>
      </c>
      <c r="K1551" s="1">
        <f>_xlfn.XLOOKUP(J1551,'[1]Youth DB'!$G:$G,'[1]Youth DB'!$A:$A,"",0)</f>
        <v>766</v>
      </c>
      <c r="L1551" s="17" t="s">
        <v>827</v>
      </c>
      <c r="M1551" s="11">
        <f>SUM(O1551,Q1551,S1551,U1551,W1551,Y1551,AA1551,AC1551,AE1551)</f>
        <v>24</v>
      </c>
      <c r="N1551" s="12" t="s">
        <v>40</v>
      </c>
      <c r="O1551" s="12">
        <v>7</v>
      </c>
      <c r="P1551" s="12">
        <v>6</v>
      </c>
      <c r="Q1551" s="12">
        <v>4</v>
      </c>
      <c r="R1551" s="12">
        <v>6</v>
      </c>
      <c r="S1551" s="12">
        <v>3</v>
      </c>
      <c r="T1551" s="12">
        <v>6</v>
      </c>
      <c r="U1551" s="12">
        <v>1</v>
      </c>
      <c r="V1551" s="12">
        <v>6</v>
      </c>
      <c r="W1551" s="12">
        <v>4</v>
      </c>
      <c r="X1551" s="12">
        <v>14</v>
      </c>
      <c r="Y1551" s="12">
        <v>5</v>
      </c>
      <c r="Z1551" s="12">
        <v>14</v>
      </c>
      <c r="AA1551" s="12"/>
      <c r="AB1551" s="12"/>
      <c r="AC1551" s="12"/>
      <c r="AD1551" s="12"/>
      <c r="AE1551" s="12"/>
      <c r="AF1551" s="12"/>
    </row>
    <row r="1552" spans="1:32">
      <c r="A1552" s="1">
        <v>5977</v>
      </c>
      <c r="B1552" s="17" t="s">
        <v>921</v>
      </c>
      <c r="C1552" s="17"/>
      <c r="D1552" s="17" t="s">
        <v>497</v>
      </c>
      <c r="E1552" s="17" t="s">
        <v>57</v>
      </c>
      <c r="F1552" s="1" t="s">
        <v>35</v>
      </c>
      <c r="G1552" s="17" t="s">
        <v>519</v>
      </c>
      <c r="H1552" s="17" t="s">
        <v>946</v>
      </c>
      <c r="I1552" s="15" t="s">
        <v>75</v>
      </c>
      <c r="J1552" s="17" t="s">
        <v>1200</v>
      </c>
      <c r="K1552" s="1">
        <f>_xlfn.XLOOKUP(J1552,'[1]Youth DB'!$G:$G,'[1]Youth DB'!$A:$A,"",0)</f>
        <v>213</v>
      </c>
      <c r="L1552" s="17" t="s">
        <v>827</v>
      </c>
      <c r="M1552" s="11">
        <f>SUM(O1552,Q1552,S1552,U1552,W1552,Y1552,AA1552,AC1552,AE1552)</f>
        <v>25</v>
      </c>
      <c r="N1552" s="12" t="s">
        <v>40</v>
      </c>
      <c r="O1552" s="12">
        <v>4</v>
      </c>
      <c r="P1552" s="12">
        <v>3</v>
      </c>
      <c r="Q1552" s="12">
        <v>6</v>
      </c>
      <c r="R1552" s="12">
        <v>5</v>
      </c>
      <c r="S1552" s="12">
        <v>4</v>
      </c>
      <c r="T1552" s="12">
        <v>6</v>
      </c>
      <c r="U1552" s="12">
        <v>4</v>
      </c>
      <c r="V1552" s="12"/>
      <c r="W1552" s="12">
        <v>1</v>
      </c>
      <c r="X1552" s="12">
        <v>9</v>
      </c>
      <c r="Y1552" s="12">
        <v>6</v>
      </c>
      <c r="Z1552" s="12">
        <v>9</v>
      </c>
      <c r="AA1552" s="12"/>
      <c r="AB1552" s="12"/>
      <c r="AC1552" s="12"/>
      <c r="AD1552" s="12"/>
      <c r="AE1552" s="12"/>
      <c r="AF1552" s="12"/>
    </row>
    <row r="1553" spans="1:32">
      <c r="A1553" s="1">
        <v>6144</v>
      </c>
      <c r="B1553" s="79" t="s">
        <v>921</v>
      </c>
      <c r="C1553" s="79"/>
      <c r="D1553" s="17" t="s">
        <v>497</v>
      </c>
      <c r="E1553" s="17" t="s">
        <v>57</v>
      </c>
      <c r="F1553" s="1" t="s">
        <v>35</v>
      </c>
      <c r="G1553" s="17" t="s">
        <v>2582</v>
      </c>
      <c r="H1553" s="79" t="s">
        <v>2583</v>
      </c>
      <c r="I1553" s="80" t="s">
        <v>78</v>
      </c>
      <c r="J1553" s="17" t="s">
        <v>1305</v>
      </c>
      <c r="K1553" s="1">
        <f>_xlfn.XLOOKUP(J1553,'[1]Youth DB'!$G:$G,'[1]Youth DB'!$A:$A,"",0)</f>
        <v>758</v>
      </c>
      <c r="L1553" s="17" t="s">
        <v>1140</v>
      </c>
      <c r="M1553" s="11">
        <f>SUM(O1553,Q1553,S1553,U1553,W1553,Y1553,AA1553,AC1553,AE1553)</f>
        <v>24</v>
      </c>
      <c r="N1553" s="12" t="s">
        <v>40</v>
      </c>
      <c r="O1553" s="12">
        <v>3</v>
      </c>
      <c r="P1553" s="12">
        <v>2</v>
      </c>
      <c r="Q1553" s="12">
        <v>3</v>
      </c>
      <c r="R1553" s="12">
        <v>2</v>
      </c>
      <c r="S1553" s="12">
        <v>7</v>
      </c>
      <c r="T1553" s="12">
        <v>2</v>
      </c>
      <c r="U1553" s="12"/>
      <c r="V1553" s="12"/>
      <c r="W1553" s="12">
        <v>3</v>
      </c>
      <c r="X1553" s="12">
        <v>3</v>
      </c>
      <c r="Y1553" s="12">
        <v>8</v>
      </c>
      <c r="Z1553" s="12">
        <v>3</v>
      </c>
      <c r="AA1553" s="12"/>
      <c r="AB1553" s="12"/>
      <c r="AC1553" s="12"/>
      <c r="AD1553" s="12"/>
      <c r="AE1553" s="12"/>
      <c r="AF1553" s="12"/>
    </row>
    <row r="1554" spans="1:32">
      <c r="A1554" s="1">
        <v>7023</v>
      </c>
      <c r="B1554" s="38" t="s">
        <v>921</v>
      </c>
      <c r="C1554" s="17" t="s">
        <v>1729</v>
      </c>
      <c r="D1554" s="17" t="s">
        <v>497</v>
      </c>
      <c r="E1554" s="1" t="s">
        <v>57</v>
      </c>
      <c r="F1554" s="1" t="s">
        <v>35</v>
      </c>
      <c r="G1554" s="1" t="s">
        <v>2584</v>
      </c>
      <c r="H1554" s="38" t="s">
        <v>2585</v>
      </c>
      <c r="I1554" s="80" t="s">
        <v>78</v>
      </c>
      <c r="J1554" s="17" t="s">
        <v>1732</v>
      </c>
      <c r="K1554" s="1">
        <f>_xlfn.XLOOKUP(J1554,'[1]Youth DB'!$G:$G,'[1]Youth DB'!$A:$A,"",0)</f>
        <v>960</v>
      </c>
      <c r="L1554" s="17" t="s">
        <v>827</v>
      </c>
      <c r="M1554" s="11">
        <f>SUM(O1554,Q1554,S1554,U1554,W1554,Y1554,AA1554,AC1554,AE1554)</f>
        <v>24</v>
      </c>
      <c r="N1554" s="12" t="s">
        <v>40</v>
      </c>
      <c r="O1554" s="12">
        <v>3</v>
      </c>
      <c r="P1554" s="12">
        <v>1</v>
      </c>
      <c r="Q1554" s="12">
        <v>5</v>
      </c>
      <c r="R1554" s="12">
        <v>1</v>
      </c>
      <c r="S1554" s="12">
        <v>8</v>
      </c>
      <c r="T1554" s="12">
        <v>4</v>
      </c>
      <c r="U1554" s="12">
        <v>3</v>
      </c>
      <c r="V1554" s="12">
        <v>4</v>
      </c>
      <c r="W1554" s="12"/>
      <c r="X1554" s="12"/>
      <c r="Y1554" s="12">
        <v>5</v>
      </c>
      <c r="Z1554" s="12">
        <v>4</v>
      </c>
      <c r="AA1554" s="12"/>
      <c r="AB1554" s="12"/>
      <c r="AC1554" s="12"/>
      <c r="AD1554" s="12"/>
      <c r="AE1554" s="12"/>
      <c r="AF1554" s="12"/>
    </row>
    <row r="1555" spans="1:32">
      <c r="A1555" s="1">
        <v>2028</v>
      </c>
      <c r="B1555" s="38" t="s">
        <v>921</v>
      </c>
      <c r="C1555" s="38"/>
      <c r="D1555" s="17" t="s">
        <v>497</v>
      </c>
      <c r="E1555" s="1" t="s">
        <v>34</v>
      </c>
      <c r="F1555" s="1" t="s">
        <v>35</v>
      </c>
      <c r="G1555" s="1" t="s">
        <v>2586</v>
      </c>
      <c r="H1555" s="38" t="s">
        <v>652</v>
      </c>
      <c r="I1555" s="80" t="s">
        <v>75</v>
      </c>
      <c r="J1555" s="1" t="s">
        <v>1851</v>
      </c>
      <c r="K1555" s="1">
        <f>_xlfn.XLOOKUP(J1555,'[1]Youth DB'!$G:$G,'[1]Youth DB'!$A:$A,"",0)</f>
        <v>766</v>
      </c>
      <c r="L1555" s="17" t="s">
        <v>1298</v>
      </c>
      <c r="M1555" s="11">
        <f>SUM(O1555,Q1555,S1555,U1555,W1555,Y1555,AA1555,AC1555,AE1555)</f>
        <v>25</v>
      </c>
      <c r="N1555" s="12" t="s">
        <v>40</v>
      </c>
      <c r="O1555" s="12">
        <v>2</v>
      </c>
      <c r="P1555" s="12">
        <v>5</v>
      </c>
      <c r="Q1555" s="12">
        <v>4</v>
      </c>
      <c r="R1555" s="12">
        <v>6</v>
      </c>
      <c r="S1555" s="12">
        <v>8</v>
      </c>
      <c r="T1555" s="12">
        <v>6</v>
      </c>
      <c r="U1555" s="12">
        <v>2</v>
      </c>
      <c r="V1555" s="12">
        <v>7</v>
      </c>
      <c r="W1555" s="12">
        <v>4</v>
      </c>
      <c r="X1555" s="12">
        <v>17</v>
      </c>
      <c r="Y1555" s="12">
        <v>5</v>
      </c>
      <c r="Z1555" s="12">
        <v>17</v>
      </c>
      <c r="AA1555" s="12"/>
      <c r="AB1555" s="12"/>
      <c r="AC1555" s="12"/>
      <c r="AD1555" s="12"/>
      <c r="AE1555" s="12"/>
      <c r="AF1555" s="12"/>
    </row>
    <row r="1556" spans="1:32">
      <c r="A1556" s="1">
        <v>1991</v>
      </c>
      <c r="B1556" s="38" t="s">
        <v>921</v>
      </c>
      <c r="C1556" s="38"/>
      <c r="D1556" s="17" t="s">
        <v>497</v>
      </c>
      <c r="E1556" s="1" t="s">
        <v>34</v>
      </c>
      <c r="F1556" s="1" t="s">
        <v>35</v>
      </c>
      <c r="G1556" s="1" t="s">
        <v>2587</v>
      </c>
      <c r="H1556" s="38" t="s">
        <v>2536</v>
      </c>
      <c r="I1556" s="80" t="s">
        <v>78</v>
      </c>
      <c r="J1556" s="1" t="s">
        <v>1851</v>
      </c>
      <c r="K1556" s="1">
        <f>_xlfn.XLOOKUP(J1556,'[1]Youth DB'!$G:$G,'[1]Youth DB'!$A:$A,"",0)</f>
        <v>766</v>
      </c>
      <c r="L1556" s="17" t="s">
        <v>1298</v>
      </c>
      <c r="M1556" s="11">
        <f>SUM(O1556,Q1556,S1556,U1556,W1556,Y1556,AA1556,AC1556,AE1556)</f>
        <v>25</v>
      </c>
      <c r="N1556" s="12" t="s">
        <v>40</v>
      </c>
      <c r="O1556" s="12">
        <v>2</v>
      </c>
      <c r="P1556" s="12">
        <v>5</v>
      </c>
      <c r="Q1556" s="12">
        <v>2</v>
      </c>
      <c r="R1556" s="12">
        <v>5</v>
      </c>
      <c r="S1556" s="12">
        <v>10</v>
      </c>
      <c r="T1556" s="12">
        <v>6</v>
      </c>
      <c r="U1556" s="12">
        <v>2</v>
      </c>
      <c r="V1556" s="12">
        <v>7</v>
      </c>
      <c r="W1556" s="12">
        <v>4</v>
      </c>
      <c r="X1556" s="12">
        <v>17</v>
      </c>
      <c r="Y1556" s="12">
        <v>5</v>
      </c>
      <c r="Z1556" s="12">
        <v>17</v>
      </c>
      <c r="AA1556" s="12"/>
      <c r="AB1556" s="12"/>
      <c r="AC1556" s="12"/>
      <c r="AD1556" s="12"/>
      <c r="AE1556" s="12"/>
      <c r="AF1556" s="12"/>
    </row>
    <row r="1557" spans="1:32">
      <c r="A1557" s="1">
        <v>4796</v>
      </c>
      <c r="B1557" s="81" t="s">
        <v>1016</v>
      </c>
      <c r="C1557" s="81"/>
      <c r="D1557" s="3" t="s">
        <v>432</v>
      </c>
      <c r="E1557" s="13" t="s">
        <v>57</v>
      </c>
      <c r="F1557" s="1" t="s">
        <v>35</v>
      </c>
      <c r="G1557" s="13" t="s">
        <v>1550</v>
      </c>
      <c r="H1557" s="81" t="s">
        <v>2008</v>
      </c>
      <c r="I1557" s="80" t="s">
        <v>78</v>
      </c>
      <c r="J1557" t="s">
        <v>2588</v>
      </c>
      <c r="K1557" s="1">
        <f>_xlfn.XLOOKUP(J1557,'[1]Youth DB'!$G:$G,'[1]Youth DB'!$A:$A,"",0)</f>
        <v>586</v>
      </c>
      <c r="L1557" s="17" t="s">
        <v>39</v>
      </c>
      <c r="M1557" s="11">
        <f>SUM(O1557,Q1557,S1557,U1557,W1557,Y1557,AA1557,AC1557,AE1557)</f>
        <v>7</v>
      </c>
      <c r="N1557" s="12"/>
      <c r="O1557" s="12">
        <v>3</v>
      </c>
      <c r="P1557" s="12">
        <v>1</v>
      </c>
      <c r="Q1557" s="12"/>
      <c r="R1557" s="12">
        <v>1</v>
      </c>
      <c r="S1557" s="12">
        <v>4</v>
      </c>
      <c r="T1557" s="12">
        <v>4</v>
      </c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</row>
    <row r="1558" spans="1:32">
      <c r="A1558" s="1">
        <v>7721</v>
      </c>
      <c r="B1558" s="81" t="s">
        <v>1016</v>
      </c>
      <c r="C1558" s="81"/>
      <c r="D1558" s="3" t="s">
        <v>432</v>
      </c>
      <c r="E1558" s="13" t="s">
        <v>43</v>
      </c>
      <c r="F1558" s="1" t="s">
        <v>35</v>
      </c>
      <c r="G1558" s="1" t="s">
        <v>2589</v>
      </c>
      <c r="H1558" s="38" t="s">
        <v>446</v>
      </c>
      <c r="I1558" s="80" t="s">
        <v>75</v>
      </c>
      <c r="J1558" t="s">
        <v>2588</v>
      </c>
      <c r="K1558" s="1">
        <f>_xlfn.XLOOKUP(J1558,'[1]Youth DB'!$G:$G,'[1]Youth DB'!$A:$A,"",0)</f>
        <v>586</v>
      </c>
      <c r="L1558" s="17" t="s">
        <v>39</v>
      </c>
      <c r="M1558" s="11">
        <f>SUM(O1558,Q1558,S1558,U1558,W1558,Y1558,AA1558,AC1558,AE1558)</f>
        <v>9</v>
      </c>
      <c r="N1558" s="12"/>
      <c r="O1558" s="12">
        <v>3</v>
      </c>
      <c r="P1558" s="12">
        <v>1</v>
      </c>
      <c r="Q1558" s="12"/>
      <c r="R1558" s="12">
        <v>1</v>
      </c>
      <c r="S1558" s="12">
        <v>4</v>
      </c>
      <c r="T1558" s="12">
        <v>1</v>
      </c>
      <c r="U1558" s="12">
        <v>2</v>
      </c>
      <c r="V1558" s="12">
        <v>2</v>
      </c>
      <c r="W1558" s="12">
        <v>0</v>
      </c>
      <c r="X1558" s="12">
        <v>2</v>
      </c>
      <c r="Y1558" s="12"/>
      <c r="Z1558" s="12"/>
      <c r="AA1558" s="12"/>
      <c r="AB1558" s="12"/>
      <c r="AC1558" s="12"/>
      <c r="AD1558" s="12"/>
      <c r="AE1558" s="12"/>
      <c r="AF1558" s="12"/>
    </row>
    <row r="1559" spans="1:32">
      <c r="A1559" s="1">
        <v>9492</v>
      </c>
      <c r="B1559" s="38" t="s">
        <v>458</v>
      </c>
      <c r="C1559" s="38"/>
      <c r="D1559" s="17" t="s">
        <v>53</v>
      </c>
      <c r="E1559" s="1" t="s">
        <v>34</v>
      </c>
      <c r="F1559" s="1" t="s">
        <v>35</v>
      </c>
      <c r="G1559" s="1" t="s">
        <v>2590</v>
      </c>
      <c r="H1559" s="38" t="s">
        <v>1156</v>
      </c>
      <c r="I1559" s="80" t="s">
        <v>75</v>
      </c>
      <c r="J1559" s="1" t="s">
        <v>1861</v>
      </c>
      <c r="K1559" s="1">
        <f>_xlfn.XLOOKUP(J1559,'[1]Youth DB'!$G:$G,'[1]Youth DB'!$A:$A,"",0)</f>
        <v>593</v>
      </c>
      <c r="L1559" s="16"/>
      <c r="M1559" s="11">
        <f>SUM(O1559,Q1559,S1559,U1559,W1559,Y1559,AA1559,AC1559,AE1559)</f>
        <v>24</v>
      </c>
      <c r="N1559" s="12"/>
      <c r="O1559" s="12"/>
      <c r="P1559" s="12"/>
      <c r="Q1559" s="12"/>
      <c r="R1559" s="12"/>
      <c r="S1559" s="12">
        <v>24</v>
      </c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</row>
    <row r="1560" spans="1:32">
      <c r="A1560" s="1">
        <v>8280</v>
      </c>
      <c r="B1560" s="38" t="s">
        <v>32</v>
      </c>
      <c r="C1560" s="38"/>
      <c r="D1560" s="17" t="s">
        <v>33</v>
      </c>
      <c r="E1560" s="1" t="s">
        <v>148</v>
      </c>
      <c r="F1560" s="1" t="s">
        <v>35</v>
      </c>
      <c r="G1560" s="1" t="s">
        <v>2591</v>
      </c>
      <c r="H1560" s="38" t="s">
        <v>1356</v>
      </c>
      <c r="I1560" s="80"/>
      <c r="J1560" s="1" t="s">
        <v>2548</v>
      </c>
      <c r="K1560" s="1">
        <f>_xlfn.XLOOKUP(J1560,'[1]Youth DB'!$G:$G,'[1]Youth DB'!$A:$A,"",0)</f>
        <v>519</v>
      </c>
      <c r="L1560" s="3" t="s">
        <v>2549</v>
      </c>
      <c r="M1560" s="11">
        <f>SUM(O1560,Q1560,S1560,U1560,W1560,Y1560,AA1560,AC1560,AE1560)</f>
        <v>34</v>
      </c>
      <c r="N1560" s="12" t="s">
        <v>40</v>
      </c>
      <c r="O1560" s="12">
        <v>13</v>
      </c>
      <c r="P1560" s="12">
        <v>2</v>
      </c>
      <c r="Q1560" s="12">
        <v>4</v>
      </c>
      <c r="R1560" s="12">
        <v>3</v>
      </c>
      <c r="S1560" s="12">
        <v>13</v>
      </c>
      <c r="T1560" s="12">
        <v>3</v>
      </c>
      <c r="U1560" s="12">
        <v>4</v>
      </c>
      <c r="V1560" s="12">
        <v>1</v>
      </c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</row>
    <row r="1561" spans="1:32">
      <c r="A1561" s="1">
        <v>882</v>
      </c>
      <c r="B1561" s="38" t="s">
        <v>32</v>
      </c>
      <c r="C1561" s="38"/>
      <c r="D1561" s="17" t="s">
        <v>33</v>
      </c>
      <c r="E1561" s="1" t="s">
        <v>918</v>
      </c>
      <c r="F1561" s="1" t="s">
        <v>35</v>
      </c>
      <c r="G1561" s="1" t="s">
        <v>2592</v>
      </c>
      <c r="H1561" s="38" t="s">
        <v>2593</v>
      </c>
      <c r="I1561" s="80" t="s">
        <v>75</v>
      </c>
      <c r="J1561" s="1" t="s">
        <v>1602</v>
      </c>
      <c r="K1561" s="1">
        <f>_xlfn.XLOOKUP(J1561,'[1]Youth DB'!$G:$G,'[1]Youth DB'!$A:$A,"",0)</f>
        <v>887</v>
      </c>
      <c r="L1561" s="17" t="s">
        <v>39</v>
      </c>
      <c r="M1561" s="11">
        <f>SUM(O1561,Q1561,S1561,U1561,W1561,Y1561,AA1561,AC1561,AE1561)</f>
        <v>24</v>
      </c>
      <c r="N1561" s="12" t="s">
        <v>40</v>
      </c>
      <c r="O1561" s="12">
        <v>3</v>
      </c>
      <c r="P1561" s="12">
        <v>1</v>
      </c>
      <c r="Q1561" s="12">
        <v>2</v>
      </c>
      <c r="R1561" s="12">
        <v>5</v>
      </c>
      <c r="S1561" s="12">
        <v>10</v>
      </c>
      <c r="T1561" s="12">
        <v>11</v>
      </c>
      <c r="U1561" s="12">
        <v>5</v>
      </c>
      <c r="V1561" s="12">
        <v>11</v>
      </c>
      <c r="W1561" s="12">
        <v>4</v>
      </c>
      <c r="X1561" s="12">
        <v>10</v>
      </c>
      <c r="Y1561" s="12"/>
      <c r="Z1561" s="12"/>
      <c r="AA1561" s="12"/>
      <c r="AB1561" s="12"/>
      <c r="AC1561" s="12"/>
      <c r="AD1561" s="12"/>
      <c r="AE1561" s="12"/>
      <c r="AF1561" s="12"/>
    </row>
    <row r="1562" spans="1:32">
      <c r="A1562" s="1">
        <v>8281</v>
      </c>
      <c r="B1562" s="38" t="s">
        <v>32</v>
      </c>
      <c r="C1562" s="38"/>
      <c r="D1562" s="17" t="s">
        <v>33</v>
      </c>
      <c r="E1562" s="1" t="s">
        <v>148</v>
      </c>
      <c r="F1562" s="1" t="s">
        <v>35</v>
      </c>
      <c r="G1562" s="1" t="s">
        <v>2594</v>
      </c>
      <c r="H1562" s="38" t="s">
        <v>2595</v>
      </c>
      <c r="I1562" s="80"/>
      <c r="J1562" s="1" t="s">
        <v>2548</v>
      </c>
      <c r="K1562" s="1">
        <f>_xlfn.XLOOKUP(J1562,'[1]Youth DB'!$G:$G,'[1]Youth DB'!$A:$A,"",0)</f>
        <v>519</v>
      </c>
      <c r="L1562" s="3" t="s">
        <v>79</v>
      </c>
      <c r="M1562" s="11">
        <f>SUM(O1562,Q1562,S1562,U1562,W1562,Y1562,AA1562,AC1562,AE1562)</f>
        <v>22</v>
      </c>
      <c r="N1562" s="12" t="s">
        <v>40</v>
      </c>
      <c r="O1562" s="12">
        <v>3</v>
      </c>
      <c r="P1562" s="12">
        <v>2</v>
      </c>
      <c r="Q1562" s="12">
        <v>5</v>
      </c>
      <c r="R1562" s="12">
        <v>2</v>
      </c>
      <c r="S1562" s="12">
        <v>12</v>
      </c>
      <c r="T1562" s="12">
        <v>3</v>
      </c>
      <c r="U1562" s="12">
        <v>2</v>
      </c>
      <c r="V1562" s="12">
        <v>3</v>
      </c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</row>
    <row r="1563" spans="1:32">
      <c r="A1563" s="1">
        <v>4283</v>
      </c>
      <c r="B1563" s="38" t="s">
        <v>32</v>
      </c>
      <c r="C1563" s="38"/>
      <c r="D1563" s="17" t="s">
        <v>33</v>
      </c>
      <c r="E1563" s="1" t="s">
        <v>34</v>
      </c>
      <c r="F1563" s="1" t="s">
        <v>35</v>
      </c>
      <c r="G1563" s="1" t="s">
        <v>2584</v>
      </c>
      <c r="H1563" s="38" t="s">
        <v>1872</v>
      </c>
      <c r="I1563" s="80" t="s">
        <v>75</v>
      </c>
      <c r="J1563" s="1" t="s">
        <v>626</v>
      </c>
      <c r="K1563" s="1">
        <f>_xlfn.XLOOKUP(J1563,'[1]Youth DB'!$G:$G,'[1]Youth DB'!$A:$A,"",0)</f>
        <v>689</v>
      </c>
      <c r="L1563" s="17" t="s">
        <v>79</v>
      </c>
      <c r="M1563" s="11">
        <f>SUM(O1563,Q1563,S1563,U1563,W1563,Y1563,AA1563,AC1563,AE1563)</f>
        <v>24</v>
      </c>
      <c r="N1563" s="12" t="s">
        <v>40</v>
      </c>
      <c r="O1563" s="12">
        <v>4</v>
      </c>
      <c r="P1563" s="12">
        <v>3</v>
      </c>
      <c r="Q1563" s="12">
        <v>3</v>
      </c>
      <c r="R1563" s="12">
        <v>3</v>
      </c>
      <c r="S1563" s="12">
        <v>11</v>
      </c>
      <c r="T1563" s="12">
        <v>8</v>
      </c>
      <c r="U1563" s="12">
        <v>6</v>
      </c>
      <c r="V1563" s="12">
        <v>9</v>
      </c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12"/>
    </row>
    <row r="1564" spans="1:32">
      <c r="A1564" s="1">
        <v>8308</v>
      </c>
      <c r="B1564" s="38" t="s">
        <v>32</v>
      </c>
      <c r="C1564" s="38"/>
      <c r="D1564" s="17" t="s">
        <v>33</v>
      </c>
      <c r="E1564" s="1" t="s">
        <v>43</v>
      </c>
      <c r="F1564" s="1" t="s">
        <v>35</v>
      </c>
      <c r="G1564" s="1" t="s">
        <v>2596</v>
      </c>
      <c r="H1564" s="38" t="s">
        <v>2597</v>
      </c>
      <c r="I1564" s="80" t="s">
        <v>78</v>
      </c>
      <c r="J1564" s="1" t="s">
        <v>626</v>
      </c>
      <c r="K1564" s="1">
        <f>_xlfn.XLOOKUP(J1564,'[1]Youth DB'!$G:$G,'[1]Youth DB'!$A:$A,"",0)</f>
        <v>689</v>
      </c>
      <c r="L1564" s="17" t="s">
        <v>155</v>
      </c>
      <c r="M1564" s="11">
        <f>SUM(O1564,Q1564,S1564,U1564,W1564,Y1564,AA1564,AC1564,AE1564)</f>
        <v>24</v>
      </c>
      <c r="N1564" s="12" t="s">
        <v>40</v>
      </c>
      <c r="O1564" s="12">
        <v>6</v>
      </c>
      <c r="P1564" s="12">
        <v>2</v>
      </c>
      <c r="Q1564" s="12">
        <v>3</v>
      </c>
      <c r="R1564" s="12">
        <v>3</v>
      </c>
      <c r="S1564" s="12">
        <v>11</v>
      </c>
      <c r="T1564" s="12">
        <v>6</v>
      </c>
      <c r="U1564" s="12">
        <v>4</v>
      </c>
      <c r="V1564" s="12">
        <v>8</v>
      </c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</row>
    <row r="1565" spans="1:32">
      <c r="A1565" s="1">
        <v>8282</v>
      </c>
      <c r="B1565" s="38" t="s">
        <v>32</v>
      </c>
      <c r="C1565" s="38"/>
      <c r="D1565" s="17" t="s">
        <v>33</v>
      </c>
      <c r="E1565" s="1" t="s">
        <v>148</v>
      </c>
      <c r="F1565" s="1" t="s">
        <v>35</v>
      </c>
      <c r="G1565" s="1" t="s">
        <v>2598</v>
      </c>
      <c r="H1565" s="38" t="s">
        <v>2599</v>
      </c>
      <c r="I1565" s="80"/>
      <c r="J1565" s="1" t="s">
        <v>2548</v>
      </c>
      <c r="K1565" s="1">
        <f>_xlfn.XLOOKUP(J1565,'[1]Youth DB'!$G:$G,'[1]Youth DB'!$A:$A,"",0)</f>
        <v>519</v>
      </c>
      <c r="L1565" s="3" t="s">
        <v>779</v>
      </c>
      <c r="M1565" s="11">
        <f>SUM(O1565,Q1565,S1565,U1565,W1565,Y1565,AA1565,AC1565,AE1565)</f>
        <v>18</v>
      </c>
      <c r="N1565" s="12" t="s">
        <v>40</v>
      </c>
      <c r="O1565" s="12">
        <v>0</v>
      </c>
      <c r="P1565" s="12"/>
      <c r="Q1565" s="12">
        <v>3</v>
      </c>
      <c r="R1565" s="12">
        <v>2</v>
      </c>
      <c r="S1565" s="12">
        <v>12</v>
      </c>
      <c r="T1565" s="12">
        <v>3</v>
      </c>
      <c r="U1565" s="12">
        <v>3</v>
      </c>
      <c r="V1565" s="12">
        <v>3</v>
      </c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</row>
    <row r="1566" spans="1:32">
      <c r="A1566" s="1">
        <v>1190</v>
      </c>
      <c r="B1566" s="81" t="s">
        <v>48</v>
      </c>
      <c r="C1566" s="81"/>
      <c r="D1566" s="3" t="s">
        <v>33</v>
      </c>
      <c r="E1566" s="13" t="s">
        <v>918</v>
      </c>
      <c r="F1566" s="1" t="s">
        <v>35</v>
      </c>
      <c r="G1566" s="13" t="s">
        <v>2600</v>
      </c>
      <c r="H1566" s="81" t="s">
        <v>2601</v>
      </c>
      <c r="I1566" s="80"/>
      <c r="J1566" s="1" t="s">
        <v>1321</v>
      </c>
      <c r="K1566" s="1">
        <f>_xlfn.XLOOKUP(J1566,'[1]Youth DB'!$G:$G,'[1]Youth DB'!$A:$A,"",0)</f>
        <v>738</v>
      </c>
      <c r="L1566" s="16">
        <v>45008</v>
      </c>
      <c r="M1566" s="11">
        <f>SUM(O1566,Q1566,S1566,U1566,W1566,Y1566,AA1566,AC1566,AE1566)</f>
        <v>25</v>
      </c>
      <c r="N1566" s="12" t="s">
        <v>40</v>
      </c>
      <c r="O1566" s="12">
        <v>2</v>
      </c>
      <c r="P1566" s="12">
        <v>1</v>
      </c>
      <c r="Q1566" s="12">
        <v>6</v>
      </c>
      <c r="R1566" s="12">
        <v>3</v>
      </c>
      <c r="S1566" s="12">
        <v>9</v>
      </c>
      <c r="T1566" s="12">
        <v>4</v>
      </c>
      <c r="U1566" s="12">
        <v>3</v>
      </c>
      <c r="V1566" s="12">
        <v>7</v>
      </c>
      <c r="W1566" s="12">
        <v>5</v>
      </c>
      <c r="X1566" s="12">
        <v>9</v>
      </c>
      <c r="Y1566" s="12"/>
      <c r="Z1566" s="12"/>
      <c r="AA1566" s="12"/>
      <c r="AB1566" s="12"/>
      <c r="AC1566" s="12"/>
      <c r="AD1566" s="12"/>
      <c r="AE1566" s="12"/>
      <c r="AF1566" s="12"/>
    </row>
    <row r="1567" spans="1:32">
      <c r="A1567" s="1">
        <v>4859</v>
      </c>
      <c r="B1567" s="81" t="s">
        <v>1016</v>
      </c>
      <c r="C1567" s="81"/>
      <c r="D1567" s="3" t="s">
        <v>432</v>
      </c>
      <c r="E1567" s="13" t="s">
        <v>57</v>
      </c>
      <c r="F1567" s="1" t="s">
        <v>35</v>
      </c>
      <c r="G1567" s="13" t="s">
        <v>2602</v>
      </c>
      <c r="H1567" s="81" t="s">
        <v>2603</v>
      </c>
      <c r="I1567" s="80" t="s">
        <v>78</v>
      </c>
      <c r="J1567" s="1" t="s">
        <v>1551</v>
      </c>
      <c r="K1567" s="1">
        <f>_xlfn.XLOOKUP(J1567,'[1]Youth DB'!$G:$G,'[1]Youth DB'!$A:$A,"",0)</f>
        <v>767</v>
      </c>
      <c r="L1567" s="17" t="s">
        <v>155</v>
      </c>
      <c r="M1567" s="11">
        <f>SUM(O1567,Q1567,S1567,U1567,W1567,Y1567,AA1567,AC1567,AE1567)</f>
        <v>25</v>
      </c>
      <c r="N1567" s="12"/>
      <c r="O1567" s="12">
        <v>2</v>
      </c>
      <c r="P1567" s="12">
        <v>1</v>
      </c>
      <c r="Q1567" s="12">
        <v>5</v>
      </c>
      <c r="R1567" s="12">
        <v>5</v>
      </c>
      <c r="S1567" s="12">
        <v>9</v>
      </c>
      <c r="T1567" s="12">
        <v>6</v>
      </c>
      <c r="U1567" s="12">
        <v>3</v>
      </c>
      <c r="V1567" s="12">
        <v>6</v>
      </c>
      <c r="W1567" s="12">
        <v>6</v>
      </c>
      <c r="X1567" s="12">
        <v>9</v>
      </c>
      <c r="Y1567" s="12"/>
      <c r="Z1567" s="12"/>
      <c r="AA1567" s="12"/>
      <c r="AB1567" s="12"/>
      <c r="AC1567" s="12"/>
      <c r="AD1567" s="12"/>
      <c r="AE1567" s="12"/>
      <c r="AF1567" s="12"/>
    </row>
    <row r="1568" spans="1:32">
      <c r="A1568" s="1">
        <v>7727</v>
      </c>
      <c r="B1568" s="81" t="s">
        <v>1016</v>
      </c>
      <c r="C1568" s="81"/>
      <c r="D1568" s="3" t="s">
        <v>432</v>
      </c>
      <c r="E1568" s="13" t="s">
        <v>43</v>
      </c>
      <c r="F1568" s="1" t="s">
        <v>35</v>
      </c>
      <c r="G1568" s="1" t="s">
        <v>2604</v>
      </c>
      <c r="H1568" s="38" t="s">
        <v>2605</v>
      </c>
      <c r="I1568" s="80" t="s">
        <v>75</v>
      </c>
      <c r="J1568" t="s">
        <v>2588</v>
      </c>
      <c r="K1568" s="1">
        <f>_xlfn.XLOOKUP(J1568,'[1]Youth DB'!$G:$G,'[1]Youth DB'!$A:$A,"",0)</f>
        <v>586</v>
      </c>
      <c r="L1568" s="17" t="s">
        <v>776</v>
      </c>
      <c r="M1568" s="11">
        <f>SUM(O1568,Q1568,S1568,U1568,W1568,Y1568,AA1568,AC1568,AE1568)</f>
        <v>14</v>
      </c>
      <c r="N1568" s="12"/>
      <c r="O1568" s="12">
        <v>2</v>
      </c>
      <c r="P1568" s="12">
        <v>1</v>
      </c>
      <c r="Q1568" s="12"/>
      <c r="R1568" s="12">
        <v>1</v>
      </c>
      <c r="S1568" s="12">
        <v>4</v>
      </c>
      <c r="T1568" s="12">
        <v>2</v>
      </c>
      <c r="U1568" s="12">
        <v>3</v>
      </c>
      <c r="V1568" s="12">
        <v>2</v>
      </c>
      <c r="W1568" s="12">
        <v>5</v>
      </c>
      <c r="X1568" s="12">
        <v>2</v>
      </c>
      <c r="Y1568" s="12"/>
      <c r="Z1568" s="12"/>
      <c r="AA1568" s="12"/>
      <c r="AB1568" s="12"/>
      <c r="AC1568" s="12"/>
      <c r="AD1568" s="12"/>
      <c r="AE1568" s="12"/>
      <c r="AF1568" s="12"/>
    </row>
    <row r="1569" spans="1:32">
      <c r="A1569" s="1">
        <v>7695</v>
      </c>
      <c r="B1569" s="81" t="s">
        <v>1016</v>
      </c>
      <c r="C1569" s="81"/>
      <c r="D1569" s="3" t="s">
        <v>432</v>
      </c>
      <c r="E1569" s="13" t="s">
        <v>43</v>
      </c>
      <c r="F1569" s="1" t="s">
        <v>35</v>
      </c>
      <c r="G1569" s="1" t="s">
        <v>2606</v>
      </c>
      <c r="H1569" s="38" t="s">
        <v>2607</v>
      </c>
      <c r="I1569" s="80" t="s">
        <v>75</v>
      </c>
      <c r="J1569" s="1" t="s">
        <v>1358</v>
      </c>
      <c r="K1569" s="1">
        <f>_xlfn.XLOOKUP(J1569,'[1]Youth DB'!$G:$G,'[1]Youth DB'!$A:$A,"",0)</f>
        <v>665</v>
      </c>
      <c r="L1569" s="17" t="s">
        <v>641</v>
      </c>
      <c r="M1569" s="11">
        <f>SUM(O1569,Q1569,S1569,U1569,W1569,Y1569,AA1569,AC1569,AE1569)</f>
        <v>25</v>
      </c>
      <c r="N1569" s="12"/>
      <c r="O1569" s="12">
        <v>3</v>
      </c>
      <c r="P1569" s="12">
        <v>1</v>
      </c>
      <c r="Q1569" s="12">
        <v>4</v>
      </c>
      <c r="R1569" s="12">
        <v>1</v>
      </c>
      <c r="S1569" s="12">
        <v>5</v>
      </c>
      <c r="T1569" s="12">
        <v>2</v>
      </c>
      <c r="U1569" s="12">
        <v>8</v>
      </c>
      <c r="V1569" s="12">
        <v>2</v>
      </c>
      <c r="W1569" s="12">
        <v>5</v>
      </c>
      <c r="X1569" s="12">
        <v>2</v>
      </c>
      <c r="Y1569" s="12"/>
      <c r="Z1569" s="12"/>
      <c r="AA1569" s="12"/>
      <c r="AB1569" s="12"/>
      <c r="AC1569" s="12"/>
      <c r="AD1569" s="12"/>
      <c r="AE1569" s="12"/>
      <c r="AF1569" s="12"/>
    </row>
    <row r="1570" spans="1:32">
      <c r="A1570" s="1">
        <v>4815</v>
      </c>
      <c r="B1570" s="81" t="s">
        <v>1016</v>
      </c>
      <c r="C1570" s="81"/>
      <c r="D1570" s="3" t="s">
        <v>432</v>
      </c>
      <c r="E1570" s="13" t="s">
        <v>57</v>
      </c>
      <c r="F1570" s="1" t="s">
        <v>35</v>
      </c>
      <c r="G1570" s="13" t="s">
        <v>2608</v>
      </c>
      <c r="H1570" s="81" t="s">
        <v>2609</v>
      </c>
      <c r="I1570" s="80" t="s">
        <v>75</v>
      </c>
      <c r="J1570" s="1" t="s">
        <v>1358</v>
      </c>
      <c r="K1570" s="1">
        <f>_xlfn.XLOOKUP(J1570,'[1]Youth DB'!$G:$G,'[1]Youth DB'!$A:$A,"",0)</f>
        <v>665</v>
      </c>
      <c r="L1570" s="17" t="s">
        <v>39</v>
      </c>
      <c r="M1570" s="11">
        <f>SUM(O1570,Q1570,S1570,U1570,W1570,Y1570,AA1570,AC1570,AE1570)</f>
        <v>25</v>
      </c>
      <c r="N1570" s="12"/>
      <c r="O1570" s="12">
        <v>4</v>
      </c>
      <c r="P1570" s="12">
        <v>3</v>
      </c>
      <c r="Q1570" s="12">
        <v>4</v>
      </c>
      <c r="R1570" s="12">
        <v>5</v>
      </c>
      <c r="S1570" s="12">
        <v>9</v>
      </c>
      <c r="T1570" s="12">
        <v>9</v>
      </c>
      <c r="U1570" s="12">
        <v>5</v>
      </c>
      <c r="V1570" s="12">
        <v>9</v>
      </c>
      <c r="W1570" s="12">
        <v>3</v>
      </c>
      <c r="X1570" s="12">
        <v>9</v>
      </c>
      <c r="Y1570" s="12"/>
      <c r="Z1570" s="12"/>
      <c r="AA1570" s="12"/>
      <c r="AB1570" s="12"/>
      <c r="AC1570" s="12"/>
      <c r="AD1570" s="12"/>
      <c r="AE1570" s="12"/>
      <c r="AF1570" s="12"/>
    </row>
    <row r="1571" spans="1:32">
      <c r="A1571" s="1">
        <v>10002</v>
      </c>
      <c r="B1571" s="38" t="s">
        <v>1016</v>
      </c>
      <c r="C1571" s="38"/>
      <c r="D1571" s="17" t="s">
        <v>432</v>
      </c>
      <c r="E1571" s="1" t="s">
        <v>57</v>
      </c>
      <c r="F1571" s="1" t="s">
        <v>35</v>
      </c>
      <c r="G1571" s="1" t="s">
        <v>1550</v>
      </c>
      <c r="H1571" s="38" t="s">
        <v>2008</v>
      </c>
      <c r="I1571" s="80"/>
      <c r="J1571" t="s">
        <v>2588</v>
      </c>
      <c r="K1571" s="1">
        <f>_xlfn.XLOOKUP(J1571,'[1]Youth DB'!$G:$G,'[1]Youth DB'!$A:$A,"",0)</f>
        <v>586</v>
      </c>
      <c r="L1571" s="17" t="s">
        <v>39</v>
      </c>
      <c r="M1571" s="11">
        <f>SUM(O1571,Q1571,S1571,U1571,W1571,Y1571,AA1571,AC1571,AE1571)</f>
        <v>15</v>
      </c>
      <c r="N1571" s="12" t="s">
        <v>206</v>
      </c>
      <c r="O1571" s="12">
        <v>3</v>
      </c>
      <c r="P1571" s="12">
        <v>3</v>
      </c>
      <c r="Q1571" s="12"/>
      <c r="R1571" s="12">
        <v>2</v>
      </c>
      <c r="S1571" s="12">
        <v>4</v>
      </c>
      <c r="T1571" s="12">
        <v>3</v>
      </c>
      <c r="U1571" s="12">
        <v>2</v>
      </c>
      <c r="V1571" s="12">
        <v>4</v>
      </c>
      <c r="W1571" s="12">
        <v>6</v>
      </c>
      <c r="X1571" s="12">
        <v>9</v>
      </c>
      <c r="Y1571" s="12"/>
      <c r="Z1571" s="12"/>
      <c r="AA1571" s="12"/>
      <c r="AB1571" s="12"/>
      <c r="AC1571" s="12"/>
      <c r="AD1571" s="12"/>
      <c r="AE1571" s="12"/>
      <c r="AF1571" s="12"/>
    </row>
    <row r="1572" spans="1:32">
      <c r="A1572" s="1">
        <v>7731</v>
      </c>
      <c r="B1572" s="81" t="s">
        <v>1016</v>
      </c>
      <c r="C1572" s="81"/>
      <c r="D1572" s="3" t="s">
        <v>432</v>
      </c>
      <c r="E1572" s="13" t="s">
        <v>43</v>
      </c>
      <c r="F1572" s="1" t="s">
        <v>35</v>
      </c>
      <c r="G1572" s="1" t="s">
        <v>2610</v>
      </c>
      <c r="H1572" s="38" t="s">
        <v>1013</v>
      </c>
      <c r="I1572" s="80" t="s">
        <v>78</v>
      </c>
      <c r="J1572" t="s">
        <v>2588</v>
      </c>
      <c r="K1572" s="1">
        <f>_xlfn.XLOOKUP(J1572,'[1]Youth DB'!$G:$G,'[1]Youth DB'!$A:$A,"",0)</f>
        <v>586</v>
      </c>
      <c r="L1572" s="17" t="s">
        <v>641</v>
      </c>
      <c r="M1572" s="11">
        <f>SUM(O1572,Q1572,S1572,U1572,W1572,Y1572,AA1572,AC1572,AE1572)</f>
        <v>17</v>
      </c>
      <c r="N1572" s="12"/>
      <c r="O1572" s="12">
        <v>2</v>
      </c>
      <c r="P1572" s="12">
        <v>1</v>
      </c>
      <c r="Q1572" s="12"/>
      <c r="R1572" s="12">
        <v>1</v>
      </c>
      <c r="S1572" s="12">
        <v>5</v>
      </c>
      <c r="T1572" s="12">
        <v>2</v>
      </c>
      <c r="U1572" s="12">
        <v>1</v>
      </c>
      <c r="V1572" s="12">
        <v>2</v>
      </c>
      <c r="W1572" s="12">
        <v>9</v>
      </c>
      <c r="X1572" s="12">
        <v>2</v>
      </c>
      <c r="Y1572" s="12"/>
      <c r="Z1572" s="12"/>
      <c r="AA1572" s="12"/>
      <c r="AB1572" s="12"/>
      <c r="AC1572" s="12"/>
      <c r="AD1572" s="12"/>
      <c r="AE1572" s="12"/>
      <c r="AF1572" s="12"/>
    </row>
    <row r="1573" spans="1:32">
      <c r="A1573" s="1">
        <v>7732</v>
      </c>
      <c r="B1573" s="81" t="s">
        <v>1016</v>
      </c>
      <c r="C1573" s="81"/>
      <c r="D1573" s="3" t="s">
        <v>432</v>
      </c>
      <c r="E1573" s="13" t="s">
        <v>43</v>
      </c>
      <c r="F1573" s="1" t="s">
        <v>35</v>
      </c>
      <c r="G1573" s="1" t="s">
        <v>872</v>
      </c>
      <c r="H1573" s="38" t="s">
        <v>2611</v>
      </c>
      <c r="I1573" s="80" t="s">
        <v>75</v>
      </c>
      <c r="J1573" t="s">
        <v>2588</v>
      </c>
      <c r="K1573" s="1">
        <f>_xlfn.XLOOKUP(J1573,'[1]Youth DB'!$G:$G,'[1]Youth DB'!$A:$A,"",0)</f>
        <v>586</v>
      </c>
      <c r="L1573" s="17" t="s">
        <v>641</v>
      </c>
      <c r="M1573" s="11">
        <f>SUM(O1573,Q1573,S1573,U1573,W1573,Y1573,AA1573,AC1573,AE1573)</f>
        <v>17</v>
      </c>
      <c r="N1573" s="12"/>
      <c r="O1573" s="12">
        <v>2</v>
      </c>
      <c r="P1573" s="12">
        <v>1</v>
      </c>
      <c r="Q1573" s="12"/>
      <c r="R1573" s="12">
        <v>1</v>
      </c>
      <c r="S1573" s="12">
        <v>7</v>
      </c>
      <c r="T1573" s="12">
        <v>1</v>
      </c>
      <c r="U1573" s="12">
        <v>5</v>
      </c>
      <c r="V1573" s="12">
        <v>2</v>
      </c>
      <c r="W1573" s="12">
        <v>3</v>
      </c>
      <c r="X1573" s="12">
        <v>2</v>
      </c>
      <c r="Y1573" s="12"/>
      <c r="Z1573" s="12"/>
      <c r="AA1573" s="12"/>
      <c r="AB1573" s="12"/>
      <c r="AC1573" s="12"/>
      <c r="AD1573" s="12"/>
      <c r="AE1573" s="12"/>
      <c r="AF1573" s="12"/>
    </row>
    <row r="1574" spans="1:32">
      <c r="A1574" s="1">
        <v>10007</v>
      </c>
      <c r="B1574" s="81" t="s">
        <v>1016</v>
      </c>
      <c r="C1574" s="81"/>
      <c r="D1574" s="3" t="s">
        <v>432</v>
      </c>
      <c r="E1574" s="13" t="s">
        <v>57</v>
      </c>
      <c r="F1574" s="1" t="s">
        <v>35</v>
      </c>
      <c r="G1574" s="13" t="s">
        <v>560</v>
      </c>
      <c r="H1574" s="81" t="s">
        <v>1009</v>
      </c>
      <c r="I1574" s="80" t="s">
        <v>78</v>
      </c>
      <c r="J1574" t="s">
        <v>2588</v>
      </c>
      <c r="K1574" s="1">
        <f>_xlfn.XLOOKUP(J1574,'[1]Youth DB'!$G:$G,'[1]Youth DB'!$A:$A,"",0)</f>
        <v>586</v>
      </c>
      <c r="L1574" s="17" t="s">
        <v>1286</v>
      </c>
      <c r="M1574" s="11">
        <f>SUM(O1574,Q1574,S1574,U1574,W1574,Y1574,AA1574,AC1574,AE1574)</f>
        <v>17</v>
      </c>
      <c r="N1574" s="12"/>
      <c r="O1574" s="12">
        <v>5</v>
      </c>
      <c r="P1574" s="12">
        <v>5</v>
      </c>
      <c r="Q1574" s="12"/>
      <c r="R1574" s="12">
        <v>5</v>
      </c>
      <c r="S1574" s="12">
        <v>9</v>
      </c>
      <c r="T1574" s="12">
        <v>6</v>
      </c>
      <c r="U1574" s="12">
        <v>2</v>
      </c>
      <c r="V1574" s="12">
        <v>7</v>
      </c>
      <c r="W1574" s="12">
        <v>1</v>
      </c>
      <c r="X1574" s="12">
        <v>7</v>
      </c>
      <c r="Y1574" s="12"/>
      <c r="Z1574" s="12"/>
      <c r="AA1574" s="12"/>
      <c r="AB1574" s="12"/>
      <c r="AC1574" s="12"/>
      <c r="AD1574" s="12"/>
      <c r="AE1574" s="12"/>
      <c r="AF1574" s="12"/>
    </row>
    <row r="1575" spans="1:32">
      <c r="A1575" s="1">
        <v>5654</v>
      </c>
      <c r="B1575" s="38" t="s">
        <v>442</v>
      </c>
      <c r="C1575" s="38"/>
      <c r="D1575" s="17" t="s">
        <v>436</v>
      </c>
      <c r="E1575" s="1" t="s">
        <v>57</v>
      </c>
      <c r="F1575" s="1" t="s">
        <v>35</v>
      </c>
      <c r="G1575" s="1" t="s">
        <v>2612</v>
      </c>
      <c r="H1575" s="38" t="s">
        <v>292</v>
      </c>
      <c r="I1575" s="80"/>
      <c r="J1575" s="1" t="s">
        <v>1386</v>
      </c>
      <c r="K1575" s="1">
        <f>_xlfn.XLOOKUP(J1575,'[1]Youth DB'!$G:$G,'[1]Youth DB'!$A:$A,"",0)</f>
        <v>703</v>
      </c>
      <c r="L1575" s="17" t="s">
        <v>830</v>
      </c>
      <c r="M1575" s="11">
        <f>SUM(O1575,Q1575,S1575,U1575,W1575,Y1575,AA1575,AC1575,AE1575)</f>
        <v>25</v>
      </c>
      <c r="N1575" s="12"/>
      <c r="O1575" s="12">
        <v>3</v>
      </c>
      <c r="P1575" s="12">
        <v>2</v>
      </c>
      <c r="Q1575" s="12">
        <v>7</v>
      </c>
      <c r="R1575" s="12">
        <v>3</v>
      </c>
      <c r="S1575" s="12">
        <v>10</v>
      </c>
      <c r="T1575" s="12">
        <v>10</v>
      </c>
      <c r="U1575" s="12">
        <v>5</v>
      </c>
      <c r="V1575" s="12">
        <v>11</v>
      </c>
      <c r="W1575" s="12"/>
      <c r="X1575" s="12"/>
      <c r="Y1575" s="12"/>
      <c r="Z1575" s="12"/>
      <c r="AA1575" s="12"/>
      <c r="AB1575" s="12"/>
      <c r="AC1575" s="12"/>
      <c r="AD1575" s="12"/>
      <c r="AE1575" s="12"/>
      <c r="AF1575" s="12"/>
    </row>
    <row r="1576" spans="1:32">
      <c r="A1576" s="1">
        <v>9373</v>
      </c>
      <c r="B1576" s="38" t="s">
        <v>442</v>
      </c>
      <c r="C1576" s="38"/>
      <c r="D1576" s="17" t="s">
        <v>436</v>
      </c>
      <c r="E1576" s="1" t="s">
        <v>43</v>
      </c>
      <c r="F1576" s="1" t="s">
        <v>35</v>
      </c>
      <c r="G1576" s="1" t="s">
        <v>2613</v>
      </c>
      <c r="H1576" s="38" t="s">
        <v>186</v>
      </c>
      <c r="I1576" s="80"/>
      <c r="J1576" s="1" t="s">
        <v>1043</v>
      </c>
      <c r="K1576" s="1">
        <f>_xlfn.XLOOKUP(J1576,'[1]Youth DB'!$G:$G,'[1]Youth DB'!$A:$A,"",0)</f>
        <v>741</v>
      </c>
      <c r="L1576" s="17" t="s">
        <v>812</v>
      </c>
      <c r="M1576" s="11">
        <f>SUM(O1576,Q1576,S1576,U1576,W1576,Y1576,AA1576,AC1576,AE1576)</f>
        <v>25</v>
      </c>
      <c r="N1576" s="12"/>
      <c r="O1576" s="12">
        <v>4</v>
      </c>
      <c r="P1576" s="12">
        <v>1</v>
      </c>
      <c r="Q1576" s="12">
        <v>7</v>
      </c>
      <c r="R1576" s="12">
        <v>2</v>
      </c>
      <c r="S1576" s="12">
        <v>9</v>
      </c>
      <c r="T1576" s="12">
        <v>3</v>
      </c>
      <c r="U1576" s="12">
        <v>5</v>
      </c>
      <c r="V1576" s="12">
        <v>5</v>
      </c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</row>
    <row r="1577" spans="1:32">
      <c r="A1577" s="1">
        <v>3213</v>
      </c>
      <c r="B1577" s="38" t="s">
        <v>442</v>
      </c>
      <c r="C1577" s="38"/>
      <c r="D1577" s="17" t="s">
        <v>436</v>
      </c>
      <c r="E1577" s="1" t="s">
        <v>918</v>
      </c>
      <c r="F1577" s="1" t="s">
        <v>35</v>
      </c>
      <c r="G1577" s="1" t="s">
        <v>1174</v>
      </c>
      <c r="H1577" s="38" t="s">
        <v>186</v>
      </c>
      <c r="I1577" s="80"/>
      <c r="J1577" s="1" t="s">
        <v>1720</v>
      </c>
      <c r="K1577" s="1">
        <f>_xlfn.XLOOKUP(J1577,'[1]Youth DB'!$G:$G,'[1]Youth DB'!$A:$A,"",0)</f>
        <v>501</v>
      </c>
      <c r="L1577" s="17" t="s">
        <v>1329</v>
      </c>
      <c r="M1577" s="11">
        <f>SUM(O1577,Q1577,S1577,U1577,W1577,Y1577,AA1577,AC1577,AE1577)</f>
        <v>25</v>
      </c>
      <c r="N1577" s="12"/>
      <c r="O1577" s="12">
        <v>6</v>
      </c>
      <c r="P1577" s="12">
        <v>3</v>
      </c>
      <c r="Q1577" s="12">
        <v>5</v>
      </c>
      <c r="R1577" s="12">
        <v>3</v>
      </c>
      <c r="S1577" s="12">
        <v>11</v>
      </c>
      <c r="T1577" s="12">
        <v>22</v>
      </c>
      <c r="U1577" s="12">
        <v>3</v>
      </c>
      <c r="V1577" s="12">
        <v>24</v>
      </c>
      <c r="W1577" s="12"/>
      <c r="X1577" s="12"/>
      <c r="Y1577" s="12"/>
      <c r="Z1577" s="12"/>
      <c r="AA1577" s="12"/>
      <c r="AB1577" s="12"/>
      <c r="AC1577" s="12"/>
      <c r="AD1577" s="12"/>
      <c r="AE1577" s="12"/>
      <c r="AF1577" s="12"/>
    </row>
    <row r="1578" spans="1:32">
      <c r="A1578" s="1">
        <v>9713</v>
      </c>
      <c r="B1578" s="38" t="s">
        <v>32</v>
      </c>
      <c r="C1578" s="38"/>
      <c r="D1578" s="17" t="s">
        <v>33</v>
      </c>
      <c r="E1578" s="1" t="s">
        <v>148</v>
      </c>
      <c r="F1578" s="1" t="s">
        <v>35</v>
      </c>
      <c r="G1578" s="1" t="s">
        <v>2614</v>
      </c>
      <c r="H1578" s="38" t="s">
        <v>2615</v>
      </c>
      <c r="I1578" s="80"/>
      <c r="J1578" s="1" t="s">
        <v>2548</v>
      </c>
      <c r="K1578" s="1">
        <f>_xlfn.XLOOKUP(J1578,'[1]Youth DB'!$G:$G,'[1]Youth DB'!$A:$A,"",0)</f>
        <v>519</v>
      </c>
      <c r="L1578" s="17" t="s">
        <v>2549</v>
      </c>
      <c r="M1578" s="11">
        <f>SUM(O1578,Q1578,S1578,U1578,W1578,Y1578,AA1578,AC1578,AE1578)</f>
        <v>32</v>
      </c>
      <c r="N1578" s="12" t="s">
        <v>40</v>
      </c>
      <c r="O1578" s="12">
        <v>11</v>
      </c>
      <c r="P1578" s="12">
        <v>2</v>
      </c>
      <c r="Q1578" s="12">
        <v>4</v>
      </c>
      <c r="R1578" s="12">
        <v>2</v>
      </c>
      <c r="S1578" s="12">
        <v>13</v>
      </c>
      <c r="T1578" s="12">
        <v>3</v>
      </c>
      <c r="U1578" s="12">
        <v>4</v>
      </c>
      <c r="V1578" s="12">
        <v>3</v>
      </c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</row>
    <row r="1579" spans="1:32">
      <c r="A1579" s="1">
        <v>5705</v>
      </c>
      <c r="B1579" s="38" t="s">
        <v>442</v>
      </c>
      <c r="C1579" s="38"/>
      <c r="D1579" s="17" t="s">
        <v>436</v>
      </c>
      <c r="E1579" s="1" t="s">
        <v>57</v>
      </c>
      <c r="F1579" s="1" t="s">
        <v>35</v>
      </c>
      <c r="G1579" s="1" t="s">
        <v>1838</v>
      </c>
      <c r="H1579" s="38" t="s">
        <v>592</v>
      </c>
      <c r="I1579" s="80"/>
      <c r="J1579" s="1" t="s">
        <v>1468</v>
      </c>
      <c r="K1579" s="1">
        <f>_xlfn.XLOOKUP(J1579,'[1]Youth DB'!$G:$G,'[1]Youth DB'!$A:$A,"",0)</f>
        <v>548</v>
      </c>
      <c r="L1579" s="17" t="s">
        <v>812</v>
      </c>
      <c r="M1579" s="11">
        <f>SUM(O1579,Q1579,S1579,U1579,W1579,Y1579,AA1579,AC1579,AE1579)</f>
        <v>25</v>
      </c>
      <c r="N1579" s="12"/>
      <c r="O1579" s="12">
        <v>5</v>
      </c>
      <c r="P1579" s="12">
        <v>3</v>
      </c>
      <c r="Q1579" s="12">
        <v>4</v>
      </c>
      <c r="R1579" s="12">
        <v>2</v>
      </c>
      <c r="S1579" s="12">
        <v>9</v>
      </c>
      <c r="T1579" s="12">
        <v>10</v>
      </c>
      <c r="U1579" s="12">
        <v>7</v>
      </c>
      <c r="V1579" s="12">
        <v>12</v>
      </c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</row>
    <row r="1580" spans="1:32">
      <c r="A1580" s="1">
        <v>7173</v>
      </c>
      <c r="B1580" s="38" t="s">
        <v>921</v>
      </c>
      <c r="C1580" s="38"/>
      <c r="D1580" s="17" t="s">
        <v>497</v>
      </c>
      <c r="E1580" s="1" t="s">
        <v>43</v>
      </c>
      <c r="F1580" s="1" t="s">
        <v>35</v>
      </c>
      <c r="G1580" s="1" t="s">
        <v>976</v>
      </c>
      <c r="H1580" s="38" t="s">
        <v>731</v>
      </c>
      <c r="I1580" s="80" t="s">
        <v>75</v>
      </c>
      <c r="J1580" s="1" t="s">
        <v>1200</v>
      </c>
      <c r="K1580" s="1">
        <f>_xlfn.XLOOKUP(J1580,'[1]Youth DB'!$G:$G,'[1]Youth DB'!$A:$A,"",0)</f>
        <v>213</v>
      </c>
      <c r="L1580" s="17" t="s">
        <v>812</v>
      </c>
      <c r="M1580" s="11">
        <f>SUM(O1580,Q1580,S1580,U1580,W1580,Y1580,AA1580,AC1580,AE1580)</f>
        <v>25</v>
      </c>
      <c r="N1580" s="12" t="s">
        <v>40</v>
      </c>
      <c r="O1580" s="12">
        <v>5</v>
      </c>
      <c r="P1580" s="12">
        <v>1</v>
      </c>
      <c r="Q1580" s="12">
        <v>3</v>
      </c>
      <c r="R1580" s="12">
        <v>2</v>
      </c>
      <c r="S1580" s="12">
        <v>5</v>
      </c>
      <c r="T1580" s="12">
        <v>1</v>
      </c>
      <c r="U1580" s="12">
        <v>7</v>
      </c>
      <c r="V1580" s="12">
        <v>3</v>
      </c>
      <c r="W1580" s="12"/>
      <c r="X1580" s="12"/>
      <c r="Y1580" s="12">
        <v>5</v>
      </c>
      <c r="Z1580" s="12">
        <v>2</v>
      </c>
      <c r="AA1580" s="12"/>
      <c r="AB1580" s="12"/>
      <c r="AC1580" s="12"/>
      <c r="AD1580" s="12"/>
      <c r="AE1580" s="12"/>
      <c r="AF1580" s="12"/>
    </row>
    <row r="1581" spans="1:32">
      <c r="A1581" s="1">
        <v>7161</v>
      </c>
      <c r="B1581" s="38" t="s">
        <v>921</v>
      </c>
      <c r="C1581" s="38"/>
      <c r="D1581" s="17" t="s">
        <v>497</v>
      </c>
      <c r="E1581" s="1" t="s">
        <v>43</v>
      </c>
      <c r="F1581" s="1" t="s">
        <v>35</v>
      </c>
      <c r="G1581" s="1" t="s">
        <v>2616</v>
      </c>
      <c r="H1581" s="38" t="s">
        <v>2617</v>
      </c>
      <c r="I1581" s="80" t="s">
        <v>78</v>
      </c>
      <c r="J1581" s="17" t="s">
        <v>1097</v>
      </c>
      <c r="K1581" s="1">
        <f>_xlfn.XLOOKUP(J1581,'[1]Youth DB'!$G:$G,'[1]Youth DB'!$A:$A,"",0)</f>
        <v>929</v>
      </c>
      <c r="L1581" s="17" t="s">
        <v>827</v>
      </c>
      <c r="M1581" s="11">
        <f>SUM(O1581,Q1581,S1581,U1581,W1581,Y1581,AA1581,AC1581,AE1581)</f>
        <v>27</v>
      </c>
      <c r="N1581" s="12" t="s">
        <v>40</v>
      </c>
      <c r="O1581" s="12">
        <v>9</v>
      </c>
      <c r="P1581" s="12">
        <v>2</v>
      </c>
      <c r="Q1581" s="12">
        <v>4</v>
      </c>
      <c r="R1581" s="12">
        <v>2</v>
      </c>
      <c r="S1581" s="12">
        <v>6</v>
      </c>
      <c r="T1581" s="12">
        <v>3</v>
      </c>
      <c r="U1581" s="12">
        <v>6</v>
      </c>
      <c r="V1581" s="12">
        <v>10</v>
      </c>
      <c r="W1581" s="12">
        <v>2</v>
      </c>
      <c r="X1581" s="12"/>
      <c r="Y1581" s="12"/>
      <c r="Z1581" s="12"/>
      <c r="AA1581" s="12"/>
      <c r="AB1581" s="12"/>
      <c r="AC1581" s="12"/>
      <c r="AD1581" s="12"/>
      <c r="AE1581" s="12"/>
      <c r="AF1581" s="12"/>
    </row>
    <row r="1582" spans="1:32">
      <c r="A1582" s="1">
        <v>7182</v>
      </c>
      <c r="B1582" s="38" t="s">
        <v>921</v>
      </c>
      <c r="C1582" s="17" t="s">
        <v>1293</v>
      </c>
      <c r="D1582" s="17" t="s">
        <v>497</v>
      </c>
      <c r="E1582" s="1" t="s">
        <v>43</v>
      </c>
      <c r="F1582" s="1" t="s">
        <v>35</v>
      </c>
      <c r="G1582" s="1" t="s">
        <v>2618</v>
      </c>
      <c r="H1582" s="38" t="s">
        <v>861</v>
      </c>
      <c r="I1582" s="80" t="s">
        <v>78</v>
      </c>
      <c r="J1582" s="17" t="s">
        <v>1295</v>
      </c>
      <c r="K1582" s="1">
        <f>_xlfn.XLOOKUP(J1582,'[1]Youth DB'!$G:$G,'[1]Youth DB'!$A:$A,"",0)</f>
        <v>963</v>
      </c>
      <c r="L1582" s="17" t="s">
        <v>2510</v>
      </c>
      <c r="M1582" s="11">
        <f>SUM(O1582,Q1582,S1582,U1582,W1582,Y1582,AA1582,AC1582,AE1582)</f>
        <v>25</v>
      </c>
      <c r="N1582" s="12" t="s">
        <v>40</v>
      </c>
      <c r="O1582" s="12">
        <v>0</v>
      </c>
      <c r="P1582" s="12"/>
      <c r="Q1582" s="12">
        <v>2</v>
      </c>
      <c r="R1582" s="12">
        <v>1</v>
      </c>
      <c r="S1582" s="12">
        <v>9</v>
      </c>
      <c r="T1582" s="12">
        <v>2</v>
      </c>
      <c r="U1582" s="12">
        <v>8</v>
      </c>
      <c r="V1582" s="12">
        <v>2</v>
      </c>
      <c r="W1582" s="12">
        <v>2</v>
      </c>
      <c r="X1582" s="12">
        <v>1</v>
      </c>
      <c r="Y1582" s="12">
        <v>4</v>
      </c>
      <c r="Z1582" s="12">
        <v>9</v>
      </c>
      <c r="AA1582" s="12"/>
      <c r="AB1582" s="12"/>
      <c r="AC1582" s="12"/>
      <c r="AD1582" s="12"/>
      <c r="AE1582" s="12"/>
      <c r="AF1582" s="12"/>
    </row>
    <row r="1583" spans="1:32">
      <c r="A1583" s="1">
        <v>7183</v>
      </c>
      <c r="B1583" s="38" t="s">
        <v>921</v>
      </c>
      <c r="C1583" s="38"/>
      <c r="D1583" s="17" t="s">
        <v>497</v>
      </c>
      <c r="E1583" s="1" t="s">
        <v>43</v>
      </c>
      <c r="F1583" s="1" t="s">
        <v>35</v>
      </c>
      <c r="G1583" s="1" t="s">
        <v>1225</v>
      </c>
      <c r="H1583" s="38" t="s">
        <v>2619</v>
      </c>
      <c r="I1583" s="80" t="s">
        <v>78</v>
      </c>
      <c r="J1583" s="1" t="s">
        <v>1200</v>
      </c>
      <c r="K1583" s="1">
        <f>_xlfn.XLOOKUP(J1583,'[1]Youth DB'!$G:$G,'[1]Youth DB'!$A:$A,"",0)</f>
        <v>213</v>
      </c>
      <c r="L1583" s="17" t="s">
        <v>812</v>
      </c>
      <c r="M1583" s="11">
        <f>SUM(O1583,Q1583,S1583,U1583,W1583,Y1583,AA1583,AC1583,AE1583)</f>
        <v>25</v>
      </c>
      <c r="N1583" s="12" t="s">
        <v>40</v>
      </c>
      <c r="O1583" s="12">
        <v>5</v>
      </c>
      <c r="P1583" s="12">
        <v>2</v>
      </c>
      <c r="Q1583" s="12">
        <v>4</v>
      </c>
      <c r="R1583" s="12">
        <v>3</v>
      </c>
      <c r="S1583" s="12">
        <v>4</v>
      </c>
      <c r="T1583" s="12">
        <v>3</v>
      </c>
      <c r="U1583" s="12">
        <v>6</v>
      </c>
      <c r="V1583" s="12">
        <v>4</v>
      </c>
      <c r="W1583" s="12"/>
      <c r="X1583" s="12"/>
      <c r="Y1583" s="12">
        <v>6</v>
      </c>
      <c r="Z1583" s="12">
        <v>2</v>
      </c>
      <c r="AA1583" s="12"/>
      <c r="AB1583" s="12"/>
      <c r="AC1583" s="12"/>
      <c r="AD1583" s="12"/>
      <c r="AE1583" s="12"/>
      <c r="AF1583" s="12"/>
    </row>
    <row r="1584" spans="1:32">
      <c r="A1584" s="1">
        <v>7155</v>
      </c>
      <c r="B1584" s="38" t="s">
        <v>921</v>
      </c>
      <c r="C1584" s="38"/>
      <c r="D1584" s="17" t="s">
        <v>497</v>
      </c>
      <c r="E1584" s="1" t="s">
        <v>43</v>
      </c>
      <c r="F1584" s="1" t="s">
        <v>35</v>
      </c>
      <c r="G1584" s="1" t="s">
        <v>2620</v>
      </c>
      <c r="H1584" s="38" t="s">
        <v>283</v>
      </c>
      <c r="I1584" s="80" t="s">
        <v>75</v>
      </c>
      <c r="J1584" s="17" t="s">
        <v>1097</v>
      </c>
      <c r="K1584" s="1">
        <f>_xlfn.XLOOKUP(J1584,'[1]Youth DB'!$G:$G,'[1]Youth DB'!$A:$A,"",0)</f>
        <v>929</v>
      </c>
      <c r="L1584" s="17" t="s">
        <v>827</v>
      </c>
      <c r="M1584" s="11">
        <f>SUM(O1584,Q1584,S1584,U1584,W1584,Y1584,AA1584,AC1584,AE1584)</f>
        <v>27</v>
      </c>
      <c r="N1584" s="12" t="s">
        <v>40</v>
      </c>
      <c r="O1584" s="12">
        <v>6</v>
      </c>
      <c r="P1584" s="12">
        <v>2</v>
      </c>
      <c r="Q1584" s="12">
        <v>3</v>
      </c>
      <c r="R1584" s="12">
        <v>2</v>
      </c>
      <c r="S1584" s="12">
        <v>10</v>
      </c>
      <c r="T1584" s="12">
        <v>3</v>
      </c>
      <c r="U1584" s="12">
        <v>6</v>
      </c>
      <c r="V1584" s="12">
        <v>10</v>
      </c>
      <c r="W1584" s="12">
        <v>2</v>
      </c>
      <c r="X1584" s="12"/>
      <c r="Y1584" s="12"/>
      <c r="Z1584" s="12"/>
      <c r="AA1584" s="12"/>
      <c r="AB1584" s="12"/>
      <c r="AC1584" s="12"/>
      <c r="AD1584" s="12"/>
      <c r="AE1584" s="12"/>
      <c r="AF1584" s="12"/>
    </row>
    <row r="1585" spans="1:32">
      <c r="A1585" s="1">
        <v>8283</v>
      </c>
      <c r="B1585" s="38" t="s">
        <v>32</v>
      </c>
      <c r="C1585" s="38"/>
      <c r="D1585" s="17" t="s">
        <v>33</v>
      </c>
      <c r="E1585" s="1" t="s">
        <v>148</v>
      </c>
      <c r="F1585" s="1" t="s">
        <v>35</v>
      </c>
      <c r="G1585" s="1" t="s">
        <v>2621</v>
      </c>
      <c r="H1585" s="38" t="s">
        <v>1096</v>
      </c>
      <c r="I1585" s="80"/>
      <c r="J1585" s="1" t="s">
        <v>2548</v>
      </c>
      <c r="K1585" s="1">
        <f>_xlfn.XLOOKUP(J1585,'[1]Youth DB'!$G:$G,'[1]Youth DB'!$A:$A,"",0)</f>
        <v>519</v>
      </c>
      <c r="L1585" s="3" t="s">
        <v>2338</v>
      </c>
      <c r="M1585" s="11">
        <f>SUM(O1585,Q1585,S1585,U1585,W1585,Y1585,AA1585,AC1585,AE1585)</f>
        <v>13</v>
      </c>
      <c r="N1585" s="12" t="s">
        <v>40</v>
      </c>
      <c r="O1585" s="12">
        <v>4</v>
      </c>
      <c r="P1585" s="12">
        <v>2</v>
      </c>
      <c r="Q1585" s="12">
        <v>4</v>
      </c>
      <c r="R1585" s="12">
        <v>2</v>
      </c>
      <c r="S1585" s="12">
        <v>5</v>
      </c>
      <c r="T1585" s="12">
        <v>3</v>
      </c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</row>
    <row r="1586" spans="1:32">
      <c r="A1586" s="1">
        <v>9714</v>
      </c>
      <c r="B1586" s="38" t="s">
        <v>32</v>
      </c>
      <c r="C1586" s="38"/>
      <c r="D1586" s="17" t="s">
        <v>33</v>
      </c>
      <c r="E1586" s="1" t="s">
        <v>148</v>
      </c>
      <c r="F1586" s="1" t="s">
        <v>35</v>
      </c>
      <c r="G1586" s="1" t="s">
        <v>2622</v>
      </c>
      <c r="H1586" s="38" t="s">
        <v>1791</v>
      </c>
      <c r="I1586" s="80"/>
      <c r="J1586" s="1" t="s">
        <v>2548</v>
      </c>
      <c r="K1586" s="1">
        <f>_xlfn.XLOOKUP(J1586,'[1]Youth DB'!$G:$G,'[1]Youth DB'!$A:$A,"",0)</f>
        <v>519</v>
      </c>
      <c r="L1586" s="17" t="s">
        <v>2549</v>
      </c>
      <c r="M1586" s="11">
        <f>SUM(O1586,Q1586,S1586,U1586,W1586,Y1586,AA1586,AC1586,AE1586)</f>
        <v>24</v>
      </c>
      <c r="N1586" s="12" t="s">
        <v>40</v>
      </c>
      <c r="O1586" s="12">
        <v>8</v>
      </c>
      <c r="P1586" s="12">
        <v>2</v>
      </c>
      <c r="Q1586" s="12">
        <v>3</v>
      </c>
      <c r="R1586" s="12">
        <v>3</v>
      </c>
      <c r="S1586" s="12">
        <v>11</v>
      </c>
      <c r="T1586" s="12">
        <v>3</v>
      </c>
      <c r="U1586" s="12">
        <v>2</v>
      </c>
      <c r="V1586" s="12">
        <v>3</v>
      </c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</row>
    <row r="1587" spans="1:32">
      <c r="A1587" s="1">
        <v>7195</v>
      </c>
      <c r="B1587" s="38" t="s">
        <v>921</v>
      </c>
      <c r="C1587" s="38"/>
      <c r="D1587" s="17" t="s">
        <v>497</v>
      </c>
      <c r="E1587" s="1" t="s">
        <v>43</v>
      </c>
      <c r="F1587" s="1" t="s">
        <v>35</v>
      </c>
      <c r="G1587" s="1" t="s">
        <v>697</v>
      </c>
      <c r="H1587" s="38" t="s">
        <v>2623</v>
      </c>
      <c r="I1587" s="80" t="s">
        <v>75</v>
      </c>
      <c r="J1587" s="1" t="s">
        <v>1200</v>
      </c>
      <c r="K1587" s="1">
        <f>_xlfn.XLOOKUP(J1587,'[1]Youth DB'!$G:$G,'[1]Youth DB'!$A:$A,"",0)</f>
        <v>213</v>
      </c>
      <c r="L1587" s="17" t="s">
        <v>812</v>
      </c>
      <c r="M1587" s="11">
        <f>SUM(O1587,Q1587,S1587,U1587,W1587,Y1587,AA1587,AC1587,AE1587)</f>
        <v>25</v>
      </c>
      <c r="N1587" s="12" t="s">
        <v>40</v>
      </c>
      <c r="O1587" s="12">
        <v>5</v>
      </c>
      <c r="P1587" s="12">
        <v>2</v>
      </c>
      <c r="Q1587" s="12">
        <v>3</v>
      </c>
      <c r="R1587" s="12">
        <v>3</v>
      </c>
      <c r="S1587" s="12">
        <v>5</v>
      </c>
      <c r="T1587" s="12">
        <v>3</v>
      </c>
      <c r="U1587" s="12">
        <v>6</v>
      </c>
      <c r="V1587" s="12">
        <v>4</v>
      </c>
      <c r="W1587" s="12"/>
      <c r="X1587" s="12"/>
      <c r="Y1587" s="12">
        <v>6</v>
      </c>
      <c r="Z1587" s="12">
        <v>2</v>
      </c>
      <c r="AA1587" s="12"/>
      <c r="AB1587" s="12"/>
      <c r="AC1587" s="12"/>
      <c r="AD1587" s="12"/>
      <c r="AE1587" s="12"/>
      <c r="AF1587" s="12"/>
    </row>
    <row r="1588" spans="1:32">
      <c r="A1588" s="1">
        <v>6149</v>
      </c>
      <c r="B1588" s="38" t="s">
        <v>921</v>
      </c>
      <c r="C1588" s="38"/>
      <c r="D1588" s="17" t="s">
        <v>497</v>
      </c>
      <c r="E1588" s="1" t="s">
        <v>43</v>
      </c>
      <c r="F1588" s="1" t="s">
        <v>35</v>
      </c>
      <c r="G1588" s="1" t="s">
        <v>2624</v>
      </c>
      <c r="H1588" s="38" t="s">
        <v>1623</v>
      </c>
      <c r="I1588" s="80" t="s">
        <v>75</v>
      </c>
      <c r="J1588" s="1" t="s">
        <v>1200</v>
      </c>
      <c r="K1588" s="1">
        <f>_xlfn.XLOOKUP(J1588,'[1]Youth DB'!$G:$G,'[1]Youth DB'!$A:$A,"",0)</f>
        <v>213</v>
      </c>
      <c r="L1588" s="17" t="s">
        <v>812</v>
      </c>
      <c r="M1588" s="11">
        <f>SUM(O1588,Q1588,S1588,U1588,W1588,Y1588,AA1588,AC1588,AE1588)</f>
        <v>25</v>
      </c>
      <c r="N1588" s="12" t="s">
        <v>40</v>
      </c>
      <c r="O1588" s="12">
        <v>5</v>
      </c>
      <c r="P1588" s="12">
        <v>1</v>
      </c>
      <c r="Q1588" s="12">
        <v>3</v>
      </c>
      <c r="R1588" s="12">
        <v>2</v>
      </c>
      <c r="S1588" s="12">
        <v>5</v>
      </c>
      <c r="T1588" s="12">
        <v>3</v>
      </c>
      <c r="U1588" s="12">
        <v>7</v>
      </c>
      <c r="V1588" s="12">
        <v>3</v>
      </c>
      <c r="W1588" s="12"/>
      <c r="X1588" s="12"/>
      <c r="Y1588" s="12">
        <v>5</v>
      </c>
      <c r="Z1588" s="12">
        <v>2</v>
      </c>
      <c r="AA1588" s="12"/>
      <c r="AB1588" s="12"/>
      <c r="AC1588" s="12"/>
      <c r="AD1588" s="12"/>
      <c r="AE1588" s="12"/>
      <c r="AF1588" s="12"/>
    </row>
    <row r="1589" spans="1:32">
      <c r="A1589" s="1">
        <v>7599</v>
      </c>
      <c r="B1589" s="81" t="s">
        <v>1016</v>
      </c>
      <c r="C1589" s="81"/>
      <c r="D1589" s="3" t="s">
        <v>432</v>
      </c>
      <c r="E1589" s="13" t="s">
        <v>57</v>
      </c>
      <c r="F1589" s="1" t="s">
        <v>35</v>
      </c>
      <c r="G1589" s="13" t="s">
        <v>2625</v>
      </c>
      <c r="H1589" s="81" t="s">
        <v>2626</v>
      </c>
      <c r="I1589" s="80" t="s">
        <v>75</v>
      </c>
      <c r="J1589" t="s">
        <v>2588</v>
      </c>
      <c r="K1589" s="1">
        <f>_xlfn.XLOOKUP(J1589,'[1]Youth DB'!$G:$G,'[1]Youth DB'!$A:$A,"",0)</f>
        <v>586</v>
      </c>
      <c r="L1589" s="17" t="s">
        <v>1286</v>
      </c>
      <c r="M1589" s="11">
        <f>SUM(O1589,Q1589,S1589,U1589,W1589,Y1589,AA1589,AC1589,AE1589)</f>
        <v>18</v>
      </c>
      <c r="N1589" s="12"/>
      <c r="O1589" s="12">
        <v>4</v>
      </c>
      <c r="P1589" s="12">
        <v>4</v>
      </c>
      <c r="Q1589" s="12">
        <v>2</v>
      </c>
      <c r="R1589" s="12">
        <v>7</v>
      </c>
      <c r="S1589" s="12">
        <v>10</v>
      </c>
      <c r="T1589" s="12">
        <v>9</v>
      </c>
      <c r="U1589" s="12">
        <v>2</v>
      </c>
      <c r="V1589" s="12">
        <v>9</v>
      </c>
      <c r="W1589" s="12">
        <v>0</v>
      </c>
      <c r="X1589" s="12">
        <v>9</v>
      </c>
      <c r="Y1589" s="12"/>
      <c r="Z1589" s="12"/>
      <c r="AA1589" s="12"/>
      <c r="AB1589" s="12"/>
      <c r="AC1589" s="12"/>
      <c r="AD1589" s="12"/>
      <c r="AE1589" s="12"/>
      <c r="AF1589" s="12"/>
    </row>
    <row r="1590" spans="1:32">
      <c r="A1590" s="1">
        <v>7067</v>
      </c>
      <c r="B1590" s="38" t="s">
        <v>921</v>
      </c>
      <c r="C1590" s="38" t="s">
        <v>1250</v>
      </c>
      <c r="D1590" s="17" t="s">
        <v>497</v>
      </c>
      <c r="E1590" s="1" t="s">
        <v>57</v>
      </c>
      <c r="F1590" s="1" t="s">
        <v>35</v>
      </c>
      <c r="G1590" s="1" t="s">
        <v>2053</v>
      </c>
      <c r="H1590" s="38" t="s">
        <v>1053</v>
      </c>
      <c r="I1590" s="80" t="s">
        <v>78</v>
      </c>
      <c r="J1590" s="1" t="s">
        <v>925</v>
      </c>
      <c r="K1590" s="1">
        <f>_xlfn.XLOOKUP(J1590,'[1]Youth DB'!$G:$G,'[1]Youth DB'!$A:$A,"",0)</f>
        <v>880</v>
      </c>
      <c r="L1590" s="17" t="s">
        <v>691</v>
      </c>
      <c r="M1590" s="11">
        <f>SUM(O1590,Q1590,S1590,U1590,W1590,Y1590,AA1590,AC1590,AE1590)</f>
        <v>25</v>
      </c>
      <c r="N1590" s="12" t="s">
        <v>40</v>
      </c>
      <c r="O1590" s="12">
        <v>0</v>
      </c>
      <c r="P1590" s="12"/>
      <c r="Q1590" s="12">
        <v>4</v>
      </c>
      <c r="R1590" s="12">
        <v>1</v>
      </c>
      <c r="S1590" s="12">
        <v>6</v>
      </c>
      <c r="T1590" s="12">
        <v>2</v>
      </c>
      <c r="U1590" s="12">
        <v>3</v>
      </c>
      <c r="V1590" s="12">
        <v>2</v>
      </c>
      <c r="W1590" s="12">
        <v>5</v>
      </c>
      <c r="X1590" s="12">
        <v>5</v>
      </c>
      <c r="Y1590" s="12">
        <v>7</v>
      </c>
      <c r="Z1590" s="12">
        <v>5</v>
      </c>
      <c r="AA1590" s="12"/>
      <c r="AB1590" s="12"/>
      <c r="AC1590" s="12"/>
      <c r="AD1590" s="12"/>
      <c r="AE1590" s="12"/>
      <c r="AF1590" s="12"/>
    </row>
    <row r="1591" spans="1:32">
      <c r="A1591" s="1">
        <v>8284</v>
      </c>
      <c r="B1591" s="38" t="s">
        <v>32</v>
      </c>
      <c r="C1591" s="38"/>
      <c r="D1591" s="17" t="s">
        <v>33</v>
      </c>
      <c r="E1591" s="1" t="s">
        <v>148</v>
      </c>
      <c r="F1591" s="1" t="s">
        <v>35</v>
      </c>
      <c r="G1591" s="1" t="s">
        <v>2435</v>
      </c>
      <c r="H1591" s="38" t="s">
        <v>2627</v>
      </c>
      <c r="I1591" s="80"/>
      <c r="J1591" s="1" t="s">
        <v>2548</v>
      </c>
      <c r="K1591" s="1">
        <f>_xlfn.XLOOKUP(J1591,'[1]Youth DB'!$G:$G,'[1]Youth DB'!$A:$A,"",0)</f>
        <v>519</v>
      </c>
      <c r="L1591" s="3" t="s">
        <v>1919</v>
      </c>
      <c r="M1591" s="11">
        <f>SUM(O1591,Q1591,S1591,U1591,W1591,Y1591,AA1591,AC1591,AE1591)</f>
        <v>37</v>
      </c>
      <c r="N1591" s="12" t="s">
        <v>40</v>
      </c>
      <c r="O1591" s="12">
        <v>12</v>
      </c>
      <c r="P1591" s="12">
        <v>2</v>
      </c>
      <c r="Q1591" s="12">
        <v>4</v>
      </c>
      <c r="R1591" s="12">
        <v>2</v>
      </c>
      <c r="S1591" s="12">
        <v>15</v>
      </c>
      <c r="T1591" s="12">
        <v>3</v>
      </c>
      <c r="U1591" s="12">
        <v>6</v>
      </c>
      <c r="V1591" s="12">
        <v>3</v>
      </c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</row>
    <row r="1592" spans="1:32">
      <c r="A1592" s="1">
        <v>8909</v>
      </c>
      <c r="B1592" s="38" t="s">
        <v>462</v>
      </c>
      <c r="C1592" s="38"/>
      <c r="D1592" s="17" t="s">
        <v>33</v>
      </c>
      <c r="E1592" s="1" t="s">
        <v>57</v>
      </c>
      <c r="F1592" s="1" t="s">
        <v>35</v>
      </c>
      <c r="G1592" s="1" t="s">
        <v>2319</v>
      </c>
      <c r="H1592" s="38" t="s">
        <v>2008</v>
      </c>
      <c r="I1592" s="80" t="s">
        <v>75</v>
      </c>
      <c r="J1592" s="1" t="s">
        <v>653</v>
      </c>
      <c r="K1592" s="1">
        <f>_xlfn.XLOOKUP(J1592,'[1]Youth DB'!$G:$G,'[1]Youth DB'!$A:$A,"",0)</f>
        <v>753</v>
      </c>
      <c r="L1592" s="3" t="s">
        <v>641</v>
      </c>
      <c r="M1592" s="11">
        <f>SUM(O1592,Q1592,S1592,U1592,W1592,Y1592,AA1592,AC1592,AE1592)</f>
        <v>25</v>
      </c>
      <c r="N1592" s="12" t="s">
        <v>40</v>
      </c>
      <c r="O1592" s="12">
        <v>5</v>
      </c>
      <c r="P1592" s="12">
        <v>1</v>
      </c>
      <c r="Q1592" s="12">
        <v>4</v>
      </c>
      <c r="R1592" s="12">
        <v>1</v>
      </c>
      <c r="S1592" s="12">
        <v>15</v>
      </c>
      <c r="T1592" s="12">
        <v>2</v>
      </c>
      <c r="U1592" s="12">
        <v>0</v>
      </c>
      <c r="V1592" s="12"/>
      <c r="W1592" s="12">
        <v>1</v>
      </c>
      <c r="X1592" s="12">
        <v>8</v>
      </c>
      <c r="Y1592" s="12"/>
      <c r="Z1592" s="12"/>
      <c r="AA1592" s="12"/>
      <c r="AB1592" s="12"/>
      <c r="AC1592" s="12"/>
      <c r="AD1592" s="12"/>
      <c r="AE1592" s="12"/>
      <c r="AF1592" s="12"/>
    </row>
    <row r="1593" spans="1:32">
      <c r="A1593" s="1">
        <v>8932</v>
      </c>
      <c r="B1593" s="38" t="s">
        <v>462</v>
      </c>
      <c r="C1593" s="38"/>
      <c r="D1593" s="17" t="s">
        <v>33</v>
      </c>
      <c r="E1593" s="1" t="s">
        <v>57</v>
      </c>
      <c r="F1593" s="1" t="s">
        <v>35</v>
      </c>
      <c r="G1593" s="1" t="s">
        <v>1945</v>
      </c>
      <c r="H1593" s="38" t="s">
        <v>2628</v>
      </c>
      <c r="I1593" s="80" t="s">
        <v>75</v>
      </c>
      <c r="J1593" s="1" t="s">
        <v>653</v>
      </c>
      <c r="K1593" s="1">
        <f>_xlfn.XLOOKUP(J1593,'[1]Youth DB'!$G:$G,'[1]Youth DB'!$A:$A,"",0)</f>
        <v>753</v>
      </c>
      <c r="L1593" s="3" t="s">
        <v>641</v>
      </c>
      <c r="M1593" s="11">
        <f>SUM(O1593,Q1593,S1593,U1593,W1593,Y1593,AA1593,AC1593,AE1593)</f>
        <v>25</v>
      </c>
      <c r="N1593" s="12" t="s">
        <v>40</v>
      </c>
      <c r="O1593" s="12">
        <v>5</v>
      </c>
      <c r="P1593" s="12">
        <v>1</v>
      </c>
      <c r="Q1593" s="12">
        <v>4</v>
      </c>
      <c r="R1593" s="12">
        <v>1</v>
      </c>
      <c r="S1593" s="12">
        <v>15</v>
      </c>
      <c r="T1593" s="12">
        <v>2</v>
      </c>
      <c r="U1593" s="12">
        <v>0</v>
      </c>
      <c r="V1593" s="12"/>
      <c r="W1593" s="12">
        <v>1</v>
      </c>
      <c r="X1593" s="12">
        <v>8</v>
      </c>
      <c r="Y1593" s="12"/>
      <c r="Z1593" s="12"/>
      <c r="AA1593" s="12"/>
      <c r="AB1593" s="12"/>
      <c r="AC1593" s="12"/>
      <c r="AD1593" s="12"/>
      <c r="AE1593" s="12"/>
      <c r="AF1593" s="12"/>
    </row>
    <row r="1594" spans="1:32">
      <c r="A1594" s="1">
        <v>6920</v>
      </c>
      <c r="B1594" s="38" t="s">
        <v>458</v>
      </c>
      <c r="C1594" s="38"/>
      <c r="D1594" s="17" t="s">
        <v>53</v>
      </c>
      <c r="E1594" s="1" t="s">
        <v>43</v>
      </c>
      <c r="F1594" s="1" t="s">
        <v>35</v>
      </c>
      <c r="G1594" s="1" t="s">
        <v>2629</v>
      </c>
      <c r="H1594" s="38" t="s">
        <v>2630</v>
      </c>
      <c r="I1594" s="80" t="s">
        <v>78</v>
      </c>
      <c r="J1594" s="1" t="s">
        <v>1861</v>
      </c>
      <c r="K1594" s="1">
        <f>_xlfn.XLOOKUP(J1594,'[1]Youth DB'!$G:$G,'[1]Youth DB'!$A:$A,"",0)</f>
        <v>593</v>
      </c>
      <c r="L1594" s="16"/>
      <c r="M1594" s="11">
        <f>SUM(O1594,Q1594,S1594,U1594,W1594,Y1594,AA1594,AC1594,AE1594)</f>
        <v>25</v>
      </c>
      <c r="N1594" s="12"/>
      <c r="O1594" s="12"/>
      <c r="P1594" s="12"/>
      <c r="Q1594" s="12"/>
      <c r="R1594" s="12"/>
      <c r="S1594" s="12">
        <v>25</v>
      </c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</row>
    <row r="1595" spans="1:32">
      <c r="A1595" s="1">
        <v>6521</v>
      </c>
      <c r="B1595" s="38" t="s">
        <v>458</v>
      </c>
      <c r="C1595" s="38"/>
      <c r="D1595" s="17" t="s">
        <v>53</v>
      </c>
      <c r="E1595" s="1" t="s">
        <v>57</v>
      </c>
      <c r="F1595" s="1" t="s">
        <v>35</v>
      </c>
      <c r="G1595" s="1" t="s">
        <v>315</v>
      </c>
      <c r="H1595" s="38" t="s">
        <v>2631</v>
      </c>
      <c r="I1595" s="80" t="s">
        <v>78</v>
      </c>
      <c r="J1595" s="1" t="s">
        <v>1861</v>
      </c>
      <c r="K1595" s="1">
        <f>_xlfn.XLOOKUP(J1595,'[1]Youth DB'!$G:$G,'[1]Youth DB'!$A:$A,"",0)</f>
        <v>593</v>
      </c>
      <c r="L1595" s="16"/>
      <c r="M1595" s="11">
        <f>SUM(O1595,Q1595,S1595,U1595,W1595,Y1595,AA1595,AC1595,AE1595)</f>
        <v>25</v>
      </c>
      <c r="N1595" s="12"/>
      <c r="O1595" s="12"/>
      <c r="P1595" s="12"/>
      <c r="Q1595" s="12"/>
      <c r="R1595" s="12"/>
      <c r="S1595" s="12">
        <v>25</v>
      </c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2"/>
      <c r="AE1595" s="12"/>
      <c r="AF1595" s="12"/>
    </row>
    <row r="1596" spans="1:32">
      <c r="A1596" s="1">
        <v>6524</v>
      </c>
      <c r="B1596" s="38" t="s">
        <v>458</v>
      </c>
      <c r="C1596" s="38"/>
      <c r="D1596" s="17" t="s">
        <v>53</v>
      </c>
      <c r="E1596" s="1" t="s">
        <v>57</v>
      </c>
      <c r="F1596" s="1" t="s">
        <v>35</v>
      </c>
      <c r="G1596" s="1" t="s">
        <v>2632</v>
      </c>
      <c r="H1596" s="38" t="s">
        <v>700</v>
      </c>
      <c r="I1596" s="80" t="s">
        <v>78</v>
      </c>
      <c r="J1596" s="1" t="s">
        <v>1861</v>
      </c>
      <c r="K1596" s="1">
        <f>_xlfn.XLOOKUP(J1596,'[1]Youth DB'!$G:$G,'[1]Youth DB'!$A:$A,"",0)</f>
        <v>593</v>
      </c>
      <c r="L1596" s="16"/>
      <c r="M1596" s="11">
        <f>SUM(O1596,Q1596,S1596,U1596,W1596,Y1596,AA1596,AC1596,AE1596)</f>
        <v>25</v>
      </c>
      <c r="N1596" s="12"/>
      <c r="O1596" s="12"/>
      <c r="P1596" s="12"/>
      <c r="Q1596" s="12"/>
      <c r="R1596" s="12"/>
      <c r="S1596" s="12">
        <v>25</v>
      </c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</row>
    <row r="1597" spans="1:32">
      <c r="A1597" s="1">
        <v>8291</v>
      </c>
      <c r="B1597" s="38" t="s">
        <v>32</v>
      </c>
      <c r="C1597" s="38"/>
      <c r="D1597" s="17" t="s">
        <v>33</v>
      </c>
      <c r="E1597" s="1" t="s">
        <v>57</v>
      </c>
      <c r="F1597" s="1" t="s">
        <v>35</v>
      </c>
      <c r="G1597" s="1" t="s">
        <v>2633</v>
      </c>
      <c r="H1597" s="38" t="s">
        <v>1462</v>
      </c>
      <c r="I1597" s="80" t="s">
        <v>75</v>
      </c>
      <c r="J1597" s="1" t="s">
        <v>1598</v>
      </c>
      <c r="K1597" s="1">
        <f>_xlfn.XLOOKUP(J1597,'[1]Youth DB'!$G:$G,'[1]Youth DB'!$A:$A,"",0)</f>
        <v>701</v>
      </c>
      <c r="L1597" s="17" t="s">
        <v>79</v>
      </c>
      <c r="M1597" s="11">
        <f>SUM(O1597,Q1597,S1597,U1597,W1597,Y1597,AA1597,AC1597,AE1597)</f>
        <v>25</v>
      </c>
      <c r="N1597" s="12" t="s">
        <v>40</v>
      </c>
      <c r="O1597" s="12">
        <v>3</v>
      </c>
      <c r="P1597" s="12">
        <v>2</v>
      </c>
      <c r="Q1597" s="12">
        <v>4</v>
      </c>
      <c r="R1597" s="12">
        <v>3</v>
      </c>
      <c r="S1597" s="12">
        <v>11</v>
      </c>
      <c r="T1597" s="12">
        <v>8</v>
      </c>
      <c r="U1597" s="12">
        <v>7</v>
      </c>
      <c r="V1597" s="12">
        <v>9</v>
      </c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</row>
    <row r="1598" spans="1:32">
      <c r="A1598" s="1">
        <v>8285</v>
      </c>
      <c r="B1598" s="38" t="s">
        <v>32</v>
      </c>
      <c r="C1598" s="38"/>
      <c r="D1598" s="17" t="s">
        <v>33</v>
      </c>
      <c r="E1598" s="1" t="s">
        <v>148</v>
      </c>
      <c r="F1598" s="1" t="s">
        <v>35</v>
      </c>
      <c r="G1598" s="1" t="s">
        <v>2634</v>
      </c>
      <c r="H1598" s="38" t="s">
        <v>119</v>
      </c>
      <c r="I1598" s="80"/>
      <c r="J1598" s="1" t="s">
        <v>2548</v>
      </c>
      <c r="K1598" s="1">
        <f>_xlfn.XLOOKUP(J1598,'[1]Youth DB'!$G:$G,'[1]Youth DB'!$A:$A,"",0)</f>
        <v>519</v>
      </c>
      <c r="L1598" s="3" t="s">
        <v>1255</v>
      </c>
      <c r="M1598" s="11">
        <f>SUM(O1598,Q1598,S1598,U1598,W1598,Y1598,AA1598,AC1598,AE1598)</f>
        <v>17</v>
      </c>
      <c r="N1598" s="12" t="s">
        <v>40</v>
      </c>
      <c r="O1598" s="12">
        <v>1</v>
      </c>
      <c r="P1598" s="12">
        <v>1</v>
      </c>
      <c r="Q1598" s="12">
        <v>3</v>
      </c>
      <c r="R1598" s="12">
        <v>2</v>
      </c>
      <c r="S1598" s="12">
        <v>11</v>
      </c>
      <c r="T1598" s="12">
        <v>2</v>
      </c>
      <c r="U1598" s="12">
        <v>2</v>
      </c>
      <c r="V1598" s="12">
        <v>3</v>
      </c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</row>
    <row r="1599" spans="1:32">
      <c r="A1599" s="1">
        <v>2121</v>
      </c>
      <c r="B1599" s="38" t="s">
        <v>32</v>
      </c>
      <c r="C1599" s="38"/>
      <c r="D1599" s="17" t="s">
        <v>33</v>
      </c>
      <c r="E1599" s="1" t="s">
        <v>34</v>
      </c>
      <c r="F1599" s="1" t="s">
        <v>35</v>
      </c>
      <c r="G1599" s="1" t="s">
        <v>2635</v>
      </c>
      <c r="H1599" s="38" t="s">
        <v>783</v>
      </c>
      <c r="I1599" s="80" t="s">
        <v>78</v>
      </c>
      <c r="J1599" s="1" t="s">
        <v>626</v>
      </c>
      <c r="K1599" s="1">
        <f>_xlfn.XLOOKUP(J1599,'[1]Youth DB'!$G:$G,'[1]Youth DB'!$A:$A,"",0)</f>
        <v>689</v>
      </c>
      <c r="L1599" s="17" t="s">
        <v>79</v>
      </c>
      <c r="M1599" s="11">
        <f>SUM(O1599,Q1599,S1599,U1599,W1599,Y1599,AA1599,AC1599,AE1599)</f>
        <v>25</v>
      </c>
      <c r="N1599" s="12" t="s">
        <v>40</v>
      </c>
      <c r="O1599" s="12">
        <v>5</v>
      </c>
      <c r="P1599" s="12">
        <v>3</v>
      </c>
      <c r="Q1599" s="12">
        <v>3</v>
      </c>
      <c r="R1599" s="12">
        <v>3</v>
      </c>
      <c r="S1599" s="12">
        <v>11</v>
      </c>
      <c r="T1599" s="12">
        <v>8</v>
      </c>
      <c r="U1599" s="12">
        <v>6</v>
      </c>
      <c r="V1599" s="12">
        <v>9</v>
      </c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</row>
    <row r="1600" spans="1:32">
      <c r="A1600" s="1">
        <v>4779</v>
      </c>
      <c r="B1600" s="38" t="s">
        <v>32</v>
      </c>
      <c r="C1600" s="38"/>
      <c r="D1600" s="17" t="s">
        <v>33</v>
      </c>
      <c r="E1600" s="1" t="s">
        <v>148</v>
      </c>
      <c r="F1600" s="1" t="s">
        <v>35</v>
      </c>
      <c r="G1600" s="1" t="s">
        <v>2636</v>
      </c>
      <c r="H1600" s="38" t="s">
        <v>2637</v>
      </c>
      <c r="I1600" s="80"/>
      <c r="J1600" s="1" t="s">
        <v>2548</v>
      </c>
      <c r="K1600" s="1">
        <f>_xlfn.XLOOKUP(J1600,'[1]Youth DB'!$G:$G,'[1]Youth DB'!$A:$A,"",0)</f>
        <v>519</v>
      </c>
      <c r="L1600" s="3" t="s">
        <v>1919</v>
      </c>
      <c r="M1600" s="11">
        <f>SUM(O1600,Q1600,S1600,U1600,W1600,Y1600,AA1600,AC1600,AE1600)</f>
        <v>27</v>
      </c>
      <c r="N1600" s="12" t="s">
        <v>40</v>
      </c>
      <c r="O1600" s="12">
        <v>11</v>
      </c>
      <c r="P1600" s="12">
        <v>2</v>
      </c>
      <c r="Q1600" s="12">
        <v>4</v>
      </c>
      <c r="R1600" s="12">
        <v>3</v>
      </c>
      <c r="S1600" s="12">
        <v>8</v>
      </c>
      <c r="T1600" s="12">
        <v>3</v>
      </c>
      <c r="U1600" s="12">
        <v>4</v>
      </c>
      <c r="V1600" s="12">
        <v>3</v>
      </c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</row>
    <row r="1601" spans="1:32">
      <c r="A1601" s="1">
        <v>9502</v>
      </c>
      <c r="B1601" s="79" t="s">
        <v>1153</v>
      </c>
      <c r="C1601" s="79"/>
      <c r="D1601" s="17" t="s">
        <v>1154</v>
      </c>
      <c r="E1601" s="17" t="s">
        <v>918</v>
      </c>
      <c r="F1601" s="1" t="s">
        <v>35</v>
      </c>
      <c r="G1601" s="17" t="s">
        <v>2638</v>
      </c>
      <c r="H1601" s="79" t="s">
        <v>2639</v>
      </c>
      <c r="I1601" s="80" t="s">
        <v>75</v>
      </c>
      <c r="J1601" s="17" t="s">
        <v>2120</v>
      </c>
      <c r="K1601" s="1">
        <f>_xlfn.XLOOKUP(J1601,'[1]Youth DB'!$G:$G,'[1]Youth DB'!$A:$A,"",0)</f>
        <v>923</v>
      </c>
      <c r="L1601" s="17" t="s">
        <v>492</v>
      </c>
      <c r="M1601" s="11">
        <f>SUM(O1601,Q1601,S1601,U1601,W1601,Y1601,AA1601,AC1601,AE1601)</f>
        <v>46</v>
      </c>
      <c r="N1601" s="12" t="s">
        <v>40</v>
      </c>
      <c r="O1601" s="12"/>
      <c r="P1601" s="12"/>
      <c r="Q1601" s="12"/>
      <c r="R1601" s="12"/>
      <c r="S1601" s="12">
        <v>15</v>
      </c>
      <c r="T1601" s="12">
        <v>15</v>
      </c>
      <c r="U1601" s="12">
        <v>9</v>
      </c>
      <c r="V1601" s="12">
        <v>15</v>
      </c>
      <c r="W1601" s="12">
        <v>7</v>
      </c>
      <c r="X1601" s="12">
        <v>16</v>
      </c>
      <c r="Y1601" s="12">
        <v>15</v>
      </c>
      <c r="Z1601" s="12">
        <v>17</v>
      </c>
      <c r="AA1601" s="12"/>
      <c r="AB1601" s="12"/>
      <c r="AC1601" s="12"/>
      <c r="AD1601" s="12"/>
      <c r="AE1601" s="12"/>
      <c r="AF1601" s="12"/>
    </row>
    <row r="1602" spans="1:32">
      <c r="A1602" s="1">
        <v>1165</v>
      </c>
      <c r="B1602" s="81" t="s">
        <v>48</v>
      </c>
      <c r="C1602" s="81"/>
      <c r="D1602" s="3" t="s">
        <v>33</v>
      </c>
      <c r="E1602" s="13" t="s">
        <v>918</v>
      </c>
      <c r="F1602" s="1" t="s">
        <v>35</v>
      </c>
      <c r="G1602" s="13" t="s">
        <v>2640</v>
      </c>
      <c r="H1602" s="81" t="s">
        <v>2641</v>
      </c>
      <c r="I1602" s="80"/>
      <c r="J1602" s="17" t="s">
        <v>51</v>
      </c>
      <c r="K1602" s="1">
        <f>_xlfn.XLOOKUP(J1602,'[1]Youth DB'!$G:$G,'[1]Youth DB'!$A:$A,"",0)</f>
        <v>768</v>
      </c>
      <c r="L1602" s="16">
        <v>45008</v>
      </c>
      <c r="M1602" s="11">
        <f>SUM(O1602,Q1602,S1602,U1602,W1602,Y1602,AA1602,AC1602,AE1602)</f>
        <v>26</v>
      </c>
      <c r="N1602" s="12" t="s">
        <v>40</v>
      </c>
      <c r="O1602" s="12">
        <v>4</v>
      </c>
      <c r="P1602" s="12">
        <v>2</v>
      </c>
      <c r="Q1602" s="12">
        <v>7</v>
      </c>
      <c r="R1602" s="12">
        <v>9</v>
      </c>
      <c r="S1602" s="12">
        <v>9</v>
      </c>
      <c r="T1602" s="12">
        <v>12</v>
      </c>
      <c r="U1602" s="12">
        <v>2</v>
      </c>
      <c r="V1602" s="12">
        <v>12</v>
      </c>
      <c r="W1602" s="12">
        <v>4</v>
      </c>
      <c r="X1602" s="12">
        <v>12</v>
      </c>
      <c r="Y1602" s="12"/>
      <c r="Z1602" s="12"/>
      <c r="AA1602" s="12"/>
      <c r="AB1602" s="12"/>
      <c r="AC1602" s="12"/>
      <c r="AD1602" s="12"/>
      <c r="AE1602" s="12"/>
      <c r="AF1602" s="12"/>
    </row>
    <row r="1603" spans="1:32">
      <c r="A1603" s="1">
        <v>1181</v>
      </c>
      <c r="B1603" s="81" t="s">
        <v>48</v>
      </c>
      <c r="C1603" s="81"/>
      <c r="D1603" s="3" t="s">
        <v>33</v>
      </c>
      <c r="E1603" s="13" t="s">
        <v>918</v>
      </c>
      <c r="F1603" s="1" t="s">
        <v>35</v>
      </c>
      <c r="G1603" s="13" t="s">
        <v>2595</v>
      </c>
      <c r="H1603" s="81" t="s">
        <v>2642</v>
      </c>
      <c r="I1603" s="80"/>
      <c r="J1603" s="17" t="s">
        <v>51</v>
      </c>
      <c r="K1603" s="1">
        <f>_xlfn.XLOOKUP(J1603,'[1]Youth DB'!$G:$G,'[1]Youth DB'!$A:$A,"",0)</f>
        <v>768</v>
      </c>
      <c r="L1603" s="16">
        <v>45007</v>
      </c>
      <c r="M1603" s="11">
        <f>SUM(O1603,Q1603,S1603,U1603,W1603,Y1603,AA1603,AC1603,AE1603)</f>
        <v>26</v>
      </c>
      <c r="N1603" s="12" t="s">
        <v>40</v>
      </c>
      <c r="O1603" s="12">
        <v>4</v>
      </c>
      <c r="P1603" s="12">
        <v>2</v>
      </c>
      <c r="Q1603" s="12">
        <v>7</v>
      </c>
      <c r="R1603" s="12">
        <v>9</v>
      </c>
      <c r="S1603" s="12">
        <v>9</v>
      </c>
      <c r="T1603" s="12">
        <v>12</v>
      </c>
      <c r="U1603" s="12">
        <v>2</v>
      </c>
      <c r="V1603" s="12">
        <v>12</v>
      </c>
      <c r="W1603" s="12">
        <v>4</v>
      </c>
      <c r="X1603" s="12">
        <v>12</v>
      </c>
      <c r="Y1603" s="12"/>
      <c r="Z1603" s="12"/>
      <c r="AA1603" s="12"/>
      <c r="AB1603" s="12"/>
      <c r="AC1603" s="12"/>
      <c r="AD1603" s="12"/>
      <c r="AE1603" s="12"/>
      <c r="AF1603" s="12"/>
    </row>
    <row r="1604" spans="1:32">
      <c r="A1604" s="1">
        <v>1187</v>
      </c>
      <c r="B1604" s="81" t="s">
        <v>48</v>
      </c>
      <c r="C1604" s="81"/>
      <c r="D1604" s="3" t="s">
        <v>33</v>
      </c>
      <c r="E1604" s="13" t="s">
        <v>918</v>
      </c>
      <c r="F1604" s="1" t="s">
        <v>35</v>
      </c>
      <c r="G1604" s="13" t="s">
        <v>2643</v>
      </c>
      <c r="H1604" s="81" t="s">
        <v>2644</v>
      </c>
      <c r="I1604" s="80"/>
      <c r="J1604" s="17" t="s">
        <v>1321</v>
      </c>
      <c r="K1604" s="1">
        <f>_xlfn.XLOOKUP(J1604,'[1]Youth DB'!$G:$G,'[1]Youth DB'!$A:$A,"",0)</f>
        <v>738</v>
      </c>
      <c r="L1604" s="16">
        <v>45008</v>
      </c>
      <c r="M1604" s="11">
        <f>SUM(O1604,Q1604,S1604,U1604,W1604,Y1604,AA1604,AC1604,AE1604)</f>
        <v>26</v>
      </c>
      <c r="N1604" s="12" t="s">
        <v>40</v>
      </c>
      <c r="O1604" s="12">
        <v>2</v>
      </c>
      <c r="P1604" s="12">
        <v>1</v>
      </c>
      <c r="Q1604" s="12">
        <v>6</v>
      </c>
      <c r="R1604" s="12">
        <v>2</v>
      </c>
      <c r="S1604" s="12">
        <v>8</v>
      </c>
      <c r="T1604" s="12">
        <v>4</v>
      </c>
      <c r="U1604" s="12">
        <v>2</v>
      </c>
      <c r="V1604" s="12">
        <v>5</v>
      </c>
      <c r="W1604" s="12">
        <v>8</v>
      </c>
      <c r="X1604" s="12">
        <v>1</v>
      </c>
      <c r="Y1604" s="12"/>
      <c r="Z1604" s="12"/>
      <c r="AA1604" s="12"/>
      <c r="AB1604" s="12"/>
      <c r="AC1604" s="12"/>
      <c r="AD1604" s="12"/>
      <c r="AE1604" s="12"/>
      <c r="AF1604" s="12"/>
    </row>
    <row r="1605" spans="1:32">
      <c r="A1605" s="1">
        <v>7617</v>
      </c>
      <c r="B1605" s="81" t="s">
        <v>1016</v>
      </c>
      <c r="C1605" s="81"/>
      <c r="D1605" s="3" t="s">
        <v>432</v>
      </c>
      <c r="E1605" s="13" t="s">
        <v>43</v>
      </c>
      <c r="F1605" s="1" t="s">
        <v>35</v>
      </c>
      <c r="G1605" s="1" t="s">
        <v>2645</v>
      </c>
      <c r="H1605" s="38" t="s">
        <v>2646</v>
      </c>
      <c r="I1605" s="80" t="s">
        <v>78</v>
      </c>
      <c r="J1605" s="17" t="s">
        <v>1358</v>
      </c>
      <c r="K1605" s="1">
        <f>_xlfn.XLOOKUP(J1605,'[1]Youth DB'!$G:$G,'[1]Youth DB'!$A:$A,"",0)</f>
        <v>665</v>
      </c>
      <c r="L1605" s="17" t="s">
        <v>39</v>
      </c>
      <c r="M1605" s="11">
        <f>SUM(O1605,Q1605,S1605,U1605,W1605,Y1605,AA1605,AC1605,AE1605)</f>
        <v>26</v>
      </c>
      <c r="N1605" s="12"/>
      <c r="O1605" s="12">
        <v>4</v>
      </c>
      <c r="P1605" s="12">
        <v>1</v>
      </c>
      <c r="Q1605" s="12">
        <v>4</v>
      </c>
      <c r="R1605" s="12">
        <v>1</v>
      </c>
      <c r="S1605" s="12">
        <v>9</v>
      </c>
      <c r="T1605" s="12">
        <v>2</v>
      </c>
      <c r="U1605" s="12">
        <v>6</v>
      </c>
      <c r="V1605" s="12">
        <v>2</v>
      </c>
      <c r="W1605" s="12">
        <v>3</v>
      </c>
      <c r="X1605" s="12">
        <v>2</v>
      </c>
      <c r="Y1605" s="12"/>
      <c r="Z1605" s="12"/>
      <c r="AA1605" s="12"/>
      <c r="AB1605" s="12"/>
      <c r="AC1605" s="12"/>
      <c r="AD1605" s="12"/>
      <c r="AE1605" s="12"/>
      <c r="AF1605" s="12"/>
    </row>
    <row r="1606" spans="1:32">
      <c r="A1606" s="1">
        <v>9530</v>
      </c>
      <c r="B1606" s="38" t="s">
        <v>442</v>
      </c>
      <c r="C1606" s="38"/>
      <c r="D1606" s="17" t="s">
        <v>436</v>
      </c>
      <c r="E1606" s="1" t="s">
        <v>43</v>
      </c>
      <c r="F1606" s="1" t="s">
        <v>35</v>
      </c>
      <c r="G1606" s="1" t="s">
        <v>2647</v>
      </c>
      <c r="H1606" s="38" t="s">
        <v>791</v>
      </c>
      <c r="I1606" s="80"/>
      <c r="J1606" s="17" t="s">
        <v>1043</v>
      </c>
      <c r="K1606" s="1">
        <f>_xlfn.XLOOKUP(J1606,'[1]Youth DB'!$G:$G,'[1]Youth DB'!$A:$A,"",0)</f>
        <v>741</v>
      </c>
      <c r="L1606" s="17" t="s">
        <v>812</v>
      </c>
      <c r="M1606" s="11">
        <f>SUM(O1606,Q1606,S1606,U1606,W1606,Y1606,AA1606,AC1606,AE1606)</f>
        <v>26</v>
      </c>
      <c r="N1606" s="12"/>
      <c r="O1606" s="12">
        <v>5</v>
      </c>
      <c r="P1606" s="12">
        <v>1</v>
      </c>
      <c r="Q1606" s="12">
        <v>7</v>
      </c>
      <c r="R1606" s="12">
        <v>2</v>
      </c>
      <c r="S1606" s="12">
        <v>11</v>
      </c>
      <c r="T1606" s="12">
        <v>3</v>
      </c>
      <c r="U1606" s="12">
        <v>3</v>
      </c>
      <c r="V1606" s="12">
        <v>5</v>
      </c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</row>
    <row r="1607" spans="1:32">
      <c r="A1607" s="1">
        <v>7105</v>
      </c>
      <c r="B1607" s="38" t="s">
        <v>921</v>
      </c>
      <c r="C1607" s="38" t="s">
        <v>1250</v>
      </c>
      <c r="D1607" s="17" t="s">
        <v>497</v>
      </c>
      <c r="E1607" s="1" t="s">
        <v>43</v>
      </c>
      <c r="F1607" s="1" t="s">
        <v>35</v>
      </c>
      <c r="G1607" s="1" t="s">
        <v>2648</v>
      </c>
      <c r="H1607" s="38" t="s">
        <v>2649</v>
      </c>
      <c r="I1607" s="80" t="s">
        <v>75</v>
      </c>
      <c r="J1607" s="17" t="s">
        <v>925</v>
      </c>
      <c r="K1607" s="1">
        <f>_xlfn.XLOOKUP(J1607,'[1]Youth DB'!$G:$G,'[1]Youth DB'!$A:$A,"",0)</f>
        <v>880</v>
      </c>
      <c r="L1607" s="17" t="s">
        <v>691</v>
      </c>
      <c r="M1607" s="11">
        <f>SUM(O1607,Q1607,S1607,U1607,W1607,Y1607,AA1607,AC1607,AE1607)</f>
        <v>26</v>
      </c>
      <c r="N1607" s="12" t="s">
        <v>40</v>
      </c>
      <c r="O1607" s="12">
        <v>0</v>
      </c>
      <c r="P1607" s="12"/>
      <c r="Q1607" s="12">
        <v>3</v>
      </c>
      <c r="R1607" s="12">
        <v>1</v>
      </c>
      <c r="S1607" s="12">
        <v>8</v>
      </c>
      <c r="T1607" s="12">
        <v>1</v>
      </c>
      <c r="U1607" s="12">
        <v>6</v>
      </c>
      <c r="V1607" s="12">
        <v>1</v>
      </c>
      <c r="W1607" s="12">
        <v>4</v>
      </c>
      <c r="X1607" s="12">
        <v>1</v>
      </c>
      <c r="Y1607" s="12">
        <v>5</v>
      </c>
      <c r="Z1607" s="12">
        <v>1</v>
      </c>
      <c r="AA1607" s="12"/>
      <c r="AB1607" s="12"/>
      <c r="AC1607" s="12"/>
      <c r="AD1607" s="12"/>
      <c r="AE1607" s="12"/>
      <c r="AF1607" s="12"/>
    </row>
    <row r="1608" spans="1:32">
      <c r="A1608" s="1">
        <v>8286</v>
      </c>
      <c r="B1608" s="38" t="s">
        <v>32</v>
      </c>
      <c r="C1608" s="38"/>
      <c r="D1608" s="17" t="s">
        <v>33</v>
      </c>
      <c r="E1608" s="1" t="s">
        <v>148</v>
      </c>
      <c r="F1608" s="1" t="s">
        <v>35</v>
      </c>
      <c r="G1608" s="1" t="s">
        <v>2650</v>
      </c>
      <c r="H1608" s="38" t="s">
        <v>2651</v>
      </c>
      <c r="I1608" s="80"/>
      <c r="J1608" s="17" t="s">
        <v>2548</v>
      </c>
      <c r="K1608" s="1">
        <f>_xlfn.XLOOKUP(J1608,'[1]Youth DB'!$G:$G,'[1]Youth DB'!$A:$A,"",0)</f>
        <v>519</v>
      </c>
      <c r="L1608" s="3" t="s">
        <v>779</v>
      </c>
      <c r="M1608" s="11">
        <f>SUM(O1608,Q1608,S1608,U1608,W1608,Y1608,AA1608,AC1608,AE1608)</f>
        <v>20</v>
      </c>
      <c r="N1608" s="12" t="s">
        <v>40</v>
      </c>
      <c r="O1608" s="12">
        <v>0</v>
      </c>
      <c r="P1608" s="12"/>
      <c r="Q1608" s="12">
        <v>3</v>
      </c>
      <c r="R1608" s="12">
        <v>2</v>
      </c>
      <c r="S1608" s="12">
        <v>15</v>
      </c>
      <c r="T1608" s="12">
        <v>3</v>
      </c>
      <c r="U1608" s="12">
        <v>2</v>
      </c>
      <c r="V1608" s="12">
        <v>3</v>
      </c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</row>
    <row r="1609" spans="1:32">
      <c r="A1609" s="1">
        <v>7121</v>
      </c>
      <c r="B1609" s="38" t="s">
        <v>921</v>
      </c>
      <c r="C1609" s="17" t="s">
        <v>1729</v>
      </c>
      <c r="D1609" s="17" t="s">
        <v>497</v>
      </c>
      <c r="E1609" s="1" t="s">
        <v>43</v>
      </c>
      <c r="F1609" s="1" t="s">
        <v>35</v>
      </c>
      <c r="G1609" s="1" t="s">
        <v>926</v>
      </c>
      <c r="H1609" s="38" t="s">
        <v>2652</v>
      </c>
      <c r="I1609" s="80" t="s">
        <v>75</v>
      </c>
      <c r="J1609" s="17" t="s">
        <v>1732</v>
      </c>
      <c r="K1609" s="1">
        <f>_xlfn.XLOOKUP(J1609,'[1]Youth DB'!$G:$G,'[1]Youth DB'!$A:$A,"",0)</f>
        <v>960</v>
      </c>
      <c r="L1609" s="17" t="s">
        <v>827</v>
      </c>
      <c r="M1609" s="11">
        <f>SUM(O1609,Q1609,S1609,U1609,W1609,Y1609,AA1609,AC1609,AE1609)</f>
        <v>26</v>
      </c>
      <c r="N1609" s="12" t="s">
        <v>40</v>
      </c>
      <c r="O1609" s="12">
        <v>6</v>
      </c>
      <c r="P1609" s="12">
        <v>1</v>
      </c>
      <c r="Q1609" s="12">
        <v>3</v>
      </c>
      <c r="R1609" s="12">
        <v>1</v>
      </c>
      <c r="S1609" s="12">
        <v>9</v>
      </c>
      <c r="T1609" s="12">
        <v>2</v>
      </c>
      <c r="U1609" s="12">
        <v>3</v>
      </c>
      <c r="V1609" s="12">
        <v>2</v>
      </c>
      <c r="W1609" s="12"/>
      <c r="X1609" s="12"/>
      <c r="Y1609" s="12">
        <v>5</v>
      </c>
      <c r="Z1609" s="12">
        <v>2</v>
      </c>
      <c r="AA1609" s="12"/>
      <c r="AB1609" s="12"/>
      <c r="AC1609" s="12"/>
      <c r="AD1609" s="12"/>
      <c r="AE1609" s="12"/>
      <c r="AF1609" s="12"/>
    </row>
    <row r="1610" spans="1:32">
      <c r="A1610" s="1">
        <v>7216</v>
      </c>
      <c r="B1610" s="38" t="s">
        <v>921</v>
      </c>
      <c r="C1610" s="38" t="s">
        <v>1250</v>
      </c>
      <c r="D1610" s="17" t="s">
        <v>497</v>
      </c>
      <c r="E1610" s="1" t="s">
        <v>43</v>
      </c>
      <c r="F1610" s="1" t="s">
        <v>35</v>
      </c>
      <c r="G1610" s="1" t="s">
        <v>2653</v>
      </c>
      <c r="H1610" s="38" t="s">
        <v>1227</v>
      </c>
      <c r="I1610" s="80" t="s">
        <v>75</v>
      </c>
      <c r="J1610" s="17" t="s">
        <v>925</v>
      </c>
      <c r="K1610" s="1">
        <f>_xlfn.XLOOKUP(J1610,'[1]Youth DB'!$G:$G,'[1]Youth DB'!$A:$A,"",0)</f>
        <v>880</v>
      </c>
      <c r="L1610" s="17" t="s">
        <v>1463</v>
      </c>
      <c r="M1610" s="11">
        <f>SUM(O1610,Q1610,S1610,U1610,W1610,Y1610,AA1610,AC1610,AE1610)</f>
        <v>26</v>
      </c>
      <c r="N1610" s="12" t="s">
        <v>40</v>
      </c>
      <c r="O1610" s="12">
        <v>0</v>
      </c>
      <c r="P1610" s="12"/>
      <c r="Q1610" s="12">
        <v>5</v>
      </c>
      <c r="R1610" s="12">
        <v>1</v>
      </c>
      <c r="S1610" s="12">
        <v>9</v>
      </c>
      <c r="T1610" s="12">
        <v>1</v>
      </c>
      <c r="U1610" s="12">
        <v>4</v>
      </c>
      <c r="V1610" s="12">
        <v>1</v>
      </c>
      <c r="W1610" s="12">
        <v>5</v>
      </c>
      <c r="X1610" s="12">
        <v>5</v>
      </c>
      <c r="Y1610" s="12">
        <v>3</v>
      </c>
      <c r="Z1610" s="12">
        <v>5</v>
      </c>
      <c r="AA1610" s="12"/>
      <c r="AB1610" s="12"/>
      <c r="AC1610" s="12"/>
      <c r="AD1610" s="12"/>
      <c r="AE1610" s="12"/>
      <c r="AF1610" s="12"/>
    </row>
    <row r="1611" spans="1:32">
      <c r="A1611" s="1">
        <v>4820</v>
      </c>
      <c r="B1611" s="81" t="s">
        <v>1016</v>
      </c>
      <c r="C1611" s="81"/>
      <c r="D1611" s="3" t="s">
        <v>432</v>
      </c>
      <c r="E1611" s="13" t="s">
        <v>57</v>
      </c>
      <c r="F1611" s="1" t="s">
        <v>35</v>
      </c>
      <c r="G1611" s="13" t="s">
        <v>2654</v>
      </c>
      <c r="H1611" s="81" t="s">
        <v>2655</v>
      </c>
      <c r="I1611" s="80" t="s">
        <v>78</v>
      </c>
      <c r="J1611" t="s">
        <v>2588</v>
      </c>
      <c r="K1611" s="1">
        <f>_xlfn.XLOOKUP(J1611,'[1]Youth DB'!$G:$G,'[1]Youth DB'!$A:$A,"",0)</f>
        <v>586</v>
      </c>
      <c r="L1611" s="17" t="s">
        <v>39</v>
      </c>
      <c r="M1611" s="11">
        <f>SUM(O1611,Q1611,S1611,U1611,W1611,Y1611,AA1611,AC1611,AE1611)</f>
        <v>18</v>
      </c>
      <c r="N1611" s="12"/>
      <c r="O1611" s="12">
        <v>5</v>
      </c>
      <c r="P1611" s="12">
        <v>5</v>
      </c>
      <c r="Q1611" s="12">
        <v>1</v>
      </c>
      <c r="R1611" s="12">
        <v>6</v>
      </c>
      <c r="S1611" s="12">
        <v>8</v>
      </c>
      <c r="T1611" s="12">
        <v>7</v>
      </c>
      <c r="U1611" s="12">
        <v>2</v>
      </c>
      <c r="V1611" s="12">
        <v>7</v>
      </c>
      <c r="W1611" s="12">
        <v>2</v>
      </c>
      <c r="X1611" s="12">
        <v>9</v>
      </c>
      <c r="Y1611" s="12"/>
      <c r="Z1611" s="12"/>
      <c r="AA1611" s="12"/>
      <c r="AB1611" s="12"/>
      <c r="AC1611" s="12"/>
      <c r="AD1611" s="12"/>
      <c r="AE1611" s="12"/>
      <c r="AF1611" s="12"/>
    </row>
    <row r="1612" spans="1:32">
      <c r="A1612" s="1">
        <v>5988</v>
      </c>
      <c r="B1612" s="38" t="s">
        <v>921</v>
      </c>
      <c r="C1612" s="38"/>
      <c r="D1612" s="17" t="s">
        <v>497</v>
      </c>
      <c r="E1612" s="1" t="s">
        <v>57</v>
      </c>
      <c r="F1612" s="1" t="s">
        <v>35</v>
      </c>
      <c r="G1612" s="1" t="s">
        <v>2656</v>
      </c>
      <c r="H1612" s="38" t="s">
        <v>2657</v>
      </c>
      <c r="I1612" s="80" t="s">
        <v>75</v>
      </c>
      <c r="J1612" s="17" t="s">
        <v>1305</v>
      </c>
      <c r="K1612" s="1">
        <f>_xlfn.XLOOKUP(J1612,'[1]Youth DB'!$G:$G,'[1]Youth DB'!$A:$A,"",0)</f>
        <v>758</v>
      </c>
      <c r="L1612" s="17" t="s">
        <v>827</v>
      </c>
      <c r="M1612" s="11">
        <f>SUM(O1612,Q1612,S1612,U1612,W1612,Y1612,AA1612,AC1612,AE1612)</f>
        <v>26</v>
      </c>
      <c r="N1612" s="12" t="s">
        <v>40</v>
      </c>
      <c r="O1612" s="12">
        <v>3</v>
      </c>
      <c r="P1612" s="12">
        <v>1</v>
      </c>
      <c r="Q1612" s="12">
        <v>2</v>
      </c>
      <c r="R1612" s="12">
        <v>1</v>
      </c>
      <c r="S1612" s="12">
        <v>6</v>
      </c>
      <c r="T1612" s="12">
        <v>1</v>
      </c>
      <c r="U1612" s="12">
        <v>2</v>
      </c>
      <c r="V1612" s="12">
        <v>2</v>
      </c>
      <c r="W1612" s="12">
        <v>3</v>
      </c>
      <c r="X1612" s="12">
        <v>2</v>
      </c>
      <c r="Y1612" s="12">
        <v>10</v>
      </c>
      <c r="Z1612" s="12">
        <v>3</v>
      </c>
      <c r="AA1612" s="12"/>
      <c r="AB1612" s="12"/>
      <c r="AC1612" s="12"/>
      <c r="AD1612" s="12"/>
      <c r="AE1612" s="12"/>
      <c r="AF1612" s="12"/>
    </row>
    <row r="1613" spans="1:32">
      <c r="A1613" s="1">
        <v>1492</v>
      </c>
      <c r="B1613" s="38" t="s">
        <v>921</v>
      </c>
      <c r="C1613" s="38"/>
      <c r="D1613" s="17" t="s">
        <v>497</v>
      </c>
      <c r="E1613" s="1" t="s">
        <v>34</v>
      </c>
      <c r="F1613" s="1" t="s">
        <v>35</v>
      </c>
      <c r="G1613" s="1" t="s">
        <v>2658</v>
      </c>
      <c r="H1613" s="38" t="s">
        <v>561</v>
      </c>
      <c r="I1613" s="80" t="s">
        <v>75</v>
      </c>
      <c r="J1613" s="17" t="s">
        <v>1851</v>
      </c>
      <c r="K1613" s="1">
        <f>_xlfn.XLOOKUP(J1613,'[1]Youth DB'!$G:$G,'[1]Youth DB'!$A:$A,"",0)</f>
        <v>766</v>
      </c>
      <c r="L1613" s="17" t="s">
        <v>827</v>
      </c>
      <c r="M1613" s="11">
        <f>SUM(O1613,Q1613,S1613,U1613,W1613,Y1613,AA1613,AC1613,AE1613)</f>
        <v>26</v>
      </c>
      <c r="N1613" s="12" t="s">
        <v>40</v>
      </c>
      <c r="O1613" s="12">
        <v>7</v>
      </c>
      <c r="P1613" s="12">
        <v>5</v>
      </c>
      <c r="Q1613" s="12">
        <v>4</v>
      </c>
      <c r="R1613" s="12">
        <v>5</v>
      </c>
      <c r="S1613" s="12">
        <v>4</v>
      </c>
      <c r="T1613" s="12">
        <v>5</v>
      </c>
      <c r="U1613" s="12">
        <v>2</v>
      </c>
      <c r="V1613" s="12">
        <v>6</v>
      </c>
      <c r="W1613" s="12">
        <v>4</v>
      </c>
      <c r="X1613" s="12">
        <v>9</v>
      </c>
      <c r="Y1613" s="12">
        <v>5</v>
      </c>
      <c r="Z1613" s="12">
        <v>9</v>
      </c>
      <c r="AA1613" s="12"/>
      <c r="AB1613" s="12"/>
      <c r="AC1613" s="12"/>
      <c r="AD1613" s="12"/>
      <c r="AE1613" s="12"/>
      <c r="AF1613" s="12"/>
    </row>
    <row r="1614" spans="1:32">
      <c r="A1614" s="1">
        <v>2023</v>
      </c>
      <c r="B1614" s="38" t="s">
        <v>921</v>
      </c>
      <c r="C1614" s="38"/>
      <c r="D1614" s="17" t="s">
        <v>497</v>
      </c>
      <c r="E1614" s="1" t="s">
        <v>34</v>
      </c>
      <c r="F1614" s="1" t="s">
        <v>35</v>
      </c>
      <c r="G1614" s="1" t="s">
        <v>2659</v>
      </c>
      <c r="H1614" s="38" t="s">
        <v>1903</v>
      </c>
      <c r="I1614" s="80" t="s">
        <v>75</v>
      </c>
      <c r="J1614" s="17" t="s">
        <v>1305</v>
      </c>
      <c r="K1614" s="1">
        <f>_xlfn.XLOOKUP(J1614,'[1]Youth DB'!$G:$G,'[1]Youth DB'!$A:$A,"",0)</f>
        <v>758</v>
      </c>
      <c r="L1614" s="17" t="s">
        <v>960</v>
      </c>
      <c r="M1614" s="11">
        <f>SUM(O1614,Q1614,S1614,U1614,W1614,Y1614,AA1614,AC1614,AE1614)</f>
        <v>26</v>
      </c>
      <c r="N1614" s="12" t="s">
        <v>40</v>
      </c>
      <c r="O1614" s="12">
        <v>2</v>
      </c>
      <c r="P1614" s="12">
        <v>4</v>
      </c>
      <c r="Q1614" s="12">
        <v>1</v>
      </c>
      <c r="R1614" s="12">
        <v>4</v>
      </c>
      <c r="S1614" s="12">
        <v>7</v>
      </c>
      <c r="T1614" s="12">
        <v>8</v>
      </c>
      <c r="U1614" s="12">
        <v>3</v>
      </c>
      <c r="V1614" s="12">
        <v>8</v>
      </c>
      <c r="W1614" s="12">
        <v>4</v>
      </c>
      <c r="X1614" s="12">
        <v>10</v>
      </c>
      <c r="Y1614" s="12">
        <v>9</v>
      </c>
      <c r="Z1614" s="12">
        <v>11</v>
      </c>
      <c r="AA1614" s="12"/>
      <c r="AB1614" s="12"/>
      <c r="AC1614" s="12"/>
      <c r="AD1614" s="12"/>
      <c r="AE1614" s="12"/>
      <c r="AF1614" s="12"/>
    </row>
    <row r="1615" spans="1:32">
      <c r="A1615" s="1">
        <v>4838</v>
      </c>
      <c r="B1615" s="81" t="s">
        <v>1016</v>
      </c>
      <c r="C1615" s="81"/>
      <c r="D1615" s="3" t="s">
        <v>432</v>
      </c>
      <c r="E1615" s="13" t="s">
        <v>57</v>
      </c>
      <c r="F1615" s="1" t="s">
        <v>35</v>
      </c>
      <c r="G1615" s="13" t="s">
        <v>2660</v>
      </c>
      <c r="H1615" s="81" t="s">
        <v>88</v>
      </c>
      <c r="I1615" s="80" t="s">
        <v>75</v>
      </c>
      <c r="J1615" t="s">
        <v>2588</v>
      </c>
      <c r="K1615" s="1">
        <f>_xlfn.XLOOKUP(J1615,'[1]Youth DB'!$G:$G,'[1]Youth DB'!$A:$A,"",0)</f>
        <v>586</v>
      </c>
      <c r="L1615" s="17" t="s">
        <v>39</v>
      </c>
      <c r="M1615" s="11">
        <f>SUM(O1615,Q1615,S1615,U1615,W1615,Y1615,AA1615,AC1615,AE1615)</f>
        <v>20</v>
      </c>
      <c r="N1615" s="12"/>
      <c r="O1615" s="12">
        <v>6</v>
      </c>
      <c r="P1615" s="12">
        <v>5</v>
      </c>
      <c r="Q1615" s="12">
        <v>1</v>
      </c>
      <c r="R1615" s="12">
        <v>7</v>
      </c>
      <c r="S1615" s="12">
        <v>8</v>
      </c>
      <c r="T1615" s="12">
        <v>9</v>
      </c>
      <c r="U1615" s="12">
        <v>3</v>
      </c>
      <c r="V1615" s="12">
        <v>9</v>
      </c>
      <c r="W1615" s="12">
        <v>2</v>
      </c>
      <c r="X1615" s="12">
        <v>9</v>
      </c>
      <c r="Y1615" s="12"/>
      <c r="Z1615" s="12"/>
      <c r="AA1615" s="12"/>
      <c r="AB1615" s="12"/>
      <c r="AC1615" s="12"/>
      <c r="AD1615" s="12"/>
      <c r="AE1615" s="12"/>
      <c r="AF1615" s="12"/>
    </row>
    <row r="1616" spans="1:32">
      <c r="A1616" s="1">
        <v>8423</v>
      </c>
      <c r="B1616" s="38" t="s">
        <v>2661</v>
      </c>
      <c r="C1616" s="38" t="s">
        <v>390</v>
      </c>
      <c r="D1616" s="17" t="s">
        <v>171</v>
      </c>
      <c r="E1616" s="1" t="s">
        <v>148</v>
      </c>
      <c r="F1616" s="1" t="s">
        <v>35</v>
      </c>
      <c r="G1616" s="1" t="s">
        <v>456</v>
      </c>
      <c r="H1616" s="38" t="s">
        <v>2662</v>
      </c>
      <c r="I1616" s="80"/>
      <c r="J1616" s="17" t="s">
        <v>2663</v>
      </c>
      <c r="K1616" s="1">
        <f>_xlfn.XLOOKUP(J1616,'[1]Youth DB'!$G:$G,'[1]Youth DB'!$A:$A,"",0)</f>
        <v>660</v>
      </c>
      <c r="L1616" s="16">
        <v>45034</v>
      </c>
      <c r="M1616" s="11">
        <f>SUM(O1616,Q1616,S1616,U1616,W1616,Y1616,AA1616,AC1616,AE1616)</f>
        <v>22</v>
      </c>
      <c r="N1616" s="12" t="s">
        <v>40</v>
      </c>
      <c r="O1616" s="12">
        <v>0</v>
      </c>
      <c r="P1616" s="12"/>
      <c r="Q1616" s="12">
        <v>3</v>
      </c>
      <c r="R1616" s="12">
        <v>1</v>
      </c>
      <c r="S1616" s="12">
        <v>6</v>
      </c>
      <c r="T1616" s="12">
        <v>1</v>
      </c>
      <c r="U1616" s="12">
        <v>7</v>
      </c>
      <c r="V1616" s="12">
        <v>1</v>
      </c>
      <c r="W1616" s="12">
        <v>6</v>
      </c>
      <c r="X1616" s="12">
        <v>2</v>
      </c>
      <c r="Y1616" s="12"/>
      <c r="Z1616" s="12"/>
      <c r="AA1616" s="12"/>
      <c r="AB1616" s="12"/>
      <c r="AC1616" s="12"/>
      <c r="AD1616" s="12"/>
      <c r="AE1616" s="12"/>
      <c r="AF1616" s="12"/>
    </row>
    <row r="1617" spans="1:32">
      <c r="A1617" s="1">
        <v>9707</v>
      </c>
      <c r="B1617" s="38" t="s">
        <v>41</v>
      </c>
      <c r="C1617" s="81"/>
      <c r="D1617" s="3" t="s">
        <v>42</v>
      </c>
      <c r="E1617" s="1" t="s">
        <v>148</v>
      </c>
      <c r="F1617" s="1" t="s">
        <v>44</v>
      </c>
      <c r="G1617" s="1" t="s">
        <v>176</v>
      </c>
      <c r="H1617" s="38" t="s">
        <v>177</v>
      </c>
      <c r="I1617" s="87"/>
      <c r="J1617" s="17" t="s">
        <v>151</v>
      </c>
      <c r="K1617" s="1">
        <f>_xlfn.XLOOKUP(J1617,'[1]Youth DB'!$G:$G,'[1]Youth DB'!$A:$A,"",0)</f>
        <v>450</v>
      </c>
      <c r="L1617" s="17" t="s">
        <v>178</v>
      </c>
      <c r="M1617" s="11">
        <f>SUM(O1617,Q1617,S1617,U1617,W1617,Y1617,AA1617,AC1617,AE1617)</f>
        <v>7</v>
      </c>
      <c r="N1617" s="12" t="s">
        <v>40</v>
      </c>
      <c r="O1617" s="12">
        <v>0</v>
      </c>
      <c r="P1617" s="12"/>
      <c r="Q1617" s="12">
        <v>3</v>
      </c>
      <c r="R1617" s="12">
        <v>1</v>
      </c>
      <c r="S1617" s="12">
        <v>4</v>
      </c>
      <c r="T1617" s="12">
        <v>1</v>
      </c>
      <c r="U1617" s="12">
        <v>0</v>
      </c>
      <c r="V1617" s="12">
        <v>1</v>
      </c>
      <c r="W1617" s="12"/>
      <c r="X1617" s="12"/>
      <c r="Y1617" s="12"/>
      <c r="Z1617" s="12"/>
      <c r="AA1617" s="12"/>
      <c r="AB1617" s="12"/>
      <c r="AC1617" s="12"/>
      <c r="AD1617" s="12"/>
      <c r="AE1617" s="12"/>
      <c r="AF1617" s="12"/>
    </row>
    <row r="1618" spans="1:32">
      <c r="A1618" s="1">
        <v>6771</v>
      </c>
      <c r="B1618" s="38" t="s">
        <v>2661</v>
      </c>
      <c r="C1618" s="38"/>
      <c r="D1618" s="17" t="s">
        <v>171</v>
      </c>
      <c r="E1618" s="1" t="s">
        <v>148</v>
      </c>
      <c r="F1618" s="1" t="s">
        <v>35</v>
      </c>
      <c r="G1618" s="1" t="s">
        <v>2580</v>
      </c>
      <c r="H1618" s="38" t="s">
        <v>1470</v>
      </c>
      <c r="I1618" s="80"/>
      <c r="J1618" s="17" t="s">
        <v>2663</v>
      </c>
      <c r="K1618" s="1">
        <f>_xlfn.XLOOKUP(J1618,'[1]Youth DB'!$G:$G,'[1]Youth DB'!$A:$A,"",0)</f>
        <v>660</v>
      </c>
      <c r="L1618" s="16">
        <v>44952</v>
      </c>
      <c r="M1618" s="11">
        <f>SUM(O1618,Q1618,S1618,U1618,W1618,Y1618,AA1618,AC1618,AE1618)</f>
        <v>32</v>
      </c>
      <c r="N1618" s="12" t="s">
        <v>40</v>
      </c>
      <c r="O1618" s="12">
        <v>8</v>
      </c>
      <c r="P1618" s="12">
        <v>1</v>
      </c>
      <c r="Q1618" s="12">
        <v>4</v>
      </c>
      <c r="R1618" s="12">
        <v>1</v>
      </c>
      <c r="S1618" s="12">
        <v>11</v>
      </c>
      <c r="T1618" s="12">
        <v>1</v>
      </c>
      <c r="U1618" s="12">
        <v>4</v>
      </c>
      <c r="V1618" s="12">
        <v>2</v>
      </c>
      <c r="W1618" s="12">
        <v>5</v>
      </c>
      <c r="X1618" s="12">
        <v>5</v>
      </c>
      <c r="Y1618" s="12"/>
      <c r="Z1618" s="12"/>
      <c r="AA1618" s="12"/>
      <c r="AB1618" s="12"/>
      <c r="AC1618" s="12"/>
      <c r="AD1618" s="12"/>
      <c r="AE1618" s="12"/>
      <c r="AF1618" s="12"/>
    </row>
    <row r="1619" spans="1:32">
      <c r="A1619" s="1">
        <v>8425</v>
      </c>
      <c r="B1619" s="38" t="s">
        <v>2661</v>
      </c>
      <c r="C1619" s="38"/>
      <c r="D1619" s="17" t="s">
        <v>171</v>
      </c>
      <c r="E1619" s="1" t="s">
        <v>148</v>
      </c>
      <c r="F1619" s="1" t="s">
        <v>35</v>
      </c>
      <c r="G1619" s="1" t="s">
        <v>2666</v>
      </c>
      <c r="H1619" s="38" t="s">
        <v>2131</v>
      </c>
      <c r="I1619" s="80"/>
      <c r="J1619" s="17" t="s">
        <v>2663</v>
      </c>
      <c r="K1619" s="1">
        <f>_xlfn.XLOOKUP(J1619,'[1]Youth DB'!$G:$G,'[1]Youth DB'!$A:$A,"",0)</f>
        <v>660</v>
      </c>
      <c r="L1619" s="16">
        <v>44970</v>
      </c>
      <c r="M1619" s="11">
        <f>SUM(O1619,Q1619,S1619,U1619,W1619,Y1619,AA1619,AC1619,AE1619)</f>
        <v>30</v>
      </c>
      <c r="N1619" s="12" t="s">
        <v>40</v>
      </c>
      <c r="O1619" s="12">
        <v>1</v>
      </c>
      <c r="P1619" s="12">
        <v>1</v>
      </c>
      <c r="Q1619" s="12">
        <v>3</v>
      </c>
      <c r="R1619" s="12">
        <v>1</v>
      </c>
      <c r="S1619" s="12">
        <v>12</v>
      </c>
      <c r="T1619" s="12">
        <v>1</v>
      </c>
      <c r="U1619" s="12">
        <v>7</v>
      </c>
      <c r="V1619" s="12">
        <v>1</v>
      </c>
      <c r="W1619" s="12">
        <v>7</v>
      </c>
      <c r="X1619" s="12">
        <v>3</v>
      </c>
      <c r="Y1619" s="12"/>
      <c r="Z1619" s="12"/>
      <c r="AA1619" s="12"/>
      <c r="AB1619" s="12"/>
      <c r="AC1619" s="12"/>
      <c r="AD1619" s="12"/>
      <c r="AE1619" s="12"/>
      <c r="AF1619" s="12"/>
    </row>
    <row r="1620" spans="1:32">
      <c r="A1620" s="1">
        <v>8426</v>
      </c>
      <c r="B1620" s="38" t="s">
        <v>2661</v>
      </c>
      <c r="C1620" s="38"/>
      <c r="D1620" s="17" t="s">
        <v>171</v>
      </c>
      <c r="E1620" s="1" t="s">
        <v>148</v>
      </c>
      <c r="F1620" s="1" t="s">
        <v>35</v>
      </c>
      <c r="G1620" s="1" t="s">
        <v>2667</v>
      </c>
      <c r="H1620" s="38" t="s">
        <v>2668</v>
      </c>
      <c r="I1620" s="80"/>
      <c r="J1620" s="17" t="s">
        <v>2663</v>
      </c>
      <c r="K1620" s="1">
        <f>_xlfn.XLOOKUP(J1620,'[1]Youth DB'!$G:$G,'[1]Youth DB'!$A:$A,"",0)</f>
        <v>660</v>
      </c>
      <c r="L1620" s="16">
        <v>44958</v>
      </c>
      <c r="M1620" s="11">
        <f>SUM(O1620,Q1620,S1620,U1620,W1620,Y1620,AA1620,AC1620,AE1620)</f>
        <v>25</v>
      </c>
      <c r="N1620" s="12" t="s">
        <v>40</v>
      </c>
      <c r="O1620" s="12">
        <v>2</v>
      </c>
      <c r="P1620" s="12">
        <v>1</v>
      </c>
      <c r="Q1620" s="12">
        <v>0</v>
      </c>
      <c r="R1620" s="12"/>
      <c r="S1620" s="12">
        <v>2</v>
      </c>
      <c r="T1620" s="12">
        <v>1</v>
      </c>
      <c r="U1620" s="12">
        <v>11</v>
      </c>
      <c r="V1620" s="12">
        <v>1</v>
      </c>
      <c r="W1620" s="12">
        <v>10</v>
      </c>
      <c r="X1620" s="12">
        <v>2</v>
      </c>
      <c r="Y1620" s="12"/>
      <c r="Z1620" s="12"/>
      <c r="AA1620" s="12"/>
      <c r="AB1620" s="12"/>
      <c r="AC1620" s="12"/>
      <c r="AD1620" s="12"/>
      <c r="AE1620" s="12"/>
      <c r="AF1620" s="12"/>
    </row>
    <row r="1621" spans="1:32">
      <c r="A1621" s="1">
        <v>8427</v>
      </c>
      <c r="B1621" s="38" t="s">
        <v>2661</v>
      </c>
      <c r="C1621" s="38"/>
      <c r="D1621" s="17" t="s">
        <v>171</v>
      </c>
      <c r="E1621" s="1" t="s">
        <v>148</v>
      </c>
      <c r="F1621" s="1" t="s">
        <v>35</v>
      </c>
      <c r="G1621" s="1" t="s">
        <v>2446</v>
      </c>
      <c r="H1621" s="38" t="s">
        <v>404</v>
      </c>
      <c r="I1621" s="80"/>
      <c r="J1621" s="17" t="s">
        <v>2663</v>
      </c>
      <c r="K1621" s="1">
        <f>_xlfn.XLOOKUP(J1621,'[1]Youth DB'!$G:$G,'[1]Youth DB'!$A:$A,"",0)</f>
        <v>660</v>
      </c>
      <c r="L1621" s="16">
        <v>44952</v>
      </c>
      <c r="M1621" s="11">
        <f>SUM(O1621,Q1621,S1621,U1621,W1621,Y1621,AA1621,AC1621,AE1621)</f>
        <v>28</v>
      </c>
      <c r="N1621" s="12" t="s">
        <v>40</v>
      </c>
      <c r="O1621" s="12">
        <v>5</v>
      </c>
      <c r="P1621" s="12">
        <v>1</v>
      </c>
      <c r="Q1621" s="12">
        <v>4</v>
      </c>
      <c r="R1621" s="12">
        <v>1</v>
      </c>
      <c r="S1621" s="12">
        <v>10</v>
      </c>
      <c r="T1621" s="12">
        <v>1</v>
      </c>
      <c r="U1621" s="12">
        <v>4</v>
      </c>
      <c r="V1621" s="12">
        <v>2</v>
      </c>
      <c r="W1621" s="12">
        <v>5</v>
      </c>
      <c r="X1621" s="12">
        <v>3</v>
      </c>
      <c r="Y1621" s="12"/>
      <c r="Z1621" s="12"/>
      <c r="AA1621" s="12"/>
      <c r="AB1621" s="12"/>
      <c r="AC1621" s="12"/>
      <c r="AD1621" s="12"/>
      <c r="AE1621" s="12"/>
      <c r="AF1621" s="12"/>
    </row>
    <row r="1622" spans="1:32">
      <c r="A1622" s="1">
        <v>8428</v>
      </c>
      <c r="B1622" s="38" t="s">
        <v>2661</v>
      </c>
      <c r="C1622" s="38" t="s">
        <v>390</v>
      </c>
      <c r="D1622" s="17" t="s">
        <v>171</v>
      </c>
      <c r="E1622" s="1" t="s">
        <v>148</v>
      </c>
      <c r="F1622" s="1" t="s">
        <v>35</v>
      </c>
      <c r="G1622" s="1" t="s">
        <v>1661</v>
      </c>
      <c r="H1622" s="38" t="s">
        <v>526</v>
      </c>
      <c r="I1622" s="80"/>
      <c r="J1622" s="17" t="s">
        <v>2663</v>
      </c>
      <c r="K1622" s="1">
        <f>_xlfn.XLOOKUP(J1622,'[1]Youth DB'!$G:$G,'[1]Youth DB'!$A:$A,"",0)</f>
        <v>660</v>
      </c>
      <c r="L1622" s="16">
        <v>45034</v>
      </c>
      <c r="M1622" s="11">
        <f>SUM(O1622,Q1622,S1622,U1622,W1622,Y1622,AA1622,AC1622,AE1622)</f>
        <v>29</v>
      </c>
      <c r="N1622" s="12" t="s">
        <v>40</v>
      </c>
      <c r="O1622" s="12">
        <v>0</v>
      </c>
      <c r="P1622" s="12"/>
      <c r="Q1622" s="12">
        <v>4</v>
      </c>
      <c r="R1622" s="12">
        <v>1</v>
      </c>
      <c r="S1622" s="12">
        <v>8</v>
      </c>
      <c r="T1622" s="12">
        <v>2</v>
      </c>
      <c r="U1622" s="12">
        <v>8</v>
      </c>
      <c r="V1622" s="12">
        <v>2</v>
      </c>
      <c r="W1622" s="12">
        <v>9</v>
      </c>
      <c r="X1622" s="12">
        <v>3</v>
      </c>
      <c r="Y1622" s="12"/>
      <c r="Z1622" s="12"/>
      <c r="AA1622" s="12"/>
      <c r="AB1622" s="12"/>
      <c r="AC1622" s="12"/>
      <c r="AD1622" s="12"/>
      <c r="AE1622" s="12"/>
      <c r="AF1622" s="12"/>
    </row>
    <row r="1623" spans="1:32">
      <c r="A1623" s="1">
        <v>4858</v>
      </c>
      <c r="B1623" s="38" t="s">
        <v>2661</v>
      </c>
      <c r="C1623" s="38"/>
      <c r="D1623" s="17" t="s">
        <v>171</v>
      </c>
      <c r="E1623" s="1" t="s">
        <v>148</v>
      </c>
      <c r="F1623" s="1" t="s">
        <v>35</v>
      </c>
      <c r="G1623" s="1" t="s">
        <v>2508</v>
      </c>
      <c r="H1623" s="38" t="s">
        <v>2669</v>
      </c>
      <c r="I1623" s="80"/>
      <c r="J1623" s="17" t="s">
        <v>2663</v>
      </c>
      <c r="K1623" s="1">
        <f>_xlfn.XLOOKUP(J1623,'[1]Youth DB'!$G:$G,'[1]Youth DB'!$A:$A,"",0)</f>
        <v>660</v>
      </c>
      <c r="L1623" s="16">
        <v>44950</v>
      </c>
      <c r="M1623" s="11">
        <f>SUM(O1623,Q1623,S1623,U1623,W1623,Y1623,AA1623,AC1623,AE1623)</f>
        <v>39</v>
      </c>
      <c r="N1623" s="12" t="s">
        <v>40</v>
      </c>
      <c r="O1623" s="12">
        <v>9</v>
      </c>
      <c r="P1623" s="12">
        <v>1</v>
      </c>
      <c r="Q1623" s="12">
        <v>5</v>
      </c>
      <c r="R1623" s="12">
        <v>1</v>
      </c>
      <c r="S1623" s="12">
        <v>9</v>
      </c>
      <c r="T1623" s="12">
        <v>2</v>
      </c>
      <c r="U1623" s="12">
        <v>6</v>
      </c>
      <c r="V1623" s="12">
        <v>2</v>
      </c>
      <c r="W1623" s="12">
        <v>10</v>
      </c>
      <c r="X1623" s="12">
        <v>3</v>
      </c>
      <c r="Y1623" s="12"/>
      <c r="Z1623" s="12"/>
      <c r="AA1623" s="12"/>
      <c r="AB1623" s="12"/>
      <c r="AC1623" s="12"/>
      <c r="AD1623" s="12"/>
      <c r="AE1623" s="12"/>
      <c r="AF1623" s="12"/>
    </row>
    <row r="1624" spans="1:32">
      <c r="A1624" s="1">
        <v>6768</v>
      </c>
      <c r="B1624" s="38" t="s">
        <v>2661</v>
      </c>
      <c r="C1624" s="38"/>
      <c r="D1624" s="17" t="s">
        <v>171</v>
      </c>
      <c r="E1624" s="1" t="s">
        <v>148</v>
      </c>
      <c r="F1624" s="1" t="s">
        <v>35</v>
      </c>
      <c r="G1624" s="1" t="s">
        <v>780</v>
      </c>
      <c r="H1624" s="38" t="s">
        <v>2670</v>
      </c>
      <c r="I1624" s="80"/>
      <c r="J1624" s="17" t="s">
        <v>2663</v>
      </c>
      <c r="K1624" s="1">
        <f>_xlfn.XLOOKUP(J1624,'[1]Youth DB'!$G:$G,'[1]Youth DB'!$A:$A,"",0)</f>
        <v>660</v>
      </c>
      <c r="L1624" s="16">
        <v>44950</v>
      </c>
      <c r="M1624" s="11">
        <f>SUM(O1624,Q1624,S1624,U1624,W1624,Y1624,AA1624,AC1624,AE1624)</f>
        <v>55</v>
      </c>
      <c r="N1624" s="12" t="s">
        <v>40</v>
      </c>
      <c r="O1624" s="12">
        <v>28</v>
      </c>
      <c r="P1624" s="12">
        <v>1</v>
      </c>
      <c r="Q1624" s="12">
        <v>5</v>
      </c>
      <c r="R1624" s="12">
        <v>1</v>
      </c>
      <c r="S1624" s="12">
        <v>10</v>
      </c>
      <c r="T1624" s="12">
        <v>2</v>
      </c>
      <c r="U1624" s="12">
        <v>4</v>
      </c>
      <c r="V1624" s="12">
        <v>3</v>
      </c>
      <c r="W1624" s="12">
        <v>8</v>
      </c>
      <c r="X1624" s="12">
        <v>4</v>
      </c>
      <c r="Y1624" s="12"/>
      <c r="Z1624" s="12"/>
      <c r="AA1624" s="12"/>
      <c r="AB1624" s="12"/>
      <c r="AC1624" s="12"/>
      <c r="AD1624" s="12"/>
      <c r="AE1624" s="12"/>
      <c r="AF1624" s="12"/>
    </row>
    <row r="1625" spans="1:32">
      <c r="A1625" s="17">
        <v>8430</v>
      </c>
      <c r="B1625" s="17" t="s">
        <v>2661</v>
      </c>
      <c r="C1625" s="17"/>
      <c r="D1625" s="17" t="s">
        <v>171</v>
      </c>
      <c r="E1625" s="17" t="s">
        <v>148</v>
      </c>
      <c r="F1625" s="17" t="s">
        <v>35</v>
      </c>
      <c r="G1625" s="17" t="s">
        <v>2671</v>
      </c>
      <c r="H1625" s="17" t="s">
        <v>2672</v>
      </c>
      <c r="I1625" s="15"/>
      <c r="J1625" s="17" t="s">
        <v>2663</v>
      </c>
      <c r="K1625" s="1">
        <f>_xlfn.XLOOKUP(J1625,'[1]Youth DB'!$G:$G,'[1]Youth DB'!$A:$A,"",0)</f>
        <v>660</v>
      </c>
      <c r="L1625" s="16">
        <v>44958</v>
      </c>
      <c r="M1625" s="11">
        <f>SUM(O1625,Q1625,S1625,U1625,W1625,Y1625,AA1625,AC1625,AE1625)</f>
        <v>35</v>
      </c>
      <c r="N1625" s="12" t="s">
        <v>40</v>
      </c>
      <c r="O1625" s="12">
        <v>14</v>
      </c>
      <c r="P1625" s="12">
        <v>1</v>
      </c>
      <c r="Q1625" s="12">
        <v>4</v>
      </c>
      <c r="R1625" s="12">
        <v>1</v>
      </c>
      <c r="S1625" s="12">
        <v>7</v>
      </c>
      <c r="T1625" s="12">
        <v>2</v>
      </c>
      <c r="U1625" s="12">
        <v>4</v>
      </c>
      <c r="V1625" s="12">
        <v>2</v>
      </c>
      <c r="W1625" s="12">
        <v>6</v>
      </c>
      <c r="X1625" s="12">
        <v>4</v>
      </c>
      <c r="Y1625" s="12"/>
      <c r="Z1625" s="12"/>
      <c r="AA1625" s="12"/>
      <c r="AB1625" s="12"/>
      <c r="AC1625" s="12"/>
      <c r="AD1625" s="12"/>
      <c r="AE1625" s="12"/>
      <c r="AF1625" s="12"/>
    </row>
    <row r="1626" spans="1:32">
      <c r="A1626" s="17">
        <v>6770</v>
      </c>
      <c r="B1626" s="17" t="s">
        <v>2661</v>
      </c>
      <c r="C1626" s="17"/>
      <c r="D1626" s="17" t="s">
        <v>171</v>
      </c>
      <c r="E1626" s="17" t="s">
        <v>148</v>
      </c>
      <c r="F1626" s="17" t="s">
        <v>35</v>
      </c>
      <c r="G1626" s="17" t="s">
        <v>1727</v>
      </c>
      <c r="H1626" s="17" t="s">
        <v>163</v>
      </c>
      <c r="I1626" s="15"/>
      <c r="J1626" s="17" t="s">
        <v>2663</v>
      </c>
      <c r="K1626" s="1">
        <f>_xlfn.XLOOKUP(J1626,'[1]Youth DB'!$G:$G,'[1]Youth DB'!$A:$A,"",0)</f>
        <v>660</v>
      </c>
      <c r="L1626" s="16">
        <v>44953</v>
      </c>
      <c r="M1626" s="11">
        <f>SUM(O1626,Q1626,S1626,U1626,W1626,Y1626,AA1626,AC1626,AE1626)</f>
        <v>44</v>
      </c>
      <c r="N1626" s="12" t="s">
        <v>40</v>
      </c>
      <c r="O1626" s="12">
        <v>17</v>
      </c>
      <c r="P1626" s="12">
        <v>1</v>
      </c>
      <c r="Q1626" s="12">
        <v>5</v>
      </c>
      <c r="R1626" s="12">
        <v>1</v>
      </c>
      <c r="S1626" s="12">
        <v>9</v>
      </c>
      <c r="T1626" s="12">
        <v>2</v>
      </c>
      <c r="U1626" s="12">
        <v>7</v>
      </c>
      <c r="V1626" s="12">
        <v>2</v>
      </c>
      <c r="W1626" s="12">
        <v>6</v>
      </c>
      <c r="X1626" s="12">
        <v>4</v>
      </c>
      <c r="Y1626" s="12"/>
      <c r="Z1626" s="12"/>
      <c r="AA1626" s="12"/>
      <c r="AB1626" s="12"/>
      <c r="AC1626" s="12"/>
      <c r="AD1626" s="12"/>
      <c r="AE1626" s="12"/>
      <c r="AF1626" s="12"/>
    </row>
    <row r="1627" spans="1:32">
      <c r="A1627" s="17">
        <v>9735</v>
      </c>
      <c r="B1627" s="17" t="s">
        <v>2661</v>
      </c>
      <c r="C1627" s="17"/>
      <c r="D1627" s="17" t="s">
        <v>171</v>
      </c>
      <c r="E1627" s="17" t="s">
        <v>148</v>
      </c>
      <c r="F1627" s="17" t="s">
        <v>35</v>
      </c>
      <c r="G1627" s="17" t="s">
        <v>2673</v>
      </c>
      <c r="H1627" s="17" t="s">
        <v>2674</v>
      </c>
      <c r="I1627" s="15"/>
      <c r="J1627" s="17" t="s">
        <v>2675</v>
      </c>
      <c r="K1627" s="1">
        <f>_xlfn.XLOOKUP(J1627,'[1]Youth DB'!$G:$G,'[1]Youth DB'!$A:$A,"",0)</f>
        <v>429</v>
      </c>
      <c r="L1627" s="16">
        <v>44951</v>
      </c>
      <c r="M1627" s="11">
        <f>SUM(O1627,Q1627,S1627,U1627,W1627,Y1627,AA1627,AC1627,AE1627)</f>
        <v>28</v>
      </c>
      <c r="N1627" s="12" t="s">
        <v>40</v>
      </c>
      <c r="O1627" s="12">
        <v>1</v>
      </c>
      <c r="P1627" s="12">
        <v>1</v>
      </c>
      <c r="Q1627" s="12">
        <v>0</v>
      </c>
      <c r="R1627" s="12"/>
      <c r="S1627" s="12">
        <v>13</v>
      </c>
      <c r="T1627" s="12">
        <v>1</v>
      </c>
      <c r="U1627" s="12">
        <v>4</v>
      </c>
      <c r="V1627" s="12">
        <v>3</v>
      </c>
      <c r="W1627" s="12">
        <v>10</v>
      </c>
      <c r="X1627" s="12">
        <v>3</v>
      </c>
      <c r="Y1627" s="12"/>
      <c r="Z1627" s="12"/>
      <c r="AA1627" s="12"/>
      <c r="AB1627" s="12"/>
      <c r="AC1627" s="12"/>
      <c r="AD1627" s="12"/>
      <c r="AE1627" s="12"/>
      <c r="AF1627" s="12"/>
    </row>
    <row r="1628" spans="1:32">
      <c r="A1628" s="17">
        <v>8446</v>
      </c>
      <c r="B1628" s="17" t="s">
        <v>2661</v>
      </c>
      <c r="C1628" s="17"/>
      <c r="D1628" s="17" t="s">
        <v>171</v>
      </c>
      <c r="E1628" s="17" t="s">
        <v>148</v>
      </c>
      <c r="F1628" s="17" t="s">
        <v>35</v>
      </c>
      <c r="G1628" s="17" t="s">
        <v>2676</v>
      </c>
      <c r="H1628" s="17" t="s">
        <v>574</v>
      </c>
      <c r="I1628" s="15"/>
      <c r="J1628" s="17" t="s">
        <v>2675</v>
      </c>
      <c r="K1628" s="1">
        <f>_xlfn.XLOOKUP(J1628,'[1]Youth DB'!$G:$G,'[1]Youth DB'!$A:$A,"",0)</f>
        <v>429</v>
      </c>
      <c r="L1628" s="16">
        <v>44953</v>
      </c>
      <c r="M1628" s="11">
        <f>SUM(O1628,Q1628,S1628,U1628,W1628,Y1628,AA1628,AC1628,AE1628)</f>
        <v>24</v>
      </c>
      <c r="N1628" s="12" t="s">
        <v>40</v>
      </c>
      <c r="O1628" s="12">
        <v>1</v>
      </c>
      <c r="P1628" s="12">
        <v>1</v>
      </c>
      <c r="Q1628" s="12">
        <v>4</v>
      </c>
      <c r="R1628" s="12">
        <v>1</v>
      </c>
      <c r="S1628" s="12">
        <v>8</v>
      </c>
      <c r="T1628" s="12">
        <v>2</v>
      </c>
      <c r="U1628" s="12">
        <v>5</v>
      </c>
      <c r="V1628" s="12">
        <v>3</v>
      </c>
      <c r="W1628" s="12">
        <v>6</v>
      </c>
      <c r="X1628" s="12">
        <v>3</v>
      </c>
      <c r="Y1628" s="12"/>
      <c r="Z1628" s="12"/>
      <c r="AA1628" s="12"/>
      <c r="AB1628" s="12"/>
      <c r="AC1628" s="12"/>
      <c r="AD1628" s="12"/>
      <c r="AE1628" s="12"/>
      <c r="AF1628" s="12"/>
    </row>
    <row r="1629" spans="1:32">
      <c r="A1629" s="17">
        <v>6764</v>
      </c>
      <c r="B1629" s="17" t="s">
        <v>2661</v>
      </c>
      <c r="C1629" s="17" t="s">
        <v>390</v>
      </c>
      <c r="D1629" s="17" t="s">
        <v>171</v>
      </c>
      <c r="E1629" s="17" t="s">
        <v>148</v>
      </c>
      <c r="F1629" s="17" t="s">
        <v>35</v>
      </c>
      <c r="G1629" s="17" t="s">
        <v>2677</v>
      </c>
      <c r="H1629" s="17" t="s">
        <v>2678</v>
      </c>
      <c r="I1629" s="15"/>
      <c r="J1629" s="17" t="s">
        <v>2675</v>
      </c>
      <c r="K1629" s="1">
        <f>_xlfn.XLOOKUP(J1629,'[1]Youth DB'!$G:$G,'[1]Youth DB'!$A:$A,"",0)</f>
        <v>429</v>
      </c>
      <c r="L1629" s="16">
        <v>45033</v>
      </c>
      <c r="M1629" s="11">
        <f>SUM(O1629,Q1629,S1629,U1629,W1629,Y1629,AA1629,AC1629,AE1629)</f>
        <v>32</v>
      </c>
      <c r="N1629" s="12" t="s">
        <v>40</v>
      </c>
      <c r="O1629" s="12">
        <v>0</v>
      </c>
      <c r="P1629" s="12"/>
      <c r="Q1629" s="12">
        <v>5</v>
      </c>
      <c r="R1629" s="12">
        <v>1</v>
      </c>
      <c r="S1629" s="12">
        <v>8</v>
      </c>
      <c r="T1629" s="12">
        <v>2</v>
      </c>
      <c r="U1629" s="12">
        <v>9</v>
      </c>
      <c r="V1629" s="12">
        <v>3</v>
      </c>
      <c r="W1629" s="12">
        <v>10</v>
      </c>
      <c r="X1629" s="12">
        <v>3</v>
      </c>
      <c r="Y1629" s="12"/>
      <c r="Z1629" s="12"/>
      <c r="AA1629" s="12"/>
      <c r="AB1629" s="12"/>
      <c r="AC1629" s="12"/>
      <c r="AD1629" s="12"/>
      <c r="AE1629" s="12"/>
      <c r="AF1629" s="12"/>
    </row>
    <row r="1630" spans="1:32">
      <c r="A1630" s="17">
        <v>6778</v>
      </c>
      <c r="B1630" s="17" t="s">
        <v>2661</v>
      </c>
      <c r="C1630" s="17"/>
      <c r="D1630" s="17" t="s">
        <v>171</v>
      </c>
      <c r="E1630" s="17" t="s">
        <v>148</v>
      </c>
      <c r="F1630" s="17" t="s">
        <v>35</v>
      </c>
      <c r="G1630" s="17" t="s">
        <v>2667</v>
      </c>
      <c r="H1630" s="17" t="s">
        <v>1227</v>
      </c>
      <c r="I1630" s="15"/>
      <c r="J1630" s="17" t="s">
        <v>2675</v>
      </c>
      <c r="K1630" s="1">
        <f>_xlfn.XLOOKUP(J1630,'[1]Youth DB'!$G:$G,'[1]Youth DB'!$A:$A,"",0)</f>
        <v>429</v>
      </c>
      <c r="L1630" s="16">
        <v>44953</v>
      </c>
      <c r="M1630" s="11">
        <f>SUM(O1630,Q1630,S1630,U1630,W1630,Y1630,AA1630,AC1630,AE1630)</f>
        <v>32</v>
      </c>
      <c r="N1630" s="12" t="s">
        <v>40</v>
      </c>
      <c r="O1630" s="12">
        <v>2</v>
      </c>
      <c r="P1630" s="12">
        <v>1</v>
      </c>
      <c r="Q1630" s="12">
        <v>1</v>
      </c>
      <c r="R1630" s="12">
        <v>1</v>
      </c>
      <c r="S1630" s="12">
        <v>1</v>
      </c>
      <c r="T1630" s="12">
        <v>1</v>
      </c>
      <c r="U1630" s="12">
        <v>12</v>
      </c>
      <c r="V1630" s="12">
        <v>3</v>
      </c>
      <c r="W1630" s="12">
        <v>16</v>
      </c>
      <c r="X1630" s="12">
        <v>3</v>
      </c>
      <c r="Y1630" s="12"/>
      <c r="Z1630" s="12"/>
      <c r="AA1630" s="12"/>
      <c r="AB1630" s="12"/>
      <c r="AC1630" s="12"/>
      <c r="AD1630" s="12"/>
      <c r="AE1630" s="12"/>
      <c r="AF1630" s="12"/>
    </row>
    <row r="1631" spans="1:32">
      <c r="A1631" s="17">
        <v>6772</v>
      </c>
      <c r="B1631" s="17" t="s">
        <v>2661</v>
      </c>
      <c r="C1631" s="17"/>
      <c r="D1631" s="17" t="s">
        <v>171</v>
      </c>
      <c r="E1631" s="17" t="s">
        <v>148</v>
      </c>
      <c r="F1631" s="17" t="s">
        <v>35</v>
      </c>
      <c r="G1631" s="17" t="s">
        <v>2679</v>
      </c>
      <c r="H1631" s="17" t="s">
        <v>2680</v>
      </c>
      <c r="I1631" s="15"/>
      <c r="J1631" s="17" t="s">
        <v>2675</v>
      </c>
      <c r="K1631" s="1">
        <f>_xlfn.XLOOKUP(J1631,'[1]Youth DB'!$G:$G,'[1]Youth DB'!$A:$A,"",0)</f>
        <v>429</v>
      </c>
      <c r="L1631" s="16">
        <v>44963</v>
      </c>
      <c r="M1631" s="11">
        <f>SUM(O1631,Q1631,S1631,U1631,W1631,Y1631,AA1631,AC1631,AE1631)</f>
        <v>25</v>
      </c>
      <c r="N1631" s="12" t="s">
        <v>40</v>
      </c>
      <c r="O1631" s="12">
        <v>2</v>
      </c>
      <c r="P1631" s="12">
        <v>1</v>
      </c>
      <c r="Q1631" s="12">
        <v>4</v>
      </c>
      <c r="R1631" s="12">
        <v>1</v>
      </c>
      <c r="S1631" s="12">
        <v>8</v>
      </c>
      <c r="T1631" s="12">
        <v>2</v>
      </c>
      <c r="U1631" s="12">
        <v>6</v>
      </c>
      <c r="V1631" s="12">
        <v>3</v>
      </c>
      <c r="W1631" s="12">
        <v>5</v>
      </c>
      <c r="X1631" s="12">
        <v>3</v>
      </c>
      <c r="Y1631" s="12"/>
      <c r="Z1631" s="12"/>
      <c r="AA1631" s="12"/>
      <c r="AB1631" s="12"/>
      <c r="AC1631" s="12"/>
      <c r="AD1631" s="12"/>
      <c r="AE1631" s="12"/>
      <c r="AF1631" s="12"/>
    </row>
    <row r="1632" spans="1:32">
      <c r="A1632" s="17">
        <v>6790</v>
      </c>
      <c r="B1632" s="17" t="s">
        <v>2661</v>
      </c>
      <c r="C1632" s="17"/>
      <c r="D1632" s="17" t="s">
        <v>171</v>
      </c>
      <c r="E1632" s="17" t="s">
        <v>148</v>
      </c>
      <c r="F1632" s="17" t="s">
        <v>35</v>
      </c>
      <c r="G1632" s="17" t="s">
        <v>2681</v>
      </c>
      <c r="H1632" s="17" t="s">
        <v>822</v>
      </c>
      <c r="I1632" s="15"/>
      <c r="J1632" s="17" t="s">
        <v>2675</v>
      </c>
      <c r="K1632" s="1">
        <f>_xlfn.XLOOKUP(J1632,'[1]Youth DB'!$G:$G,'[1]Youth DB'!$A:$A,"",0)</f>
        <v>429</v>
      </c>
      <c r="L1632" s="16">
        <v>44951</v>
      </c>
      <c r="M1632" s="11">
        <f>SUM(O1632,Q1632,S1632,U1632,W1632,Y1632,AA1632,AC1632,AE1632)</f>
        <v>30</v>
      </c>
      <c r="N1632" s="12" t="s">
        <v>40</v>
      </c>
      <c r="O1632" s="12">
        <v>4</v>
      </c>
      <c r="P1632" s="12">
        <v>1</v>
      </c>
      <c r="Q1632" s="12">
        <v>4</v>
      </c>
      <c r="R1632" s="12">
        <v>1</v>
      </c>
      <c r="S1632" s="12">
        <v>9</v>
      </c>
      <c r="T1632" s="12">
        <v>2</v>
      </c>
      <c r="U1632" s="12">
        <v>8</v>
      </c>
      <c r="V1632" s="12">
        <v>3</v>
      </c>
      <c r="W1632" s="12">
        <v>5</v>
      </c>
      <c r="X1632" s="12">
        <v>4</v>
      </c>
      <c r="Y1632" s="12"/>
      <c r="Z1632" s="12"/>
      <c r="AA1632" s="12"/>
      <c r="AB1632" s="12"/>
      <c r="AC1632" s="12"/>
      <c r="AD1632" s="12"/>
      <c r="AE1632" s="12"/>
      <c r="AF1632" s="12"/>
    </row>
    <row r="1633" spans="1:32">
      <c r="A1633" s="1">
        <v>8447</v>
      </c>
      <c r="B1633" s="17" t="s">
        <v>2661</v>
      </c>
      <c r="C1633" s="17" t="s">
        <v>390</v>
      </c>
      <c r="D1633" s="17" t="s">
        <v>171</v>
      </c>
      <c r="E1633" s="17" t="s">
        <v>148</v>
      </c>
      <c r="F1633" s="1" t="s">
        <v>35</v>
      </c>
      <c r="G1633" s="17" t="s">
        <v>479</v>
      </c>
      <c r="H1633" s="18" t="s">
        <v>970</v>
      </c>
      <c r="I1633" s="15"/>
      <c r="J1633" s="17" t="s">
        <v>2675</v>
      </c>
      <c r="K1633" s="1">
        <f>_xlfn.XLOOKUP(J1633,'[1]Youth DB'!$G:$G,'[1]Youth DB'!$A:$A,"",0)</f>
        <v>429</v>
      </c>
      <c r="L1633" s="16">
        <v>45034</v>
      </c>
      <c r="M1633" s="11">
        <f>SUM(O1633,Q1633,S1633,U1633,W1633,Y1633,AA1633,AC1633,AE1633)</f>
        <v>18</v>
      </c>
      <c r="N1633" s="12" t="s">
        <v>40</v>
      </c>
      <c r="O1633" s="12">
        <v>0</v>
      </c>
      <c r="P1633" s="12"/>
      <c r="Q1633" s="12">
        <v>3</v>
      </c>
      <c r="R1633" s="12">
        <v>1</v>
      </c>
      <c r="S1633" s="12">
        <v>10</v>
      </c>
      <c r="T1633" s="12">
        <v>2</v>
      </c>
      <c r="U1633" s="12">
        <v>4</v>
      </c>
      <c r="V1633" s="12">
        <v>2</v>
      </c>
      <c r="W1633" s="12">
        <v>1</v>
      </c>
      <c r="X1633" s="12">
        <v>2</v>
      </c>
      <c r="Y1633" s="12"/>
      <c r="Z1633" s="12"/>
      <c r="AA1633" s="12"/>
      <c r="AB1633" s="12"/>
      <c r="AC1633" s="12"/>
      <c r="AD1633" s="12"/>
      <c r="AE1633" s="12"/>
      <c r="AF1633" s="12"/>
    </row>
    <row r="1634" spans="1:32">
      <c r="A1634" s="1">
        <v>8448</v>
      </c>
      <c r="B1634" s="17" t="s">
        <v>2661</v>
      </c>
      <c r="C1634" s="17" t="s">
        <v>2403</v>
      </c>
      <c r="D1634" s="17" t="s">
        <v>171</v>
      </c>
      <c r="E1634" s="17" t="s">
        <v>148</v>
      </c>
      <c r="F1634" s="1" t="s">
        <v>35</v>
      </c>
      <c r="G1634" s="17" t="s">
        <v>2682</v>
      </c>
      <c r="H1634" s="18" t="s">
        <v>2091</v>
      </c>
      <c r="I1634" s="15"/>
      <c r="J1634" s="17" t="s">
        <v>2675</v>
      </c>
      <c r="K1634" s="1">
        <f>_xlfn.XLOOKUP(J1634,'[1]Youth DB'!$G:$G,'[1]Youth DB'!$A:$A,"",0)</f>
        <v>429</v>
      </c>
      <c r="L1634" s="16">
        <v>45051</v>
      </c>
      <c r="M1634" s="11">
        <f>SUM(O1634,Q1634,S1634,U1634,W1634,Y1634,AA1634,AC1634,AE1634)</f>
        <v>13</v>
      </c>
      <c r="N1634" s="12" t="s">
        <v>40</v>
      </c>
      <c r="O1634" s="12">
        <v>0</v>
      </c>
      <c r="P1634" s="12"/>
      <c r="Q1634" s="12">
        <v>0</v>
      </c>
      <c r="R1634" s="12"/>
      <c r="S1634" s="12">
        <v>10</v>
      </c>
      <c r="T1634" s="12">
        <v>1</v>
      </c>
      <c r="U1634" s="12">
        <v>3</v>
      </c>
      <c r="V1634" s="12">
        <v>2</v>
      </c>
      <c r="W1634" s="12">
        <v>0</v>
      </c>
      <c r="X1634" s="12"/>
      <c r="Y1634" s="12"/>
      <c r="Z1634" s="12"/>
      <c r="AA1634" s="12"/>
      <c r="AB1634" s="12"/>
      <c r="AC1634" s="12"/>
      <c r="AD1634" s="12"/>
      <c r="AE1634" s="12"/>
      <c r="AF1634" s="12"/>
    </row>
    <row r="1635" spans="1:32">
      <c r="A1635" s="1">
        <v>6793</v>
      </c>
      <c r="B1635" s="17" t="s">
        <v>2661</v>
      </c>
      <c r="C1635" s="17"/>
      <c r="D1635" s="17" t="s">
        <v>171</v>
      </c>
      <c r="E1635" s="17" t="s">
        <v>148</v>
      </c>
      <c r="F1635" s="1" t="s">
        <v>35</v>
      </c>
      <c r="G1635" s="17" t="s">
        <v>2683</v>
      </c>
      <c r="H1635" s="18" t="s">
        <v>283</v>
      </c>
      <c r="I1635" s="15"/>
      <c r="J1635" s="17" t="s">
        <v>2675</v>
      </c>
      <c r="K1635" s="1">
        <f>_xlfn.XLOOKUP(J1635,'[1]Youth DB'!$G:$G,'[1]Youth DB'!$A:$A,"",0)</f>
        <v>429</v>
      </c>
      <c r="L1635" s="16">
        <v>44951</v>
      </c>
      <c r="M1635" s="11">
        <f>SUM(O1635,Q1635,S1635,U1635,W1635,Y1635,AA1635,AC1635,AE1635)</f>
        <v>25</v>
      </c>
      <c r="N1635" s="12" t="s">
        <v>40</v>
      </c>
      <c r="O1635" s="12">
        <v>5</v>
      </c>
      <c r="P1635" s="12">
        <v>1</v>
      </c>
      <c r="Q1635" s="12">
        <v>4</v>
      </c>
      <c r="R1635" s="12">
        <v>1</v>
      </c>
      <c r="S1635" s="12">
        <v>8</v>
      </c>
      <c r="T1635" s="12">
        <v>2</v>
      </c>
      <c r="U1635" s="12">
        <v>2</v>
      </c>
      <c r="V1635" s="12">
        <v>3</v>
      </c>
      <c r="W1635" s="12">
        <v>6</v>
      </c>
      <c r="X1635" s="12">
        <v>5</v>
      </c>
      <c r="Y1635" s="12"/>
      <c r="Z1635" s="12"/>
      <c r="AA1635" s="12"/>
      <c r="AB1635" s="12"/>
      <c r="AC1635" s="12"/>
      <c r="AD1635" s="12"/>
      <c r="AE1635" s="12"/>
      <c r="AF1635" s="12"/>
    </row>
    <row r="1636" spans="1:32">
      <c r="A1636" s="1">
        <v>8449</v>
      </c>
      <c r="B1636" s="17" t="s">
        <v>2661</v>
      </c>
      <c r="C1636" s="17" t="s">
        <v>390</v>
      </c>
      <c r="D1636" s="17" t="s">
        <v>171</v>
      </c>
      <c r="E1636" s="17" t="s">
        <v>148</v>
      </c>
      <c r="F1636" s="1" t="s">
        <v>35</v>
      </c>
      <c r="G1636" s="17" t="s">
        <v>2684</v>
      </c>
      <c r="H1636" s="18" t="s">
        <v>2685</v>
      </c>
      <c r="I1636" s="15"/>
      <c r="J1636" s="17" t="s">
        <v>2675</v>
      </c>
      <c r="K1636" s="1">
        <f>_xlfn.XLOOKUP(J1636,'[1]Youth DB'!$G:$G,'[1]Youth DB'!$A:$A,"",0)</f>
        <v>429</v>
      </c>
      <c r="L1636" s="16">
        <v>45035</v>
      </c>
      <c r="M1636" s="11">
        <f>SUM(O1636,Q1636,S1636,U1636,W1636,Y1636,AA1636,AC1636,AE1636)</f>
        <v>26</v>
      </c>
      <c r="N1636" s="12" t="s">
        <v>40</v>
      </c>
      <c r="O1636" s="12">
        <v>0</v>
      </c>
      <c r="P1636" s="12"/>
      <c r="Q1636" s="12">
        <v>5</v>
      </c>
      <c r="R1636" s="12">
        <v>1</v>
      </c>
      <c r="S1636" s="12">
        <v>6</v>
      </c>
      <c r="T1636" s="12">
        <v>2</v>
      </c>
      <c r="U1636" s="12">
        <v>7</v>
      </c>
      <c r="V1636" s="12">
        <v>3</v>
      </c>
      <c r="W1636" s="12">
        <v>8</v>
      </c>
      <c r="X1636" s="12">
        <v>5</v>
      </c>
      <c r="Y1636" s="12"/>
      <c r="Z1636" s="12"/>
      <c r="AA1636" s="12"/>
      <c r="AB1636" s="12"/>
      <c r="AC1636" s="12"/>
      <c r="AD1636" s="12"/>
      <c r="AE1636" s="12"/>
      <c r="AF1636" s="12"/>
    </row>
    <row r="1637" spans="1:32">
      <c r="A1637" s="1">
        <v>8450</v>
      </c>
      <c r="B1637" s="17" t="s">
        <v>2661</v>
      </c>
      <c r="C1637" s="17"/>
      <c r="D1637" s="17" t="s">
        <v>171</v>
      </c>
      <c r="E1637" s="17" t="s">
        <v>148</v>
      </c>
      <c r="F1637" s="1" t="s">
        <v>35</v>
      </c>
      <c r="G1637" s="17" t="s">
        <v>2686</v>
      </c>
      <c r="H1637" s="18" t="s">
        <v>1686</v>
      </c>
      <c r="I1637" s="15"/>
      <c r="J1637" s="17" t="s">
        <v>2675</v>
      </c>
      <c r="K1637" s="1">
        <f>_xlfn.XLOOKUP(J1637,'[1]Youth DB'!$G:$G,'[1]Youth DB'!$A:$A,"",0)</f>
        <v>429</v>
      </c>
      <c r="L1637" s="16">
        <v>44953</v>
      </c>
      <c r="M1637" s="11">
        <f>SUM(O1637,Q1637,S1637,U1637,W1637,Y1637,AA1637,AC1637,AE1637)</f>
        <v>34</v>
      </c>
      <c r="N1637" s="12" t="s">
        <v>40</v>
      </c>
      <c r="O1637" s="12">
        <v>2</v>
      </c>
      <c r="P1637" s="12">
        <v>1</v>
      </c>
      <c r="Q1637" s="12">
        <v>5</v>
      </c>
      <c r="R1637" s="12">
        <v>1</v>
      </c>
      <c r="S1637" s="12">
        <v>9</v>
      </c>
      <c r="T1637" s="12">
        <v>2</v>
      </c>
      <c r="U1637" s="12">
        <v>6</v>
      </c>
      <c r="V1637" s="12">
        <v>2</v>
      </c>
      <c r="W1637" s="12">
        <v>12</v>
      </c>
      <c r="X1637" s="12">
        <v>3</v>
      </c>
      <c r="Y1637" s="12"/>
      <c r="Z1637" s="12"/>
      <c r="AA1637" s="12"/>
      <c r="AB1637" s="12"/>
      <c r="AC1637" s="12"/>
      <c r="AD1637" s="12"/>
      <c r="AE1637" s="12"/>
      <c r="AF1637" s="12"/>
    </row>
    <row r="1638" spans="1:32">
      <c r="A1638" s="1">
        <v>8451</v>
      </c>
      <c r="B1638" s="17" t="s">
        <v>2661</v>
      </c>
      <c r="C1638" s="17" t="s">
        <v>390</v>
      </c>
      <c r="D1638" s="17" t="s">
        <v>171</v>
      </c>
      <c r="E1638" s="17" t="s">
        <v>148</v>
      </c>
      <c r="F1638" s="1" t="s">
        <v>35</v>
      </c>
      <c r="G1638" s="17" t="s">
        <v>2687</v>
      </c>
      <c r="H1638" s="18" t="s">
        <v>2688</v>
      </c>
      <c r="I1638" s="15"/>
      <c r="J1638" s="17" t="s">
        <v>2675</v>
      </c>
      <c r="K1638" s="1">
        <f>_xlfn.XLOOKUP(J1638,'[1]Youth DB'!$G:$G,'[1]Youth DB'!$A:$A,"",0)</f>
        <v>429</v>
      </c>
      <c r="L1638" s="16">
        <v>45037</v>
      </c>
      <c r="M1638" s="11">
        <f>SUM(O1638,Q1638,S1638,U1638,W1638,Y1638,AA1638,AC1638,AE1638)</f>
        <v>10</v>
      </c>
      <c r="N1638" s="12" t="s">
        <v>40</v>
      </c>
      <c r="O1638" s="12">
        <v>0</v>
      </c>
      <c r="P1638" s="12"/>
      <c r="Q1638" s="12">
        <v>2</v>
      </c>
      <c r="R1638" s="12">
        <v>1</v>
      </c>
      <c r="S1638" s="12">
        <v>7</v>
      </c>
      <c r="T1638" s="12">
        <v>2</v>
      </c>
      <c r="U1638" s="12">
        <v>1</v>
      </c>
      <c r="V1638" s="12">
        <v>2</v>
      </c>
      <c r="W1638" s="12">
        <v>0</v>
      </c>
      <c r="X1638" s="12"/>
      <c r="Y1638" s="12"/>
      <c r="Z1638" s="12"/>
      <c r="AA1638" s="12"/>
      <c r="AB1638" s="12"/>
      <c r="AC1638" s="12"/>
      <c r="AD1638" s="12"/>
      <c r="AE1638" s="12"/>
      <c r="AF1638" s="12"/>
    </row>
    <row r="1639" spans="1:32">
      <c r="A1639" s="1">
        <v>9850</v>
      </c>
      <c r="B1639" s="26" t="s">
        <v>2661</v>
      </c>
      <c r="C1639" s="17"/>
      <c r="D1639" s="17" t="s">
        <v>171</v>
      </c>
      <c r="E1639" s="26" t="s">
        <v>148</v>
      </c>
      <c r="F1639" s="1" t="s">
        <v>35</v>
      </c>
      <c r="G1639" s="26" t="s">
        <v>2620</v>
      </c>
      <c r="H1639" s="27" t="s">
        <v>2689</v>
      </c>
      <c r="I1639" s="15"/>
      <c r="J1639" s="82" t="s">
        <v>2663</v>
      </c>
      <c r="K1639" s="1">
        <f>_xlfn.XLOOKUP(J1639,'[1]Youth DB'!$G:$G,'[1]Youth DB'!$A:$A,"",0)</f>
        <v>660</v>
      </c>
      <c r="L1639" s="16"/>
      <c r="M1639" s="11">
        <f>SUM(O1639,Q1639,S1639,U1639,W1639,Y1639,AA1639,AC1639,AE1639)</f>
        <v>5</v>
      </c>
      <c r="N1639" s="12"/>
      <c r="O1639" s="12"/>
      <c r="P1639" s="12"/>
      <c r="Q1639" s="12"/>
      <c r="R1639" s="12"/>
      <c r="S1639" s="12"/>
      <c r="T1639" s="12"/>
      <c r="U1639" s="12">
        <v>5</v>
      </c>
      <c r="V1639" s="12">
        <v>1</v>
      </c>
      <c r="W1639" s="12"/>
      <c r="X1639" s="12"/>
      <c r="Y1639" s="12"/>
      <c r="Z1639" s="12"/>
      <c r="AA1639" s="12"/>
      <c r="AB1639" s="12"/>
      <c r="AC1639" s="12"/>
      <c r="AD1639" s="12"/>
      <c r="AE1639" s="12"/>
      <c r="AF1639" s="12"/>
    </row>
    <row r="1640" spans="1:32">
      <c r="A1640" s="1">
        <v>6806</v>
      </c>
      <c r="B1640" s="17" t="s">
        <v>357</v>
      </c>
      <c r="C1640" s="17"/>
      <c r="D1640" s="17" t="s">
        <v>171</v>
      </c>
      <c r="E1640" s="17" t="s">
        <v>148</v>
      </c>
      <c r="F1640" s="1" t="s">
        <v>35</v>
      </c>
      <c r="G1640" s="17" t="s">
        <v>2690</v>
      </c>
      <c r="H1640" s="18" t="s">
        <v>965</v>
      </c>
      <c r="I1640" s="15"/>
      <c r="J1640" s="17" t="s">
        <v>2691</v>
      </c>
      <c r="K1640" s="1">
        <f>_xlfn.XLOOKUP(J1640,'[1]Youth DB'!$G:$G,'[1]Youth DB'!$A:$A,"",0)</f>
        <v>434</v>
      </c>
      <c r="L1640" s="16">
        <v>44951</v>
      </c>
      <c r="M1640" s="11">
        <f>SUM(O1640,Q1640,S1640,U1640,W1640,Y1640,AA1640,AC1640,AE1640)</f>
        <v>67</v>
      </c>
      <c r="N1640" s="12" t="s">
        <v>206</v>
      </c>
      <c r="O1640" s="12">
        <v>37</v>
      </c>
      <c r="P1640" s="12">
        <v>1</v>
      </c>
      <c r="Q1640" s="12">
        <v>6</v>
      </c>
      <c r="R1640" s="12">
        <v>1</v>
      </c>
      <c r="S1640" s="12">
        <v>10</v>
      </c>
      <c r="T1640" s="12">
        <v>2</v>
      </c>
      <c r="U1640" s="12">
        <v>7</v>
      </c>
      <c r="V1640" s="12">
        <v>3</v>
      </c>
      <c r="W1640" s="12">
        <v>7</v>
      </c>
      <c r="X1640" s="12">
        <v>4</v>
      </c>
      <c r="Y1640" s="12"/>
      <c r="Z1640" s="12"/>
      <c r="AA1640" s="12"/>
      <c r="AB1640" s="12"/>
      <c r="AC1640" s="12"/>
      <c r="AD1640" s="12"/>
      <c r="AE1640" s="12"/>
      <c r="AF1640" s="12"/>
    </row>
    <row r="1641" spans="1:32">
      <c r="A1641" s="1">
        <v>8078</v>
      </c>
      <c r="B1641" s="3" t="s">
        <v>1016</v>
      </c>
      <c r="C1641" s="3"/>
      <c r="D1641" s="3" t="s">
        <v>432</v>
      </c>
      <c r="E1641" s="3" t="s">
        <v>43</v>
      </c>
      <c r="F1641" s="1" t="s">
        <v>35</v>
      </c>
      <c r="G1641" s="17" t="s">
        <v>1785</v>
      </c>
      <c r="H1641" s="18" t="s">
        <v>2692</v>
      </c>
      <c r="I1641" s="15" t="s">
        <v>75</v>
      </c>
      <c r="J1641" t="s">
        <v>2588</v>
      </c>
      <c r="K1641" s="1">
        <f>_xlfn.XLOOKUP(J1641,'[1]Youth DB'!$G:$G,'[1]Youth DB'!$A:$A,"",0)</f>
        <v>586</v>
      </c>
      <c r="L1641" s="17" t="s">
        <v>39</v>
      </c>
      <c r="M1641" s="11">
        <f>SUM(O1641,Q1641,S1641,U1641,W1641,Y1641,AA1641,AC1641,AE1641)</f>
        <v>20</v>
      </c>
      <c r="N1641" s="12"/>
      <c r="O1641" s="12">
        <v>3</v>
      </c>
      <c r="P1641" s="12">
        <v>1</v>
      </c>
      <c r="Q1641" s="12"/>
      <c r="R1641" s="12">
        <v>1</v>
      </c>
      <c r="S1641" s="12">
        <v>8</v>
      </c>
      <c r="T1641" s="12">
        <v>2</v>
      </c>
      <c r="U1641" s="12">
        <v>3</v>
      </c>
      <c r="V1641" s="12">
        <v>2</v>
      </c>
      <c r="W1641" s="12">
        <v>6</v>
      </c>
      <c r="X1641" s="12">
        <v>2</v>
      </c>
      <c r="Y1641" s="12"/>
      <c r="Z1641" s="12"/>
      <c r="AA1641" s="12"/>
      <c r="AB1641" s="12"/>
      <c r="AC1641" s="12"/>
      <c r="AD1641" s="12"/>
      <c r="AE1641" s="12"/>
      <c r="AF1641" s="12"/>
    </row>
    <row r="1642" spans="1:32">
      <c r="A1642" s="1">
        <v>4863</v>
      </c>
      <c r="B1642" s="3" t="s">
        <v>1016</v>
      </c>
      <c r="C1642" s="3"/>
      <c r="D1642" s="3" t="s">
        <v>432</v>
      </c>
      <c r="E1642" s="3" t="s">
        <v>57</v>
      </c>
      <c r="F1642" s="1" t="s">
        <v>35</v>
      </c>
      <c r="G1642" s="3" t="s">
        <v>2693</v>
      </c>
      <c r="H1642" s="14" t="s">
        <v>380</v>
      </c>
      <c r="I1642" s="15" t="s">
        <v>78</v>
      </c>
      <c r="J1642" t="s">
        <v>2588</v>
      </c>
      <c r="K1642" s="1">
        <f>_xlfn.XLOOKUP(J1642,'[1]Youth DB'!$G:$G,'[1]Youth DB'!$A:$A,"",0)</f>
        <v>586</v>
      </c>
      <c r="L1642" s="17" t="s">
        <v>39</v>
      </c>
      <c r="M1642" s="11">
        <f>SUM(O1642,Q1642,S1642,U1642,W1642,Y1642,AA1642,AC1642,AE1642)</f>
        <v>21</v>
      </c>
      <c r="N1642" s="12"/>
      <c r="O1642" s="12">
        <v>6</v>
      </c>
      <c r="P1642" s="12">
        <v>6</v>
      </c>
      <c r="Q1642" s="12">
        <v>1</v>
      </c>
      <c r="R1642" s="12">
        <v>7</v>
      </c>
      <c r="S1642" s="12">
        <v>8</v>
      </c>
      <c r="T1642" s="12">
        <v>8</v>
      </c>
      <c r="U1642" s="12">
        <v>5</v>
      </c>
      <c r="V1642" s="12">
        <v>7</v>
      </c>
      <c r="W1642" s="12">
        <v>1</v>
      </c>
      <c r="X1642" s="12">
        <v>9</v>
      </c>
      <c r="Y1642" s="12"/>
      <c r="Z1642" s="12"/>
      <c r="AA1642" s="12"/>
      <c r="AB1642" s="12"/>
      <c r="AC1642" s="12"/>
      <c r="AD1642" s="12"/>
      <c r="AE1642" s="12"/>
      <c r="AF1642" s="12"/>
    </row>
    <row r="1643" spans="1:32">
      <c r="A1643" s="1">
        <v>7753</v>
      </c>
      <c r="B1643" s="3" t="s">
        <v>1016</v>
      </c>
      <c r="C1643" s="3"/>
      <c r="D1643" s="3" t="s">
        <v>432</v>
      </c>
      <c r="E1643" s="3" t="s">
        <v>43</v>
      </c>
      <c r="F1643" s="1" t="s">
        <v>35</v>
      </c>
      <c r="G1643" s="17" t="s">
        <v>2694</v>
      </c>
      <c r="H1643" s="18" t="s">
        <v>272</v>
      </c>
      <c r="I1643" s="15" t="s">
        <v>75</v>
      </c>
      <c r="J1643" t="s">
        <v>2588</v>
      </c>
      <c r="K1643" s="1">
        <f>_xlfn.XLOOKUP(J1643,'[1]Youth DB'!$G:$G,'[1]Youth DB'!$A:$A,"",0)</f>
        <v>586</v>
      </c>
      <c r="L1643" s="17" t="s">
        <v>155</v>
      </c>
      <c r="M1643" s="11">
        <f>SUM(O1643,Q1643,S1643,U1643,W1643,Y1643,AA1643,AC1643,AE1643)</f>
        <v>21</v>
      </c>
      <c r="N1643" s="12"/>
      <c r="O1643" s="12">
        <v>3</v>
      </c>
      <c r="P1643" s="12">
        <v>1</v>
      </c>
      <c r="Q1643" s="12"/>
      <c r="R1643" s="12">
        <v>1</v>
      </c>
      <c r="S1643" s="12">
        <v>6</v>
      </c>
      <c r="T1643" s="12">
        <v>2</v>
      </c>
      <c r="U1643" s="12">
        <v>6</v>
      </c>
      <c r="V1643" s="12">
        <v>2</v>
      </c>
      <c r="W1643" s="12">
        <v>6</v>
      </c>
      <c r="X1643" s="12">
        <v>2</v>
      </c>
      <c r="Y1643" s="12"/>
      <c r="Z1643" s="12"/>
      <c r="AA1643" s="12"/>
      <c r="AB1643" s="12"/>
      <c r="AC1643" s="12"/>
      <c r="AD1643" s="12"/>
      <c r="AE1643" s="12"/>
      <c r="AF1643" s="12"/>
    </row>
    <row r="1644" spans="1:32">
      <c r="A1644" s="1">
        <v>7102</v>
      </c>
      <c r="B1644" s="17" t="s">
        <v>921</v>
      </c>
      <c r="C1644" s="17" t="s">
        <v>922</v>
      </c>
      <c r="D1644" s="17" t="s">
        <v>497</v>
      </c>
      <c r="E1644" s="17" t="s">
        <v>43</v>
      </c>
      <c r="F1644" s="1" t="s">
        <v>44</v>
      </c>
      <c r="G1644" s="17" t="s">
        <v>923</v>
      </c>
      <c r="H1644" s="18" t="s">
        <v>924</v>
      </c>
      <c r="I1644" s="15" t="s">
        <v>75</v>
      </c>
      <c r="J1644" s="89" t="s">
        <v>925</v>
      </c>
      <c r="K1644" s="1">
        <f>_xlfn.XLOOKUP(J1644,'[1]Youth DB'!$G:$G,'[1]Youth DB'!$A:$A,"",0)</f>
        <v>880</v>
      </c>
      <c r="L1644" s="17" t="s">
        <v>758</v>
      </c>
      <c r="M1644" s="11">
        <f>SUM(O1644,Q1644,S1644,U1644,W1644,Y1644,AA1644,AC1644,AE1644)</f>
        <v>7</v>
      </c>
      <c r="N1644" s="12" t="s">
        <v>40</v>
      </c>
      <c r="O1644" s="12">
        <v>0</v>
      </c>
      <c r="P1644" s="12"/>
      <c r="Q1644" s="12">
        <v>1</v>
      </c>
      <c r="R1644" s="12">
        <v>1</v>
      </c>
      <c r="S1644" s="12">
        <v>6</v>
      </c>
      <c r="T1644" s="12">
        <v>1</v>
      </c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</row>
    <row r="1645" spans="1:32">
      <c r="A1645" s="1">
        <v>4296</v>
      </c>
      <c r="B1645" s="3" t="s">
        <v>41</v>
      </c>
      <c r="C1645" s="3"/>
      <c r="D1645" s="3" t="s">
        <v>42</v>
      </c>
      <c r="E1645" s="3" t="s">
        <v>57</v>
      </c>
      <c r="F1645" s="1" t="s">
        <v>35</v>
      </c>
      <c r="G1645" s="3" t="s">
        <v>2096</v>
      </c>
      <c r="H1645" s="14" t="s">
        <v>2619</v>
      </c>
      <c r="I1645" s="15"/>
      <c r="J1645" t="s">
        <v>2696</v>
      </c>
      <c r="K1645" s="1">
        <f>_xlfn.XLOOKUP(J1645,'[1]Youth DB'!$G:$G,'[1]Youth DB'!$A:$A,"",0)</f>
        <v>935</v>
      </c>
      <c r="L1645" s="17" t="s">
        <v>1315</v>
      </c>
      <c r="M1645" s="11">
        <f>SUM(O1645,Q1645,S1645,U1645,W1645,Y1645,AA1645,AC1645,AE1645)</f>
        <v>10</v>
      </c>
      <c r="N1645" s="12" t="s">
        <v>40</v>
      </c>
      <c r="O1645" s="12">
        <v>2</v>
      </c>
      <c r="P1645" s="12">
        <v>1</v>
      </c>
      <c r="Q1645" s="12">
        <v>0</v>
      </c>
      <c r="R1645" s="12">
        <v>1</v>
      </c>
      <c r="S1645" s="12">
        <v>6</v>
      </c>
      <c r="T1645" s="12">
        <v>1</v>
      </c>
      <c r="U1645" s="12">
        <v>2</v>
      </c>
      <c r="V1645" s="12">
        <v>1</v>
      </c>
      <c r="W1645" s="12">
        <v>0</v>
      </c>
      <c r="X1645" s="12">
        <v>1</v>
      </c>
      <c r="Y1645" s="12"/>
      <c r="Z1645" s="12"/>
      <c r="AA1645" s="12"/>
      <c r="AB1645" s="12"/>
      <c r="AC1645" s="12"/>
      <c r="AD1645" s="12"/>
      <c r="AE1645" s="12"/>
      <c r="AF1645" s="12"/>
    </row>
    <row r="1646" spans="1:32">
      <c r="A1646" s="1">
        <v>8103</v>
      </c>
      <c r="B1646" s="3" t="s">
        <v>41</v>
      </c>
      <c r="C1646" s="3"/>
      <c r="D1646" s="3" t="s">
        <v>42</v>
      </c>
      <c r="E1646" s="3" t="s">
        <v>43</v>
      </c>
      <c r="F1646" s="1" t="s">
        <v>35</v>
      </c>
      <c r="G1646" s="3" t="s">
        <v>2697</v>
      </c>
      <c r="H1646" s="14" t="s">
        <v>2698</v>
      </c>
      <c r="I1646" s="15"/>
      <c r="J1646" t="s">
        <v>2696</v>
      </c>
      <c r="K1646" s="1">
        <f>_xlfn.XLOOKUP(J1646,'[1]Youth DB'!$G:$G,'[1]Youth DB'!$A:$A,"",0)</f>
        <v>935</v>
      </c>
      <c r="L1646" s="17" t="s">
        <v>1315</v>
      </c>
      <c r="M1646" s="11">
        <f>SUM(O1646,Q1646,S1646,U1646,W1646,Y1646,AA1646,AC1646,AE1646)</f>
        <v>11</v>
      </c>
      <c r="N1646" s="12" t="s">
        <v>40</v>
      </c>
      <c r="O1646" s="12">
        <v>2</v>
      </c>
      <c r="P1646" s="12">
        <v>1</v>
      </c>
      <c r="Q1646" s="12">
        <v>2</v>
      </c>
      <c r="R1646" s="12">
        <v>1</v>
      </c>
      <c r="S1646" s="12">
        <v>4</v>
      </c>
      <c r="T1646" s="12">
        <v>1</v>
      </c>
      <c r="U1646" s="12">
        <v>3</v>
      </c>
      <c r="V1646" s="12">
        <v>1</v>
      </c>
      <c r="W1646" s="12"/>
      <c r="X1646" s="12"/>
      <c r="Y1646" s="12"/>
      <c r="Z1646" s="12"/>
      <c r="AA1646" s="12"/>
      <c r="AB1646" s="12"/>
      <c r="AC1646" s="12"/>
      <c r="AD1646" s="12"/>
      <c r="AE1646" s="12"/>
      <c r="AF1646" s="12"/>
    </row>
    <row r="1647" spans="1:32">
      <c r="A1647" s="1">
        <v>4808</v>
      </c>
      <c r="B1647" s="17" t="s">
        <v>357</v>
      </c>
      <c r="C1647" s="17" t="s">
        <v>390</v>
      </c>
      <c r="D1647" s="17" t="s">
        <v>171</v>
      </c>
      <c r="E1647" s="17" t="s">
        <v>148</v>
      </c>
      <c r="F1647" s="1" t="s">
        <v>35</v>
      </c>
      <c r="G1647" s="17" t="s">
        <v>978</v>
      </c>
      <c r="H1647" s="18" t="s">
        <v>2699</v>
      </c>
      <c r="I1647" s="15"/>
      <c r="J1647" s="17" t="s">
        <v>2691</v>
      </c>
      <c r="K1647" s="1">
        <f>_xlfn.XLOOKUP(J1647,'[1]Youth DB'!$G:$G,'[1]Youth DB'!$A:$A,"",0)</f>
        <v>434</v>
      </c>
      <c r="L1647" s="16">
        <v>45033</v>
      </c>
      <c r="M1647" s="11">
        <f>SUM(O1647,Q1647,S1647,U1647,W1647,Y1647,AA1647,AC1647,AE1647)</f>
        <v>31</v>
      </c>
      <c r="N1647" s="12" t="s">
        <v>40</v>
      </c>
      <c r="O1647" s="12">
        <v>0</v>
      </c>
      <c r="P1647" s="12"/>
      <c r="Q1647" s="12">
        <v>6</v>
      </c>
      <c r="R1647" s="12">
        <v>1</v>
      </c>
      <c r="S1647" s="12">
        <v>7</v>
      </c>
      <c r="T1647" s="12">
        <v>1</v>
      </c>
      <c r="U1647" s="12">
        <v>6</v>
      </c>
      <c r="V1647" s="12">
        <v>1</v>
      </c>
      <c r="W1647" s="12">
        <v>12</v>
      </c>
      <c r="X1647" s="12">
        <v>3</v>
      </c>
      <c r="Y1647" s="12"/>
      <c r="Z1647" s="12"/>
      <c r="AA1647" s="12"/>
      <c r="AB1647" s="12"/>
      <c r="AC1647" s="12"/>
      <c r="AD1647" s="12"/>
      <c r="AE1647" s="12"/>
      <c r="AF1647" s="12"/>
    </row>
    <row r="1648" spans="1:32">
      <c r="A1648" s="1">
        <v>8076</v>
      </c>
      <c r="B1648" s="3" t="s">
        <v>41</v>
      </c>
      <c r="C1648" s="3"/>
      <c r="D1648" s="3" t="s">
        <v>42</v>
      </c>
      <c r="E1648" s="3" t="s">
        <v>57</v>
      </c>
      <c r="F1648" s="1" t="s">
        <v>35</v>
      </c>
      <c r="G1648" s="3" t="s">
        <v>2700</v>
      </c>
      <c r="H1648" s="14" t="s">
        <v>1595</v>
      </c>
      <c r="I1648" s="15"/>
      <c r="J1648" t="s">
        <v>2696</v>
      </c>
      <c r="K1648" s="1">
        <f>_xlfn.XLOOKUP(J1648,'[1]Youth DB'!$G:$G,'[1]Youth DB'!$A:$A,"",0)</f>
        <v>935</v>
      </c>
      <c r="L1648" s="17" t="s">
        <v>1315</v>
      </c>
      <c r="M1648" s="11">
        <f>SUM(O1648,Q1648,S1648,U1648,W1648,Y1648,AA1648,AC1648,AE1648)</f>
        <v>12</v>
      </c>
      <c r="N1648" s="12" t="s">
        <v>40</v>
      </c>
      <c r="O1648" s="12">
        <v>2</v>
      </c>
      <c r="P1648" s="12">
        <v>1</v>
      </c>
      <c r="Q1648" s="12">
        <v>0</v>
      </c>
      <c r="R1648" s="12">
        <v>1</v>
      </c>
      <c r="S1648" s="12">
        <v>7</v>
      </c>
      <c r="T1648" s="12">
        <v>1</v>
      </c>
      <c r="U1648" s="12">
        <v>3</v>
      </c>
      <c r="V1648" s="12">
        <v>1</v>
      </c>
      <c r="W1648" s="12">
        <v>0</v>
      </c>
      <c r="X1648" s="12">
        <v>1</v>
      </c>
      <c r="Y1648" s="12"/>
      <c r="Z1648" s="12"/>
      <c r="AA1648" s="12"/>
      <c r="AB1648" s="12"/>
      <c r="AC1648" s="12"/>
      <c r="AD1648" s="12"/>
      <c r="AE1648" s="12"/>
      <c r="AF1648" s="12"/>
    </row>
    <row r="1649" spans="1:32">
      <c r="A1649" s="1">
        <v>8099</v>
      </c>
      <c r="B1649" s="3" t="s">
        <v>41</v>
      </c>
      <c r="C1649" s="3"/>
      <c r="D1649" s="3" t="s">
        <v>42</v>
      </c>
      <c r="E1649" s="3" t="s">
        <v>43</v>
      </c>
      <c r="F1649" s="1" t="s">
        <v>35</v>
      </c>
      <c r="G1649" s="3" t="s">
        <v>2701</v>
      </c>
      <c r="H1649" s="14" t="s">
        <v>1042</v>
      </c>
      <c r="I1649" s="15"/>
      <c r="J1649" t="s">
        <v>2696</v>
      </c>
      <c r="K1649" s="1">
        <f>_xlfn.XLOOKUP(J1649,'[1]Youth DB'!$G:$G,'[1]Youth DB'!$A:$A,"",0)</f>
        <v>935</v>
      </c>
      <c r="L1649" s="16">
        <v>45000</v>
      </c>
      <c r="M1649" s="11">
        <f>SUM(O1649,Q1649,S1649,U1649,W1649,Y1649,AA1649,AC1649,AE1649)</f>
        <v>12</v>
      </c>
      <c r="N1649" s="12" t="s">
        <v>40</v>
      </c>
      <c r="O1649" s="12">
        <v>3</v>
      </c>
      <c r="P1649" s="12">
        <v>1</v>
      </c>
      <c r="Q1649" s="12">
        <v>3</v>
      </c>
      <c r="R1649" s="12">
        <v>1</v>
      </c>
      <c r="S1649" s="12">
        <v>4</v>
      </c>
      <c r="T1649" s="12">
        <v>1</v>
      </c>
      <c r="U1649" s="12">
        <v>1</v>
      </c>
      <c r="V1649" s="12">
        <v>1</v>
      </c>
      <c r="W1649" s="12">
        <v>1</v>
      </c>
      <c r="X1649" s="12">
        <v>2</v>
      </c>
      <c r="Y1649" s="12"/>
      <c r="Z1649" s="12"/>
      <c r="AA1649" s="12"/>
      <c r="AB1649" s="12"/>
      <c r="AC1649" s="12"/>
      <c r="AD1649" s="12"/>
      <c r="AE1649" s="12"/>
      <c r="AF1649" s="12"/>
    </row>
    <row r="1650" spans="1:32">
      <c r="A1650" s="1">
        <v>2478</v>
      </c>
      <c r="B1650" s="3" t="s">
        <v>41</v>
      </c>
      <c r="C1650" s="3"/>
      <c r="D1650" s="3" t="s">
        <v>42</v>
      </c>
      <c r="E1650" s="3" t="s">
        <v>57</v>
      </c>
      <c r="F1650" s="1" t="s">
        <v>35</v>
      </c>
      <c r="G1650" s="3" t="s">
        <v>2702</v>
      </c>
      <c r="H1650" s="14" t="s">
        <v>2703</v>
      </c>
      <c r="I1650" s="15"/>
      <c r="J1650" t="s">
        <v>2696</v>
      </c>
      <c r="K1650" s="1">
        <f>_xlfn.XLOOKUP(J1650,'[1]Youth DB'!$G:$G,'[1]Youth DB'!$A:$A,"",0)</f>
        <v>935</v>
      </c>
      <c r="L1650" s="17" t="s">
        <v>1315</v>
      </c>
      <c r="M1650" s="11">
        <f>SUM(O1650,Q1650,S1650,U1650,W1650,Y1650,AA1650,AC1650,AE1650)</f>
        <v>13</v>
      </c>
      <c r="N1650" s="12" t="s">
        <v>40</v>
      </c>
      <c r="O1650" s="12">
        <v>3</v>
      </c>
      <c r="P1650" s="12">
        <v>1</v>
      </c>
      <c r="Q1650" s="12">
        <v>3</v>
      </c>
      <c r="R1650" s="12">
        <v>1</v>
      </c>
      <c r="S1650" s="12">
        <v>4</v>
      </c>
      <c r="T1650" s="12">
        <v>2</v>
      </c>
      <c r="U1650" s="12">
        <v>3</v>
      </c>
      <c r="V1650" s="12">
        <v>2</v>
      </c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12"/>
    </row>
    <row r="1651" spans="1:32">
      <c r="A1651" s="1">
        <v>6821</v>
      </c>
      <c r="B1651" s="17" t="s">
        <v>357</v>
      </c>
      <c r="C1651" s="17"/>
      <c r="D1651" s="17" t="s">
        <v>171</v>
      </c>
      <c r="E1651" s="17" t="s">
        <v>148</v>
      </c>
      <c r="F1651" s="1" t="s">
        <v>35</v>
      </c>
      <c r="G1651" s="17" t="s">
        <v>616</v>
      </c>
      <c r="H1651" s="18" t="s">
        <v>1522</v>
      </c>
      <c r="I1651" s="15"/>
      <c r="J1651" s="17" t="s">
        <v>2691</v>
      </c>
      <c r="K1651" s="1">
        <f>_xlfn.XLOOKUP(J1651,'[1]Youth DB'!$G:$G,'[1]Youth DB'!$A:$A,"",0)</f>
        <v>434</v>
      </c>
      <c r="L1651" s="16">
        <v>44951</v>
      </c>
      <c r="M1651" s="11">
        <f>SUM(O1651,Q1651,S1651,U1651,W1651,Y1651,AA1651,AC1651,AE1651)</f>
        <v>67</v>
      </c>
      <c r="N1651" s="12" t="s">
        <v>206</v>
      </c>
      <c r="O1651" s="12">
        <v>29</v>
      </c>
      <c r="P1651" s="12">
        <v>1</v>
      </c>
      <c r="Q1651" s="12">
        <v>5</v>
      </c>
      <c r="R1651" s="12">
        <v>1</v>
      </c>
      <c r="S1651" s="12">
        <v>9</v>
      </c>
      <c r="T1651" s="12">
        <v>1</v>
      </c>
      <c r="U1651" s="12">
        <v>7</v>
      </c>
      <c r="V1651" s="12">
        <v>2</v>
      </c>
      <c r="W1651" s="12">
        <v>17</v>
      </c>
      <c r="X1651" s="12">
        <v>3</v>
      </c>
      <c r="Y1651" s="12"/>
      <c r="Z1651" s="12"/>
      <c r="AA1651" s="12"/>
      <c r="AB1651" s="12"/>
      <c r="AC1651" s="12"/>
      <c r="AD1651" s="12"/>
      <c r="AE1651" s="12"/>
      <c r="AF1651" s="12"/>
    </row>
    <row r="1652" spans="1:32">
      <c r="A1652" s="1">
        <v>4295</v>
      </c>
      <c r="B1652" s="3" t="s">
        <v>41</v>
      </c>
      <c r="C1652" s="3"/>
      <c r="D1652" s="3" t="s">
        <v>42</v>
      </c>
      <c r="E1652" s="3" t="s">
        <v>57</v>
      </c>
      <c r="F1652" s="1" t="s">
        <v>35</v>
      </c>
      <c r="G1652" s="3" t="s">
        <v>1085</v>
      </c>
      <c r="H1652" s="14" t="s">
        <v>2619</v>
      </c>
      <c r="I1652" s="15"/>
      <c r="J1652" t="s">
        <v>2696</v>
      </c>
      <c r="K1652" s="1">
        <f>_xlfn.XLOOKUP(J1652,'[1]Youth DB'!$G:$G,'[1]Youth DB'!$A:$A,"",0)</f>
        <v>935</v>
      </c>
      <c r="L1652" s="17" t="s">
        <v>1315</v>
      </c>
      <c r="M1652" s="11">
        <f>SUM(O1652,Q1652,S1652,U1652,W1652,Y1652,AA1652,AC1652,AE1652)</f>
        <v>17</v>
      </c>
      <c r="N1652" s="12" t="s">
        <v>40</v>
      </c>
      <c r="O1652" s="12">
        <v>3</v>
      </c>
      <c r="P1652" s="12">
        <v>1</v>
      </c>
      <c r="Q1652" s="12">
        <v>4</v>
      </c>
      <c r="R1652" s="12">
        <v>1</v>
      </c>
      <c r="S1652" s="12">
        <v>5</v>
      </c>
      <c r="T1652" s="12">
        <v>2</v>
      </c>
      <c r="U1652" s="12">
        <v>2</v>
      </c>
      <c r="V1652" s="12">
        <v>2</v>
      </c>
      <c r="W1652" s="12">
        <v>3</v>
      </c>
      <c r="X1652" s="12">
        <v>2</v>
      </c>
      <c r="Y1652" s="12"/>
      <c r="Z1652" s="12"/>
      <c r="AA1652" s="12"/>
      <c r="AB1652" s="12"/>
      <c r="AC1652" s="12"/>
      <c r="AD1652" s="12"/>
      <c r="AE1652" s="12"/>
      <c r="AF1652" s="12"/>
    </row>
    <row r="1653" spans="1:32">
      <c r="A1653" s="1">
        <v>8079</v>
      </c>
      <c r="B1653" s="3" t="s">
        <v>41</v>
      </c>
      <c r="C1653" s="3"/>
      <c r="D1653" s="3" t="s">
        <v>42</v>
      </c>
      <c r="E1653" s="3" t="s">
        <v>57</v>
      </c>
      <c r="F1653" s="1" t="s">
        <v>35</v>
      </c>
      <c r="G1653" s="3" t="s">
        <v>2704</v>
      </c>
      <c r="H1653" s="14" t="s">
        <v>2705</v>
      </c>
      <c r="I1653" s="15"/>
      <c r="J1653" t="s">
        <v>2696</v>
      </c>
      <c r="K1653" s="1">
        <f>_xlfn.XLOOKUP(J1653,'[1]Youth DB'!$G:$G,'[1]Youth DB'!$A:$A,"",0)</f>
        <v>935</v>
      </c>
      <c r="L1653" s="16">
        <v>45000</v>
      </c>
      <c r="M1653" s="11">
        <f>SUM(O1653,Q1653,S1653,U1653,W1653,Y1653,AA1653,AC1653,AE1653)</f>
        <v>18</v>
      </c>
      <c r="N1653" s="12" t="s">
        <v>40</v>
      </c>
      <c r="O1653" s="12">
        <v>3</v>
      </c>
      <c r="P1653" s="12">
        <v>1</v>
      </c>
      <c r="Q1653" s="12">
        <v>1</v>
      </c>
      <c r="R1653" s="12">
        <v>1</v>
      </c>
      <c r="S1653" s="12">
        <v>5</v>
      </c>
      <c r="T1653" s="12">
        <v>1</v>
      </c>
      <c r="U1653" s="12">
        <v>4</v>
      </c>
      <c r="V1653" s="12">
        <v>2</v>
      </c>
      <c r="W1653" s="12">
        <v>5</v>
      </c>
      <c r="X1653" s="12">
        <v>9</v>
      </c>
      <c r="Y1653" s="12"/>
      <c r="Z1653" s="12"/>
      <c r="AA1653" s="12"/>
      <c r="AB1653" s="12"/>
      <c r="AC1653" s="12"/>
      <c r="AD1653" s="12"/>
      <c r="AE1653" s="12"/>
      <c r="AF1653" s="12"/>
    </row>
    <row r="1654" spans="1:32">
      <c r="A1654" s="1">
        <v>8467</v>
      </c>
      <c r="B1654" s="17" t="s">
        <v>357</v>
      </c>
      <c r="C1654" s="17" t="s">
        <v>390</v>
      </c>
      <c r="D1654" s="17" t="s">
        <v>171</v>
      </c>
      <c r="E1654" s="17" t="s">
        <v>148</v>
      </c>
      <c r="F1654" s="1" t="s">
        <v>35</v>
      </c>
      <c r="G1654" s="17" t="s">
        <v>1273</v>
      </c>
      <c r="H1654" s="18" t="s">
        <v>1580</v>
      </c>
      <c r="I1654" s="15"/>
      <c r="J1654" s="17" t="s">
        <v>2691</v>
      </c>
      <c r="K1654" s="1">
        <f>_xlfn.XLOOKUP(J1654,'[1]Youth DB'!$G:$G,'[1]Youth DB'!$A:$A,"",0)</f>
        <v>434</v>
      </c>
      <c r="L1654" s="16">
        <v>45033</v>
      </c>
      <c r="M1654" s="11">
        <f>SUM(O1654,Q1654,S1654,U1654,W1654,Y1654,AA1654,AC1654,AE1654)</f>
        <v>20</v>
      </c>
      <c r="N1654" s="12" t="s">
        <v>40</v>
      </c>
      <c r="O1654" s="12">
        <v>0</v>
      </c>
      <c r="P1654" s="12"/>
      <c r="Q1654" s="12">
        <v>6</v>
      </c>
      <c r="R1654" s="12">
        <v>1</v>
      </c>
      <c r="S1654" s="12">
        <v>8</v>
      </c>
      <c r="T1654" s="12">
        <v>1</v>
      </c>
      <c r="U1654" s="12">
        <v>6</v>
      </c>
      <c r="V1654" s="12">
        <v>2</v>
      </c>
      <c r="W1654" s="12">
        <v>0</v>
      </c>
      <c r="X1654" s="12"/>
      <c r="Y1654" s="12"/>
      <c r="Z1654" s="12"/>
      <c r="AA1654" s="12"/>
      <c r="AB1654" s="12"/>
      <c r="AC1654" s="12"/>
      <c r="AD1654" s="12"/>
      <c r="AE1654" s="12"/>
      <c r="AF1654" s="12"/>
    </row>
    <row r="1655" spans="1:32">
      <c r="A1655" s="1">
        <v>8926</v>
      </c>
      <c r="B1655" s="17" t="s">
        <v>462</v>
      </c>
      <c r="C1655" s="17" t="s">
        <v>939</v>
      </c>
      <c r="D1655" s="17" t="s">
        <v>33</v>
      </c>
      <c r="E1655" s="17" t="s">
        <v>43</v>
      </c>
      <c r="F1655" s="1" t="s">
        <v>44</v>
      </c>
      <c r="G1655" s="17" t="s">
        <v>940</v>
      </c>
      <c r="H1655" s="18" t="s">
        <v>941</v>
      </c>
      <c r="I1655" s="15" t="s">
        <v>75</v>
      </c>
      <c r="J1655" s="17" t="s">
        <v>653</v>
      </c>
      <c r="K1655" s="1">
        <f>_xlfn.XLOOKUP(J1655,'[1]Youth DB'!$G:$G,'[1]Youth DB'!$A:$A,"",0)</f>
        <v>753</v>
      </c>
      <c r="L1655" s="3" t="s">
        <v>641</v>
      </c>
      <c r="M1655" s="11">
        <f>SUM(O1655,Q1655,S1655,U1655,W1655,Y1655,AA1655,AC1655,AE1655)</f>
        <v>7</v>
      </c>
      <c r="N1655" s="12" t="s">
        <v>40</v>
      </c>
      <c r="O1655" s="12">
        <v>6</v>
      </c>
      <c r="P1655" s="12">
        <v>1</v>
      </c>
      <c r="Q1655" s="12">
        <v>1</v>
      </c>
      <c r="R1655" s="12">
        <v>1</v>
      </c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12"/>
    </row>
    <row r="1656" spans="1:32">
      <c r="A1656" s="1">
        <v>9750</v>
      </c>
      <c r="B1656" s="17" t="s">
        <v>1800</v>
      </c>
      <c r="C1656" s="17" t="s">
        <v>1862</v>
      </c>
      <c r="D1656" s="17" t="s">
        <v>171</v>
      </c>
      <c r="E1656" s="17" t="s">
        <v>148</v>
      </c>
      <c r="F1656" s="1" t="s">
        <v>44</v>
      </c>
      <c r="G1656" s="17" t="s">
        <v>1863</v>
      </c>
      <c r="H1656" s="18" t="s">
        <v>1864</v>
      </c>
      <c r="I1656" s="15"/>
      <c r="J1656" s="88" t="s">
        <v>1803</v>
      </c>
      <c r="K1656" s="1">
        <f>_xlfn.XLOOKUP(J1656,'[1]Youth DB'!$G:$G,'[1]Youth DB'!$A:$A,"",0)</f>
        <v>557</v>
      </c>
      <c r="L1656" s="19">
        <v>44960</v>
      </c>
      <c r="M1656" s="11">
        <f>SUM(O1656,Q1656,S1656,U1656,W1656,Y1656,AA1656,AC1656,AE1656)</f>
        <v>7</v>
      </c>
      <c r="N1656" s="12" t="s">
        <v>40</v>
      </c>
      <c r="O1656" s="12">
        <v>7</v>
      </c>
      <c r="P1656" s="12">
        <v>1</v>
      </c>
      <c r="Q1656" s="12">
        <v>0</v>
      </c>
      <c r="R1656" s="12"/>
      <c r="S1656" s="12">
        <v>0</v>
      </c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2"/>
      <c r="AE1656" s="12"/>
      <c r="AF1656" s="12"/>
    </row>
    <row r="1657" spans="1:32">
      <c r="A1657" s="1">
        <v>8469</v>
      </c>
      <c r="B1657" s="17" t="s">
        <v>357</v>
      </c>
      <c r="C1657" s="17"/>
      <c r="D1657" s="17" t="s">
        <v>171</v>
      </c>
      <c r="E1657" s="17" t="s">
        <v>148</v>
      </c>
      <c r="F1657" s="1" t="s">
        <v>35</v>
      </c>
      <c r="G1657" s="17" t="s">
        <v>2708</v>
      </c>
      <c r="H1657" s="18" t="s">
        <v>1826</v>
      </c>
      <c r="I1657" s="15"/>
      <c r="J1657" s="17" t="s">
        <v>2691</v>
      </c>
      <c r="K1657" s="1">
        <f>_xlfn.XLOOKUP(J1657,'[1]Youth DB'!$G:$G,'[1]Youth DB'!$A:$A,"",0)</f>
        <v>434</v>
      </c>
      <c r="L1657" s="16">
        <v>44951</v>
      </c>
      <c r="M1657" s="11">
        <f>SUM(O1657,Q1657,S1657,U1657,W1657,Y1657,AA1657,AC1657,AE1657)</f>
        <v>55</v>
      </c>
      <c r="N1657" s="12" t="s">
        <v>206</v>
      </c>
      <c r="O1657" s="12">
        <v>36</v>
      </c>
      <c r="P1657" s="12">
        <v>1</v>
      </c>
      <c r="Q1657" s="12">
        <v>6</v>
      </c>
      <c r="R1657" s="12">
        <v>1</v>
      </c>
      <c r="S1657" s="12">
        <v>8</v>
      </c>
      <c r="T1657" s="12">
        <v>1</v>
      </c>
      <c r="U1657" s="12">
        <v>5</v>
      </c>
      <c r="V1657" s="12">
        <v>1</v>
      </c>
      <c r="W1657" s="12">
        <v>0</v>
      </c>
      <c r="X1657" s="12"/>
      <c r="Y1657" s="12"/>
      <c r="Z1657" s="12"/>
      <c r="AA1657" s="12"/>
      <c r="AB1657" s="12"/>
      <c r="AC1657" s="12"/>
      <c r="AD1657" s="12"/>
      <c r="AE1657" s="12"/>
      <c r="AF1657" s="12"/>
    </row>
    <row r="1658" spans="1:32">
      <c r="A1658" s="1">
        <v>8470</v>
      </c>
      <c r="B1658" s="17" t="s">
        <v>357</v>
      </c>
      <c r="C1658" s="17"/>
      <c r="D1658" s="17" t="s">
        <v>171</v>
      </c>
      <c r="E1658" s="17" t="s">
        <v>148</v>
      </c>
      <c r="F1658" s="1" t="s">
        <v>35</v>
      </c>
      <c r="G1658" s="17" t="s">
        <v>2709</v>
      </c>
      <c r="H1658" s="18" t="s">
        <v>2710</v>
      </c>
      <c r="I1658" s="15"/>
      <c r="J1658" s="17" t="s">
        <v>2691</v>
      </c>
      <c r="K1658" s="1">
        <f>_xlfn.XLOOKUP(J1658,'[1]Youth DB'!$G:$G,'[1]Youth DB'!$A:$A,"",0)</f>
        <v>434</v>
      </c>
      <c r="L1658" s="16">
        <v>44960</v>
      </c>
      <c r="M1658" s="11">
        <f>SUM(O1658,Q1658,S1658,U1658,W1658,Y1658,AA1658,AC1658,AE1658)</f>
        <v>39</v>
      </c>
      <c r="N1658" s="12" t="s">
        <v>206</v>
      </c>
      <c r="O1658" s="12">
        <v>10</v>
      </c>
      <c r="P1658" s="12">
        <v>1</v>
      </c>
      <c r="Q1658" s="12">
        <v>6</v>
      </c>
      <c r="R1658" s="12">
        <v>1</v>
      </c>
      <c r="S1658" s="12">
        <v>11</v>
      </c>
      <c r="T1658" s="12">
        <v>1</v>
      </c>
      <c r="U1658" s="12">
        <v>5</v>
      </c>
      <c r="V1658" s="12">
        <v>3</v>
      </c>
      <c r="W1658" s="12">
        <v>7</v>
      </c>
      <c r="X1658" s="12">
        <v>5</v>
      </c>
      <c r="Y1658" s="12"/>
      <c r="Z1658" s="12"/>
      <c r="AA1658" s="12"/>
      <c r="AB1658" s="12"/>
      <c r="AC1658" s="12"/>
      <c r="AD1658" s="12"/>
      <c r="AE1658" s="12"/>
      <c r="AF1658" s="12"/>
    </row>
    <row r="1659" spans="1:32">
      <c r="A1659" s="1">
        <v>8532</v>
      </c>
      <c r="B1659" s="17" t="s">
        <v>1297</v>
      </c>
      <c r="C1659" s="17" t="s">
        <v>1684</v>
      </c>
      <c r="D1659" s="17" t="s">
        <v>171</v>
      </c>
      <c r="E1659" s="17" t="s">
        <v>148</v>
      </c>
      <c r="F1659" s="1" t="s">
        <v>44</v>
      </c>
      <c r="G1659" s="65" t="s">
        <v>2371</v>
      </c>
      <c r="H1659" s="75" t="s">
        <v>2372</v>
      </c>
      <c r="I1659" s="15"/>
      <c r="J1659" s="88" t="s">
        <v>2356</v>
      </c>
      <c r="K1659" s="1">
        <f>_xlfn.XLOOKUP(J1659,'[1]Youth DB'!$G:$G,'[1]Youth DB'!$A:$A,"",0)</f>
        <v>440</v>
      </c>
      <c r="L1659" s="19">
        <v>45033</v>
      </c>
      <c r="M1659" s="11">
        <f>SUM(O1659,Q1659,S1659,U1659,W1659,Y1659,AA1659,AC1659,AE1659)</f>
        <v>9</v>
      </c>
      <c r="N1659" s="12" t="s">
        <v>40</v>
      </c>
      <c r="O1659" s="12">
        <v>0</v>
      </c>
      <c r="P1659" s="12"/>
      <c r="Q1659" s="12">
        <v>6</v>
      </c>
      <c r="R1659" s="12">
        <v>1</v>
      </c>
      <c r="S1659" s="12">
        <v>3</v>
      </c>
      <c r="T1659" s="12">
        <v>1</v>
      </c>
      <c r="U1659" s="12"/>
      <c r="V1659" s="12"/>
      <c r="W1659" s="12"/>
      <c r="X1659" s="12"/>
      <c r="Y1659" s="12"/>
      <c r="Z1659" s="12"/>
      <c r="AA1659" s="12"/>
      <c r="AB1659" s="12"/>
      <c r="AC1659" s="12"/>
      <c r="AD1659" s="12"/>
      <c r="AE1659" s="12"/>
      <c r="AF1659" s="12"/>
    </row>
    <row r="1660" spans="1:32">
      <c r="A1660" s="1">
        <v>6819</v>
      </c>
      <c r="B1660" s="17" t="s">
        <v>357</v>
      </c>
      <c r="C1660" s="17"/>
      <c r="D1660" s="17" t="s">
        <v>171</v>
      </c>
      <c r="E1660" s="17" t="s">
        <v>148</v>
      </c>
      <c r="F1660" s="1" t="s">
        <v>35</v>
      </c>
      <c r="G1660" s="17" t="s">
        <v>2713</v>
      </c>
      <c r="H1660" s="18" t="s">
        <v>2714</v>
      </c>
      <c r="I1660" s="15"/>
      <c r="J1660" s="17" t="s">
        <v>2691</v>
      </c>
      <c r="K1660" s="1">
        <f>_xlfn.XLOOKUP(J1660,'[1]Youth DB'!$G:$G,'[1]Youth DB'!$A:$A,"",0)</f>
        <v>434</v>
      </c>
      <c r="L1660" s="16">
        <v>44951</v>
      </c>
      <c r="M1660" s="11">
        <f>SUM(O1660,Q1660,S1660,U1660,W1660,Y1660,AA1660,AC1660,AE1660)</f>
        <v>68</v>
      </c>
      <c r="N1660" s="12" t="s">
        <v>206</v>
      </c>
      <c r="O1660" s="12">
        <v>33</v>
      </c>
      <c r="P1660" s="12">
        <v>1</v>
      </c>
      <c r="Q1660" s="12">
        <v>6</v>
      </c>
      <c r="R1660" s="12">
        <v>1</v>
      </c>
      <c r="S1660" s="12">
        <v>11</v>
      </c>
      <c r="T1660" s="12">
        <v>2</v>
      </c>
      <c r="U1660" s="12">
        <v>6</v>
      </c>
      <c r="V1660" s="12">
        <v>3</v>
      </c>
      <c r="W1660" s="12">
        <v>12</v>
      </c>
      <c r="X1660" s="12">
        <v>4</v>
      </c>
      <c r="Y1660" s="12"/>
      <c r="Z1660" s="12"/>
      <c r="AA1660" s="12"/>
      <c r="AB1660" s="12"/>
      <c r="AC1660" s="12"/>
      <c r="AD1660" s="12"/>
      <c r="AE1660" s="12"/>
      <c r="AF1660" s="12"/>
    </row>
    <row r="1661" spans="1:32">
      <c r="A1661" s="1">
        <v>8102</v>
      </c>
      <c r="B1661" s="3" t="s">
        <v>41</v>
      </c>
      <c r="C1661" s="3"/>
      <c r="D1661" s="3" t="s">
        <v>42</v>
      </c>
      <c r="E1661" s="3" t="s">
        <v>43</v>
      </c>
      <c r="F1661" s="1" t="s">
        <v>35</v>
      </c>
      <c r="G1661" s="3" t="s">
        <v>2715</v>
      </c>
      <c r="H1661" s="14" t="s">
        <v>2058</v>
      </c>
      <c r="I1661" s="15"/>
      <c r="J1661" t="s">
        <v>2696</v>
      </c>
      <c r="K1661" s="1">
        <f>_xlfn.XLOOKUP(J1661,'[1]Youth DB'!$G:$G,'[1]Youth DB'!$A:$A,"",0)</f>
        <v>935</v>
      </c>
      <c r="L1661" s="17" t="s">
        <v>1315</v>
      </c>
      <c r="M1661" s="11">
        <f>SUM(O1661,Q1661,S1661,U1661,W1661,Y1661,AA1661,AC1661,AE1661)</f>
        <v>21</v>
      </c>
      <c r="N1661" s="12" t="s">
        <v>40</v>
      </c>
      <c r="O1661" s="12">
        <v>3</v>
      </c>
      <c r="P1661" s="12">
        <v>1</v>
      </c>
      <c r="Q1661" s="12">
        <v>4</v>
      </c>
      <c r="R1661" s="12">
        <v>1</v>
      </c>
      <c r="S1661" s="12">
        <v>7</v>
      </c>
      <c r="T1661" s="12">
        <v>1</v>
      </c>
      <c r="U1661" s="12">
        <v>2</v>
      </c>
      <c r="V1661" s="12">
        <v>1</v>
      </c>
      <c r="W1661" s="12">
        <v>5</v>
      </c>
      <c r="X1661" s="12">
        <v>2</v>
      </c>
      <c r="Y1661" s="12"/>
      <c r="Z1661" s="12"/>
      <c r="AA1661" s="12"/>
      <c r="AB1661" s="12"/>
      <c r="AC1661" s="12"/>
      <c r="AD1661" s="12"/>
      <c r="AE1661" s="12"/>
      <c r="AF1661" s="12"/>
    </row>
    <row r="1662" spans="1:32">
      <c r="A1662" s="1">
        <v>8390</v>
      </c>
      <c r="B1662" s="17" t="s">
        <v>2388</v>
      </c>
      <c r="C1662" s="17"/>
      <c r="D1662" s="17" t="s">
        <v>171</v>
      </c>
      <c r="E1662" s="17" t="s">
        <v>148</v>
      </c>
      <c r="F1662" s="1" t="s">
        <v>44</v>
      </c>
      <c r="G1662" s="17" t="s">
        <v>2395</v>
      </c>
      <c r="H1662" s="18" t="s">
        <v>1522</v>
      </c>
      <c r="I1662" s="15"/>
      <c r="J1662" s="17" t="s">
        <v>2392</v>
      </c>
      <c r="K1662" s="1">
        <f>_xlfn.XLOOKUP(J1662,'[1]Youth DB'!$G:$G,'[1]Youth DB'!$A:$A,"",0)</f>
        <v>451</v>
      </c>
      <c r="L1662" s="17" t="s">
        <v>2306</v>
      </c>
      <c r="M1662" s="11">
        <f>SUM(O1662,Q1662,S1662,U1662,W1662,Y1662,AA1662,AC1662,AE1662)</f>
        <v>10</v>
      </c>
      <c r="N1662" s="12" t="s">
        <v>40</v>
      </c>
      <c r="O1662" s="12">
        <v>6</v>
      </c>
      <c r="P1662" s="12">
        <v>1</v>
      </c>
      <c r="Q1662" s="12">
        <v>4</v>
      </c>
      <c r="R1662" s="12">
        <v>1</v>
      </c>
      <c r="S1662" s="12">
        <v>0</v>
      </c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</row>
    <row r="1663" spans="1:32">
      <c r="A1663" s="1">
        <v>6828</v>
      </c>
      <c r="B1663" s="17" t="s">
        <v>357</v>
      </c>
      <c r="C1663" s="17" t="s">
        <v>390</v>
      </c>
      <c r="D1663" s="17" t="s">
        <v>171</v>
      </c>
      <c r="E1663" s="17" t="s">
        <v>148</v>
      </c>
      <c r="F1663" s="1" t="s">
        <v>35</v>
      </c>
      <c r="G1663" s="17" t="s">
        <v>2690</v>
      </c>
      <c r="H1663" s="18" t="s">
        <v>2718</v>
      </c>
      <c r="I1663" s="15"/>
      <c r="J1663" s="17" t="s">
        <v>2691</v>
      </c>
      <c r="K1663" s="1">
        <f>_xlfn.XLOOKUP(J1663,'[1]Youth DB'!$G:$G,'[1]Youth DB'!$A:$A,"",0)</f>
        <v>434</v>
      </c>
      <c r="L1663" s="19">
        <v>45033</v>
      </c>
      <c r="M1663" s="11">
        <f>SUM(O1663,Q1663,S1663,U1663,W1663,Y1663,AA1663,AC1663,AE1663)</f>
        <v>10</v>
      </c>
      <c r="N1663" s="12" t="s">
        <v>40</v>
      </c>
      <c r="O1663" s="12">
        <v>0</v>
      </c>
      <c r="P1663" s="12"/>
      <c r="Q1663" s="12">
        <v>1</v>
      </c>
      <c r="R1663" s="12">
        <v>1</v>
      </c>
      <c r="S1663" s="12"/>
      <c r="T1663" s="12"/>
      <c r="U1663" s="12">
        <v>9</v>
      </c>
      <c r="V1663" s="12">
        <v>2</v>
      </c>
      <c r="W1663" s="12"/>
      <c r="X1663" s="12"/>
      <c r="Y1663" s="12"/>
      <c r="Z1663" s="12"/>
      <c r="AA1663" s="12"/>
      <c r="AB1663" s="12"/>
      <c r="AC1663" s="12"/>
      <c r="AD1663" s="12"/>
      <c r="AE1663" s="12"/>
      <c r="AF1663" s="12"/>
    </row>
    <row r="1664" spans="1:32">
      <c r="A1664" s="1">
        <v>9848</v>
      </c>
      <c r="B1664" s="26" t="s">
        <v>357</v>
      </c>
      <c r="C1664" s="17"/>
      <c r="D1664" s="17" t="s">
        <v>171</v>
      </c>
      <c r="E1664" s="17" t="s">
        <v>148</v>
      </c>
      <c r="F1664" s="1" t="s">
        <v>35</v>
      </c>
      <c r="G1664" s="17" t="s">
        <v>2719</v>
      </c>
      <c r="H1664" s="18" t="s">
        <v>2720</v>
      </c>
      <c r="I1664" s="15"/>
      <c r="J1664" s="82" t="s">
        <v>2691</v>
      </c>
      <c r="K1664" s="1">
        <f>_xlfn.XLOOKUP(J1664,'[1]Youth DB'!$G:$G,'[1]Youth DB'!$A:$A,"",0)</f>
        <v>434</v>
      </c>
      <c r="L1664" s="16"/>
      <c r="M1664" s="11">
        <f>SUM(O1664,Q1664,S1664,U1664,W1664,Y1664,AA1664,AC1664,AE1664)</f>
        <v>5</v>
      </c>
      <c r="N1664" s="12"/>
      <c r="O1664" s="12"/>
      <c r="P1664" s="12"/>
      <c r="Q1664" s="12"/>
      <c r="R1664" s="12"/>
      <c r="S1664" s="12"/>
      <c r="T1664" s="12"/>
      <c r="U1664" s="12">
        <v>5</v>
      </c>
      <c r="V1664" s="12">
        <v>2</v>
      </c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</row>
    <row r="1665" spans="1:32">
      <c r="A1665" s="1">
        <v>9849</v>
      </c>
      <c r="B1665" s="26" t="s">
        <v>357</v>
      </c>
      <c r="C1665" s="17"/>
      <c r="D1665" s="17" t="s">
        <v>171</v>
      </c>
      <c r="E1665" s="17" t="s">
        <v>148</v>
      </c>
      <c r="F1665" s="1" t="s">
        <v>35</v>
      </c>
      <c r="G1665" s="17" t="s">
        <v>2721</v>
      </c>
      <c r="H1665" s="18" t="s">
        <v>592</v>
      </c>
      <c r="I1665" s="15"/>
      <c r="J1665" s="82" t="s">
        <v>2691</v>
      </c>
      <c r="K1665" s="1">
        <f>_xlfn.XLOOKUP(J1665,'[1]Youth DB'!$G:$G,'[1]Youth DB'!$A:$A,"",0)</f>
        <v>434</v>
      </c>
      <c r="L1665" s="16"/>
      <c r="M1665" s="11">
        <f>SUM(O1665,Q1665,S1665,U1665,W1665,Y1665,AA1665,AC1665,AE1665)</f>
        <v>5</v>
      </c>
      <c r="N1665" s="12"/>
      <c r="O1665" s="12"/>
      <c r="P1665" s="12"/>
      <c r="Q1665" s="12"/>
      <c r="R1665" s="12"/>
      <c r="S1665" s="12"/>
      <c r="T1665" s="12"/>
      <c r="U1665" s="12">
        <v>5</v>
      </c>
      <c r="V1665" s="12">
        <v>3</v>
      </c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</row>
    <row r="1666" spans="1:32">
      <c r="A1666" s="1" t="s">
        <v>1690</v>
      </c>
      <c r="B1666" s="3" t="s">
        <v>357</v>
      </c>
      <c r="C1666" s="3" t="s">
        <v>426</v>
      </c>
      <c r="D1666" s="3" t="s">
        <v>171</v>
      </c>
      <c r="E1666" s="3" t="s">
        <v>148</v>
      </c>
      <c r="F1666" s="1" t="s">
        <v>35</v>
      </c>
      <c r="G1666" s="3" t="s">
        <v>2722</v>
      </c>
      <c r="H1666" s="14" t="s">
        <v>109</v>
      </c>
      <c r="I1666" s="15"/>
      <c r="J1666" s="17" t="s">
        <v>2691</v>
      </c>
      <c r="K1666" s="1">
        <f>_xlfn.XLOOKUP(J1666,'[1]Youth DB'!$G:$G,'[1]Youth DB'!$A:$A,"",0)</f>
        <v>434</v>
      </c>
      <c r="L1666" s="16"/>
      <c r="M1666" s="11">
        <f>SUM(O1666,Q1666,S1666,U1666,W1666,Y1666,AA1666,AC1666,AE1666)</f>
        <v>7</v>
      </c>
      <c r="N1666" s="12"/>
      <c r="O1666" s="12"/>
      <c r="P1666" s="12"/>
      <c r="Q1666" s="12"/>
      <c r="R1666" s="12"/>
      <c r="S1666" s="12"/>
      <c r="T1666" s="12"/>
      <c r="U1666" s="12">
        <v>7</v>
      </c>
      <c r="V1666" s="12">
        <v>1</v>
      </c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</row>
    <row r="1667" spans="1:32">
      <c r="A1667" s="1" t="s">
        <v>1690</v>
      </c>
      <c r="B1667" s="3" t="s">
        <v>357</v>
      </c>
      <c r="C1667" s="3" t="s">
        <v>426</v>
      </c>
      <c r="D1667" s="3" t="s">
        <v>171</v>
      </c>
      <c r="E1667" s="3" t="s">
        <v>148</v>
      </c>
      <c r="F1667" s="1" t="s">
        <v>35</v>
      </c>
      <c r="G1667" s="3" t="s">
        <v>2723</v>
      </c>
      <c r="H1667" s="14" t="s">
        <v>186</v>
      </c>
      <c r="I1667" s="15"/>
      <c r="J1667" s="17" t="s">
        <v>2691</v>
      </c>
      <c r="K1667" s="1">
        <f>_xlfn.XLOOKUP(J1667,'[1]Youth DB'!$G:$G,'[1]Youth DB'!$A:$A,"",0)</f>
        <v>434</v>
      </c>
      <c r="L1667" s="16"/>
      <c r="M1667" s="11">
        <f>SUM(O1667,Q1667,S1667,U1667,W1667,Y1667,AA1667,AC1667,AE1667)</f>
        <v>8</v>
      </c>
      <c r="N1667" s="12"/>
      <c r="O1667" s="12"/>
      <c r="P1667" s="12"/>
      <c r="Q1667" s="12"/>
      <c r="R1667" s="12"/>
      <c r="S1667" s="12"/>
      <c r="T1667" s="12"/>
      <c r="U1667" s="12">
        <v>8</v>
      </c>
      <c r="V1667" s="12">
        <v>1</v>
      </c>
      <c r="W1667" s="12"/>
      <c r="X1667" s="12"/>
      <c r="Y1667" s="12"/>
      <c r="Z1667" s="12"/>
      <c r="AA1667" s="12"/>
      <c r="AB1667" s="12"/>
      <c r="AC1667" s="12"/>
      <c r="AD1667" s="12"/>
      <c r="AE1667" s="12"/>
      <c r="AF1667" s="12"/>
    </row>
    <row r="1668" spans="1:32">
      <c r="A1668" s="1">
        <v>8205</v>
      </c>
      <c r="B1668" s="17" t="s">
        <v>41</v>
      </c>
      <c r="C1668" s="3"/>
      <c r="D1668" s="3" t="s">
        <v>42</v>
      </c>
      <c r="E1668" s="17" t="s">
        <v>148</v>
      </c>
      <c r="F1668" s="1" t="s">
        <v>35</v>
      </c>
      <c r="G1668" s="17" t="s">
        <v>2724</v>
      </c>
      <c r="H1668" s="18" t="s">
        <v>2725</v>
      </c>
      <c r="I1668" s="15"/>
      <c r="J1668" s="17" t="s">
        <v>2726</v>
      </c>
      <c r="K1668" s="1">
        <f>_xlfn.XLOOKUP(J1668,'[1]Youth DB'!$G:$G,'[1]Youth DB'!$A:$A,"",0)</f>
        <v>760</v>
      </c>
      <c r="L1668" s="16">
        <v>44959</v>
      </c>
      <c r="M1668" s="11">
        <f>SUM(O1668,Q1668,S1668,U1668,W1668,Y1668,AA1668,AC1668,AE1668)</f>
        <v>29</v>
      </c>
      <c r="N1668" s="12" t="s">
        <v>40</v>
      </c>
      <c r="O1668" s="12">
        <v>24</v>
      </c>
      <c r="P1668" s="12">
        <v>1</v>
      </c>
      <c r="Q1668" s="12">
        <v>0</v>
      </c>
      <c r="R1668" s="12">
        <v>1</v>
      </c>
      <c r="S1668" s="12">
        <v>3</v>
      </c>
      <c r="T1668" s="12">
        <v>1</v>
      </c>
      <c r="U1668" s="12">
        <v>2</v>
      </c>
      <c r="V1668" s="12">
        <v>1</v>
      </c>
      <c r="W1668" s="12"/>
      <c r="X1668" s="12"/>
      <c r="Y1668" s="12"/>
      <c r="Z1668" s="12"/>
      <c r="AA1668" s="12"/>
      <c r="AB1668" s="12"/>
      <c r="AC1668" s="12"/>
      <c r="AD1668" s="12"/>
      <c r="AE1668" s="12"/>
      <c r="AF1668" s="12"/>
    </row>
    <row r="1669" spans="1:32">
      <c r="A1669" s="1">
        <v>8206</v>
      </c>
      <c r="B1669" s="17" t="s">
        <v>41</v>
      </c>
      <c r="C1669" s="3"/>
      <c r="D1669" s="3" t="s">
        <v>42</v>
      </c>
      <c r="E1669" s="17" t="s">
        <v>148</v>
      </c>
      <c r="F1669" s="1" t="s">
        <v>35</v>
      </c>
      <c r="G1669" s="17" t="s">
        <v>2727</v>
      </c>
      <c r="H1669" s="18" t="s">
        <v>2355</v>
      </c>
      <c r="I1669" s="15"/>
      <c r="J1669" s="17" t="s">
        <v>2726</v>
      </c>
      <c r="K1669" s="1">
        <f>_xlfn.XLOOKUP(J1669,'[1]Youth DB'!$G:$G,'[1]Youth DB'!$A:$A,"",0)</f>
        <v>760</v>
      </c>
      <c r="L1669" s="16">
        <v>44959</v>
      </c>
      <c r="M1669" s="11">
        <f>SUM(O1669,Q1669,S1669,U1669,W1669,Y1669,AA1669,AC1669,AE1669)</f>
        <v>40</v>
      </c>
      <c r="N1669" s="12" t="s">
        <v>40</v>
      </c>
      <c r="O1669" s="12">
        <v>24</v>
      </c>
      <c r="P1669" s="12">
        <v>1</v>
      </c>
      <c r="Q1669" s="12">
        <v>2</v>
      </c>
      <c r="R1669" s="12">
        <v>1</v>
      </c>
      <c r="S1669" s="12">
        <v>9</v>
      </c>
      <c r="T1669" s="12">
        <v>1</v>
      </c>
      <c r="U1669" s="12">
        <v>5</v>
      </c>
      <c r="V1669" s="12">
        <v>1</v>
      </c>
      <c r="W1669" s="12"/>
      <c r="X1669" s="12"/>
      <c r="Y1669" s="12"/>
      <c r="Z1669" s="12"/>
      <c r="AA1669" s="12"/>
      <c r="AB1669" s="12"/>
      <c r="AC1669" s="12"/>
      <c r="AD1669" s="12"/>
      <c r="AE1669" s="12"/>
      <c r="AF1669" s="12"/>
    </row>
    <row r="1670" spans="1:32">
      <c r="A1670" s="1">
        <v>8201</v>
      </c>
      <c r="B1670" s="17" t="s">
        <v>41</v>
      </c>
      <c r="C1670" s="3"/>
      <c r="D1670" s="3" t="s">
        <v>42</v>
      </c>
      <c r="E1670" s="17" t="s">
        <v>148</v>
      </c>
      <c r="F1670" s="1" t="s">
        <v>35</v>
      </c>
      <c r="G1670" s="17" t="s">
        <v>2728</v>
      </c>
      <c r="H1670" s="18" t="s">
        <v>1839</v>
      </c>
      <c r="I1670" s="15" t="s">
        <v>78</v>
      </c>
      <c r="J1670" s="17" t="s">
        <v>2726</v>
      </c>
      <c r="K1670" s="1">
        <f>_xlfn.XLOOKUP(J1670,'[1]Youth DB'!$G:$G,'[1]Youth DB'!$A:$A,"",0)</f>
        <v>760</v>
      </c>
      <c r="L1670" s="16">
        <v>44966</v>
      </c>
      <c r="M1670" s="11">
        <f>SUM(O1670,Q1670,S1670,U1670,W1670,Y1670,AA1670,AC1670,AE1670)</f>
        <v>18</v>
      </c>
      <c r="N1670" s="12" t="s">
        <v>40</v>
      </c>
      <c r="O1670" s="12">
        <v>7</v>
      </c>
      <c r="P1670" s="12">
        <v>1</v>
      </c>
      <c r="Q1670" s="12">
        <v>0</v>
      </c>
      <c r="R1670" s="12">
        <v>1</v>
      </c>
      <c r="S1670" s="12">
        <v>5</v>
      </c>
      <c r="T1670" s="12">
        <v>1</v>
      </c>
      <c r="U1670" s="12">
        <v>4</v>
      </c>
      <c r="V1670" s="12">
        <v>1</v>
      </c>
      <c r="W1670" s="12">
        <v>2</v>
      </c>
      <c r="X1670" s="12">
        <v>1</v>
      </c>
      <c r="Y1670" s="12"/>
      <c r="Z1670" s="12"/>
      <c r="AA1670" s="12"/>
      <c r="AB1670" s="12"/>
      <c r="AC1670" s="12"/>
      <c r="AD1670" s="12"/>
      <c r="AE1670" s="12"/>
      <c r="AF1670" s="12"/>
    </row>
    <row r="1671" spans="1:32">
      <c r="A1671" s="1">
        <v>8200</v>
      </c>
      <c r="B1671" s="17" t="s">
        <v>41</v>
      </c>
      <c r="C1671" s="3"/>
      <c r="D1671" s="3" t="s">
        <v>42</v>
      </c>
      <c r="E1671" s="17" t="s">
        <v>148</v>
      </c>
      <c r="F1671" s="1" t="s">
        <v>35</v>
      </c>
      <c r="G1671" s="17" t="s">
        <v>2729</v>
      </c>
      <c r="H1671" s="18" t="s">
        <v>1227</v>
      </c>
      <c r="I1671" s="15"/>
      <c r="J1671" s="17" t="s">
        <v>2726</v>
      </c>
      <c r="K1671" s="1">
        <f>_xlfn.XLOOKUP(J1671,'[1]Youth DB'!$G:$G,'[1]Youth DB'!$A:$A,"",0)</f>
        <v>760</v>
      </c>
      <c r="L1671" s="17" t="s">
        <v>2730</v>
      </c>
      <c r="M1671" s="11">
        <f>SUM(O1671,Q1671,S1671,U1671,W1671,Y1671,AA1671,AC1671,AE1671)</f>
        <v>11</v>
      </c>
      <c r="N1671" s="12" t="s">
        <v>40</v>
      </c>
      <c r="O1671" s="12">
        <v>8</v>
      </c>
      <c r="P1671" s="12">
        <v>1</v>
      </c>
      <c r="Q1671" s="12">
        <v>0</v>
      </c>
      <c r="R1671" s="12">
        <v>1</v>
      </c>
      <c r="S1671" s="12">
        <v>3</v>
      </c>
      <c r="T1671" s="12">
        <v>1</v>
      </c>
      <c r="U1671" s="12">
        <v>0</v>
      </c>
      <c r="V1671" s="12">
        <v>1</v>
      </c>
      <c r="W1671" s="12"/>
      <c r="X1671" s="12"/>
      <c r="Y1671" s="12"/>
      <c r="Z1671" s="12"/>
      <c r="AA1671" s="12"/>
      <c r="AB1671" s="12"/>
      <c r="AC1671" s="12"/>
      <c r="AD1671" s="12"/>
      <c r="AE1671" s="12"/>
      <c r="AF1671" s="12"/>
    </row>
    <row r="1672" spans="1:32">
      <c r="A1672" s="1">
        <v>7512</v>
      </c>
      <c r="B1672" s="17" t="s">
        <v>41</v>
      </c>
      <c r="C1672" s="3"/>
      <c r="D1672" s="3" t="s">
        <v>42</v>
      </c>
      <c r="E1672" s="17" t="s">
        <v>148</v>
      </c>
      <c r="F1672" s="1" t="s">
        <v>35</v>
      </c>
      <c r="G1672" s="17" t="s">
        <v>2267</v>
      </c>
      <c r="H1672" s="18" t="s">
        <v>861</v>
      </c>
      <c r="I1672" s="15"/>
      <c r="J1672" s="17" t="s">
        <v>2726</v>
      </c>
      <c r="K1672" s="1">
        <f>_xlfn.XLOOKUP(J1672,'[1]Youth DB'!$G:$G,'[1]Youth DB'!$A:$A,"",0)</f>
        <v>760</v>
      </c>
      <c r="L1672" s="16">
        <v>44928</v>
      </c>
      <c r="M1672" s="11">
        <f>SUM(O1672,Q1672,S1672,U1672,W1672,Y1672,AA1672,AC1672,AE1672)</f>
        <v>21</v>
      </c>
      <c r="N1672" s="12" t="s">
        <v>40</v>
      </c>
      <c r="O1672" s="12">
        <v>7</v>
      </c>
      <c r="P1672" s="12">
        <v>1</v>
      </c>
      <c r="Q1672" s="12">
        <v>4</v>
      </c>
      <c r="R1672" s="12">
        <v>1</v>
      </c>
      <c r="S1672" s="12">
        <v>8</v>
      </c>
      <c r="T1672" s="12">
        <v>1</v>
      </c>
      <c r="U1672" s="12">
        <v>2</v>
      </c>
      <c r="V1672" s="12">
        <v>1</v>
      </c>
      <c r="W1672" s="12"/>
      <c r="X1672" s="12"/>
      <c r="Y1672" s="12"/>
      <c r="Z1672" s="12"/>
      <c r="AA1672" s="12"/>
      <c r="AB1672" s="12"/>
      <c r="AC1672" s="12"/>
      <c r="AD1672" s="12"/>
      <c r="AE1672" s="12"/>
      <c r="AF1672" s="12"/>
    </row>
    <row r="1673" spans="1:32">
      <c r="A1673" s="1">
        <v>8203</v>
      </c>
      <c r="B1673" s="17" t="s">
        <v>41</v>
      </c>
      <c r="C1673" s="3"/>
      <c r="D1673" s="3" t="s">
        <v>42</v>
      </c>
      <c r="E1673" s="17" t="s">
        <v>148</v>
      </c>
      <c r="F1673" s="1" t="s">
        <v>35</v>
      </c>
      <c r="G1673" s="17" t="s">
        <v>162</v>
      </c>
      <c r="H1673" s="18" t="s">
        <v>380</v>
      </c>
      <c r="I1673" s="15"/>
      <c r="J1673" s="17" t="s">
        <v>2726</v>
      </c>
      <c r="K1673" s="1">
        <f>_xlfn.XLOOKUP(J1673,'[1]Youth DB'!$G:$G,'[1]Youth DB'!$A:$A,"",0)</f>
        <v>760</v>
      </c>
      <c r="L1673" s="16">
        <v>44963</v>
      </c>
      <c r="M1673" s="11">
        <f>SUM(O1673,Q1673,S1673,U1673,W1673,Y1673,AA1673,AC1673,AE1673)</f>
        <v>47</v>
      </c>
      <c r="N1673" s="12" t="s">
        <v>40</v>
      </c>
      <c r="O1673" s="12">
        <v>18</v>
      </c>
      <c r="P1673" s="12">
        <v>1</v>
      </c>
      <c r="Q1673" s="12">
        <v>6</v>
      </c>
      <c r="R1673" s="12">
        <v>1</v>
      </c>
      <c r="S1673" s="12">
        <v>12</v>
      </c>
      <c r="T1673" s="12">
        <v>1</v>
      </c>
      <c r="U1673" s="12">
        <v>11</v>
      </c>
      <c r="V1673" s="12">
        <v>2</v>
      </c>
      <c r="W1673" s="12"/>
      <c r="X1673" s="12"/>
      <c r="Y1673" s="12"/>
      <c r="Z1673" s="12"/>
      <c r="AA1673" s="12"/>
      <c r="AB1673" s="12"/>
      <c r="AC1673" s="12"/>
      <c r="AD1673" s="12"/>
      <c r="AE1673" s="12"/>
      <c r="AF1673" s="12"/>
    </row>
    <row r="1674" spans="1:32">
      <c r="A1674" s="1">
        <v>9703</v>
      </c>
      <c r="B1674" s="17" t="s">
        <v>41</v>
      </c>
      <c r="C1674" s="3"/>
      <c r="D1674" s="3" t="s">
        <v>42</v>
      </c>
      <c r="E1674" s="17" t="s">
        <v>148</v>
      </c>
      <c r="F1674" s="1" t="s">
        <v>35</v>
      </c>
      <c r="G1674" s="17" t="s">
        <v>2731</v>
      </c>
      <c r="H1674" s="18" t="s">
        <v>625</v>
      </c>
      <c r="I1674" s="15"/>
      <c r="J1674" s="17" t="s">
        <v>2726</v>
      </c>
      <c r="K1674" s="1">
        <f>_xlfn.XLOOKUP(J1674,'[1]Youth DB'!$G:$G,'[1]Youth DB'!$A:$A,"",0)</f>
        <v>760</v>
      </c>
      <c r="L1674" s="16">
        <v>44959</v>
      </c>
      <c r="M1674" s="11">
        <f>SUM(O1674,Q1674,S1674,U1674,W1674,Y1674,AA1674,AC1674,AE1674)</f>
        <v>39</v>
      </c>
      <c r="N1674" s="12" t="s">
        <v>40</v>
      </c>
      <c r="O1674" s="12">
        <v>29</v>
      </c>
      <c r="P1674" s="12">
        <v>1</v>
      </c>
      <c r="Q1674" s="12">
        <v>6</v>
      </c>
      <c r="R1674" s="12">
        <v>1</v>
      </c>
      <c r="S1674" s="12">
        <v>4</v>
      </c>
      <c r="T1674" s="12">
        <v>1</v>
      </c>
      <c r="U1674" s="12">
        <v>0</v>
      </c>
      <c r="V1674" s="12">
        <v>1</v>
      </c>
      <c r="W1674" s="12"/>
      <c r="X1674" s="12"/>
      <c r="Y1674" s="12"/>
      <c r="Z1674" s="12"/>
      <c r="AA1674" s="12"/>
      <c r="AB1674" s="12"/>
      <c r="AC1674" s="12"/>
      <c r="AD1674" s="12"/>
      <c r="AE1674" s="12"/>
      <c r="AF1674" s="12"/>
    </row>
    <row r="1675" spans="1:32">
      <c r="A1675" s="1">
        <v>8204</v>
      </c>
      <c r="B1675" s="17" t="s">
        <v>41</v>
      </c>
      <c r="C1675" s="3"/>
      <c r="D1675" s="3" t="s">
        <v>42</v>
      </c>
      <c r="E1675" s="17" t="s">
        <v>148</v>
      </c>
      <c r="F1675" s="1" t="s">
        <v>35</v>
      </c>
      <c r="G1675" s="17" t="s">
        <v>1926</v>
      </c>
      <c r="H1675" s="18" t="s">
        <v>93</v>
      </c>
      <c r="I1675" s="15"/>
      <c r="J1675" s="17" t="s">
        <v>2726</v>
      </c>
      <c r="K1675" s="1">
        <f>_xlfn.XLOOKUP(J1675,'[1]Youth DB'!$G:$G,'[1]Youth DB'!$A:$A,"",0)</f>
        <v>760</v>
      </c>
      <c r="L1675" s="17" t="s">
        <v>152</v>
      </c>
      <c r="M1675" s="11">
        <f>SUM(O1675,Q1675,S1675,U1675,W1675,Y1675,AA1675,AC1675,AE1675)</f>
        <v>52</v>
      </c>
      <c r="N1675" s="12" t="s">
        <v>40</v>
      </c>
      <c r="O1675" s="12">
        <v>24</v>
      </c>
      <c r="P1675" s="12">
        <v>1</v>
      </c>
      <c r="Q1675" s="12">
        <v>5</v>
      </c>
      <c r="R1675" s="12">
        <v>1</v>
      </c>
      <c r="S1675" s="12">
        <v>13</v>
      </c>
      <c r="T1675" s="12">
        <v>1</v>
      </c>
      <c r="U1675" s="12">
        <v>10</v>
      </c>
      <c r="V1675" s="12">
        <v>2</v>
      </c>
      <c r="W1675" s="12"/>
      <c r="X1675" s="12"/>
      <c r="Y1675" s="12"/>
      <c r="Z1675" s="12"/>
      <c r="AA1675" s="12"/>
      <c r="AB1675" s="12"/>
      <c r="AC1675" s="12"/>
      <c r="AD1675" s="12"/>
      <c r="AE1675" s="12"/>
      <c r="AF1675" s="12"/>
    </row>
    <row r="1676" spans="1:32">
      <c r="A1676" s="1">
        <v>9704</v>
      </c>
      <c r="B1676" s="17" t="s">
        <v>41</v>
      </c>
      <c r="C1676" s="3"/>
      <c r="D1676" s="3" t="s">
        <v>42</v>
      </c>
      <c r="E1676" s="17" t="s">
        <v>148</v>
      </c>
      <c r="F1676" s="1" t="s">
        <v>35</v>
      </c>
      <c r="G1676" s="17" t="s">
        <v>2732</v>
      </c>
      <c r="H1676" s="18" t="s">
        <v>2733</v>
      </c>
      <c r="I1676" s="15"/>
      <c r="J1676" s="17" t="s">
        <v>2726</v>
      </c>
      <c r="K1676" s="1">
        <f>_xlfn.XLOOKUP(J1676,'[1]Youth DB'!$G:$G,'[1]Youth DB'!$A:$A,"",0)</f>
        <v>760</v>
      </c>
      <c r="L1676" s="16">
        <v>44952</v>
      </c>
      <c r="M1676" s="11">
        <f>SUM(O1676,Q1676,S1676,U1676,W1676,Y1676,AA1676,AC1676,AE1676)</f>
        <v>41</v>
      </c>
      <c r="N1676" s="12" t="s">
        <v>40</v>
      </c>
      <c r="O1676" s="12">
        <v>23</v>
      </c>
      <c r="P1676" s="12">
        <v>1</v>
      </c>
      <c r="Q1676" s="12">
        <v>4</v>
      </c>
      <c r="R1676" s="12">
        <v>1</v>
      </c>
      <c r="S1676" s="12">
        <v>10</v>
      </c>
      <c r="T1676" s="12">
        <v>1</v>
      </c>
      <c r="U1676" s="12">
        <v>4</v>
      </c>
      <c r="V1676" s="12">
        <v>1</v>
      </c>
      <c r="W1676" s="12"/>
      <c r="X1676" s="12"/>
      <c r="Y1676" s="12"/>
      <c r="Z1676" s="12"/>
      <c r="AA1676" s="12"/>
      <c r="AB1676" s="12"/>
      <c r="AC1676" s="12"/>
      <c r="AD1676" s="12"/>
      <c r="AE1676" s="12"/>
      <c r="AF1676" s="12"/>
    </row>
    <row r="1677" spans="1:32">
      <c r="A1677" s="1">
        <v>8207</v>
      </c>
      <c r="B1677" s="17" t="s">
        <v>41</v>
      </c>
      <c r="C1677" s="3"/>
      <c r="D1677" s="3" t="s">
        <v>42</v>
      </c>
      <c r="E1677" s="17" t="s">
        <v>148</v>
      </c>
      <c r="F1677" s="1" t="s">
        <v>35</v>
      </c>
      <c r="G1677" s="17" t="s">
        <v>2704</v>
      </c>
      <c r="H1677" s="18" t="s">
        <v>2734</v>
      </c>
      <c r="I1677" s="15"/>
      <c r="J1677" s="17" t="s">
        <v>2726</v>
      </c>
      <c r="K1677" s="1">
        <f>_xlfn.XLOOKUP(J1677,'[1]Youth DB'!$G:$G,'[1]Youth DB'!$A:$A,"",0)</f>
        <v>760</v>
      </c>
      <c r="L1677" s="16">
        <v>45008</v>
      </c>
      <c r="M1677" s="11">
        <f>SUM(O1677,Q1677,S1677,U1677,W1677,Y1677,AA1677,AC1677,AE1677)</f>
        <v>24</v>
      </c>
      <c r="N1677" s="12" t="s">
        <v>40</v>
      </c>
      <c r="O1677" s="12">
        <v>3</v>
      </c>
      <c r="P1677" s="12">
        <v>1</v>
      </c>
      <c r="Q1677" s="12">
        <v>3</v>
      </c>
      <c r="R1677" s="12">
        <v>1</v>
      </c>
      <c r="S1677" s="12">
        <v>12</v>
      </c>
      <c r="T1677" s="12">
        <v>1</v>
      </c>
      <c r="U1677" s="12">
        <v>6</v>
      </c>
      <c r="V1677" s="12">
        <v>2</v>
      </c>
      <c r="W1677" s="12"/>
      <c r="X1677" s="12"/>
      <c r="Y1677" s="12"/>
      <c r="Z1677" s="12"/>
      <c r="AA1677" s="12"/>
      <c r="AB1677" s="12"/>
      <c r="AC1677" s="12"/>
      <c r="AD1677" s="12"/>
      <c r="AE1677" s="12"/>
      <c r="AF1677" s="12"/>
    </row>
    <row r="1678" spans="1:32">
      <c r="A1678" s="1">
        <v>8208</v>
      </c>
      <c r="B1678" s="17" t="s">
        <v>41</v>
      </c>
      <c r="C1678" s="3"/>
      <c r="D1678" s="3" t="s">
        <v>42</v>
      </c>
      <c r="E1678" s="17" t="s">
        <v>148</v>
      </c>
      <c r="F1678" s="1" t="s">
        <v>35</v>
      </c>
      <c r="G1678" s="17" t="s">
        <v>289</v>
      </c>
      <c r="H1678" s="18" t="s">
        <v>1775</v>
      </c>
      <c r="I1678" s="15"/>
      <c r="J1678" s="17" t="s">
        <v>2726</v>
      </c>
      <c r="K1678" s="1">
        <f>_xlfn.XLOOKUP(J1678,'[1]Youth DB'!$G:$G,'[1]Youth DB'!$A:$A,"",0)</f>
        <v>760</v>
      </c>
      <c r="L1678" s="16">
        <v>44959</v>
      </c>
      <c r="M1678" s="11">
        <f>SUM(O1678,Q1678,S1678,U1678,W1678,Y1678,AA1678,AC1678,AE1678)</f>
        <v>33</v>
      </c>
      <c r="N1678" s="12" t="s">
        <v>40</v>
      </c>
      <c r="O1678" s="12">
        <v>10</v>
      </c>
      <c r="P1678" s="12">
        <v>1</v>
      </c>
      <c r="Q1678" s="12">
        <v>3</v>
      </c>
      <c r="R1678" s="12">
        <v>1</v>
      </c>
      <c r="S1678" s="12">
        <v>18</v>
      </c>
      <c r="T1678" s="12">
        <v>1</v>
      </c>
      <c r="U1678" s="12">
        <v>2</v>
      </c>
      <c r="V1678" s="12">
        <v>1</v>
      </c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</row>
    <row r="1679" spans="1:32">
      <c r="A1679" s="1">
        <v>4843</v>
      </c>
      <c r="B1679" s="17" t="s">
        <v>1297</v>
      </c>
      <c r="C1679" s="17" t="s">
        <v>1684</v>
      </c>
      <c r="D1679" s="17" t="s">
        <v>171</v>
      </c>
      <c r="E1679" s="17" t="s">
        <v>148</v>
      </c>
      <c r="F1679" s="1" t="s">
        <v>44</v>
      </c>
      <c r="G1679" s="65" t="s">
        <v>872</v>
      </c>
      <c r="H1679" s="75" t="s">
        <v>623</v>
      </c>
      <c r="I1679" s="15"/>
      <c r="J1679" s="88" t="s">
        <v>2356</v>
      </c>
      <c r="K1679" s="1">
        <f>_xlfn.XLOOKUP(J1679,'[1]Youth DB'!$G:$G,'[1]Youth DB'!$A:$A,"",0)</f>
        <v>440</v>
      </c>
      <c r="L1679" s="19">
        <v>45033</v>
      </c>
      <c r="M1679" s="11">
        <f>SUM(O1679,Q1679,S1679,U1679,W1679,Y1679,AA1679,AC1679,AE1679)</f>
        <v>11</v>
      </c>
      <c r="N1679" s="12" t="s">
        <v>40</v>
      </c>
      <c r="O1679" s="12">
        <v>0</v>
      </c>
      <c r="P1679" s="12"/>
      <c r="Q1679" s="12">
        <v>6</v>
      </c>
      <c r="R1679" s="12">
        <v>1</v>
      </c>
      <c r="S1679" s="12">
        <v>5</v>
      </c>
      <c r="T1679" s="12">
        <v>1</v>
      </c>
      <c r="U1679" s="12"/>
      <c r="V1679" s="12"/>
      <c r="W1679" s="12"/>
      <c r="X1679" s="12"/>
      <c r="Y1679" s="12"/>
      <c r="Z1679" s="12"/>
      <c r="AA1679" s="12"/>
      <c r="AB1679" s="12"/>
      <c r="AC1679" s="12"/>
      <c r="AD1679" s="12"/>
      <c r="AE1679" s="12"/>
      <c r="AF1679" s="12"/>
    </row>
    <row r="1680" spans="1:32">
      <c r="A1680" s="1">
        <v>9777</v>
      </c>
      <c r="B1680" s="17" t="s">
        <v>2736</v>
      </c>
      <c r="C1680" s="17"/>
      <c r="D1680" s="17" t="s">
        <v>53</v>
      </c>
      <c r="E1680" s="17" t="s">
        <v>148</v>
      </c>
      <c r="F1680" s="1" t="s">
        <v>35</v>
      </c>
      <c r="G1680" s="17" t="s">
        <v>2737</v>
      </c>
      <c r="H1680" s="18" t="s">
        <v>2738</v>
      </c>
      <c r="I1680" s="15"/>
      <c r="J1680" s="17" t="s">
        <v>2739</v>
      </c>
      <c r="K1680" s="1">
        <f>_xlfn.XLOOKUP(J1680,'[1]Youth DB'!$G:$G,'[1]Youth DB'!$A:$A,"",0)</f>
        <v>597</v>
      </c>
      <c r="L1680" s="16"/>
      <c r="M1680" s="11">
        <f>SUM(O1680,Q1680,S1680,U1680,W1680,Y1680,AA1680,AC1680,AE1680)</f>
        <v>0</v>
      </c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2"/>
      <c r="AE1680" s="12"/>
      <c r="AF1680" s="12"/>
    </row>
    <row r="1681" spans="1:32">
      <c r="A1681" s="1">
        <v>8581</v>
      </c>
      <c r="B1681" s="17" t="s">
        <v>2736</v>
      </c>
      <c r="C1681" s="17"/>
      <c r="D1681" s="17" t="s">
        <v>53</v>
      </c>
      <c r="E1681" s="17" t="s">
        <v>148</v>
      </c>
      <c r="F1681" s="1" t="s">
        <v>35</v>
      </c>
      <c r="G1681" s="17" t="s">
        <v>134</v>
      </c>
      <c r="H1681" s="18" t="s">
        <v>2740</v>
      </c>
      <c r="I1681" s="15"/>
      <c r="J1681" s="17" t="s">
        <v>2739</v>
      </c>
      <c r="K1681" s="1">
        <f>_xlfn.XLOOKUP(J1681,'[1]Youth DB'!$G:$G,'[1]Youth DB'!$A:$A,"",0)</f>
        <v>597</v>
      </c>
      <c r="L1681" s="16"/>
      <c r="M1681" s="11">
        <f>SUM(O1681,Q1681,S1681,U1681,W1681,Y1681,AA1681,AC1681,AE1681)</f>
        <v>0</v>
      </c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  <c r="AC1681" s="12"/>
      <c r="AD1681" s="12"/>
      <c r="AE1681" s="12"/>
      <c r="AF1681" s="12"/>
    </row>
    <row r="1682" spans="1:32">
      <c r="A1682" s="1">
        <v>9778</v>
      </c>
      <c r="B1682" s="17" t="s">
        <v>2736</v>
      </c>
      <c r="C1682" s="17"/>
      <c r="D1682" s="17" t="s">
        <v>53</v>
      </c>
      <c r="E1682" s="17" t="s">
        <v>148</v>
      </c>
      <c r="F1682" s="1" t="s">
        <v>35</v>
      </c>
      <c r="G1682" s="17" t="s">
        <v>2741</v>
      </c>
      <c r="H1682" s="18" t="s">
        <v>2742</v>
      </c>
      <c r="I1682" s="15"/>
      <c r="J1682" s="17" t="s">
        <v>2739</v>
      </c>
      <c r="K1682" s="1">
        <f>_xlfn.XLOOKUP(J1682,'[1]Youth DB'!$G:$G,'[1]Youth DB'!$A:$A,"",0)</f>
        <v>597</v>
      </c>
      <c r="L1682" s="16"/>
      <c r="M1682" s="11">
        <f>SUM(O1682,Q1682,S1682,U1682,W1682,Y1682,AA1682,AC1682,AE1682)</f>
        <v>0</v>
      </c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2"/>
      <c r="AE1682" s="12"/>
      <c r="AF1682" s="12"/>
    </row>
    <row r="1683" spans="1:32">
      <c r="A1683" s="1">
        <v>9779</v>
      </c>
      <c r="B1683" s="17" t="s">
        <v>2736</v>
      </c>
      <c r="C1683" s="17"/>
      <c r="D1683" s="17" t="s">
        <v>53</v>
      </c>
      <c r="E1683" s="17" t="s">
        <v>148</v>
      </c>
      <c r="F1683" s="1" t="s">
        <v>35</v>
      </c>
      <c r="G1683" s="17" t="s">
        <v>2743</v>
      </c>
      <c r="H1683" s="18" t="s">
        <v>283</v>
      </c>
      <c r="I1683" s="15"/>
      <c r="J1683" s="17" t="s">
        <v>2739</v>
      </c>
      <c r="K1683" s="1">
        <f>_xlfn.XLOOKUP(J1683,'[1]Youth DB'!$G:$G,'[1]Youth DB'!$A:$A,"",0)</f>
        <v>597</v>
      </c>
      <c r="L1683" s="16"/>
      <c r="M1683" s="11">
        <f>SUM(O1683,Q1683,S1683,U1683,W1683,Y1683,AA1683,AC1683,AE1683)</f>
        <v>0</v>
      </c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12"/>
    </row>
    <row r="1684" spans="1:32">
      <c r="A1684" s="1">
        <v>8582</v>
      </c>
      <c r="B1684" s="17" t="s">
        <v>2736</v>
      </c>
      <c r="C1684" s="17"/>
      <c r="D1684" s="17" t="s">
        <v>53</v>
      </c>
      <c r="E1684" s="17" t="s">
        <v>148</v>
      </c>
      <c r="F1684" s="1" t="s">
        <v>35</v>
      </c>
      <c r="G1684" s="17" t="s">
        <v>2744</v>
      </c>
      <c r="H1684" s="18" t="s">
        <v>2745</v>
      </c>
      <c r="I1684" s="15"/>
      <c r="J1684" s="17" t="s">
        <v>2739</v>
      </c>
      <c r="K1684" s="1">
        <f>_xlfn.XLOOKUP(J1684,'[1]Youth DB'!$G:$G,'[1]Youth DB'!$A:$A,"",0)</f>
        <v>597</v>
      </c>
      <c r="L1684" s="16"/>
      <c r="M1684" s="11">
        <f>SUM(O1684,Q1684,S1684,U1684,W1684,Y1684,AA1684,AC1684,AE1684)</f>
        <v>0</v>
      </c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</row>
    <row r="1685" spans="1:32">
      <c r="A1685" s="1">
        <v>9780</v>
      </c>
      <c r="B1685" s="17" t="s">
        <v>2736</v>
      </c>
      <c r="C1685" s="17"/>
      <c r="D1685" s="17" t="s">
        <v>53</v>
      </c>
      <c r="E1685" s="17" t="s">
        <v>148</v>
      </c>
      <c r="F1685" s="1" t="s">
        <v>35</v>
      </c>
      <c r="G1685" s="17" t="s">
        <v>2746</v>
      </c>
      <c r="H1685" s="18" t="s">
        <v>2747</v>
      </c>
      <c r="I1685" s="15"/>
      <c r="J1685" s="17" t="s">
        <v>2739</v>
      </c>
      <c r="K1685" s="1">
        <f>_xlfn.XLOOKUP(J1685,'[1]Youth DB'!$G:$G,'[1]Youth DB'!$A:$A,"",0)</f>
        <v>597</v>
      </c>
      <c r="L1685" s="16"/>
      <c r="M1685" s="11">
        <f>SUM(O1685,Q1685,S1685,U1685,W1685,Y1685,AA1685,AC1685,AE1685)</f>
        <v>0</v>
      </c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  <c r="AC1685" s="12"/>
      <c r="AD1685" s="12"/>
      <c r="AE1685" s="12"/>
      <c r="AF1685" s="12"/>
    </row>
    <row r="1686" spans="1:32">
      <c r="A1686" s="1">
        <v>9781</v>
      </c>
      <c r="B1686" s="17" t="s">
        <v>2736</v>
      </c>
      <c r="C1686" s="17"/>
      <c r="D1686" s="17" t="s">
        <v>53</v>
      </c>
      <c r="E1686" s="17" t="s">
        <v>148</v>
      </c>
      <c r="F1686" s="1" t="s">
        <v>35</v>
      </c>
      <c r="G1686" s="17" t="s">
        <v>287</v>
      </c>
      <c r="H1686" s="18" t="s">
        <v>2748</v>
      </c>
      <c r="I1686" s="15"/>
      <c r="J1686" s="17" t="s">
        <v>2739</v>
      </c>
      <c r="K1686" s="1">
        <f>_xlfn.XLOOKUP(J1686,'[1]Youth DB'!$G:$G,'[1]Youth DB'!$A:$A,"",0)</f>
        <v>597</v>
      </c>
      <c r="L1686" s="16"/>
      <c r="M1686" s="11">
        <f>SUM(O1686,Q1686,S1686,U1686,W1686,Y1686,AA1686,AC1686,AE1686)</f>
        <v>0</v>
      </c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2"/>
      <c r="AE1686" s="12"/>
      <c r="AF1686" s="12"/>
    </row>
    <row r="1687" spans="1:32">
      <c r="A1687" s="1">
        <v>8583</v>
      </c>
      <c r="B1687" s="17" t="s">
        <v>2736</v>
      </c>
      <c r="C1687" s="17"/>
      <c r="D1687" s="17" t="s">
        <v>53</v>
      </c>
      <c r="E1687" s="17" t="s">
        <v>148</v>
      </c>
      <c r="F1687" s="1" t="s">
        <v>35</v>
      </c>
      <c r="G1687" s="17" t="s">
        <v>2749</v>
      </c>
      <c r="H1687" s="18" t="s">
        <v>477</v>
      </c>
      <c r="I1687" s="15"/>
      <c r="J1687" s="17" t="s">
        <v>2739</v>
      </c>
      <c r="K1687" s="1">
        <f>_xlfn.XLOOKUP(J1687,'[1]Youth DB'!$G:$G,'[1]Youth DB'!$A:$A,"",0)</f>
        <v>597</v>
      </c>
      <c r="L1687" s="16"/>
      <c r="M1687" s="11">
        <f>SUM(O1687,Q1687,S1687,U1687,W1687,Y1687,AA1687,AC1687,AE1687)</f>
        <v>0</v>
      </c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</row>
    <row r="1688" spans="1:32">
      <c r="A1688" s="1">
        <v>9782</v>
      </c>
      <c r="B1688" s="17" t="s">
        <v>2736</v>
      </c>
      <c r="C1688" s="17"/>
      <c r="D1688" s="17" t="s">
        <v>53</v>
      </c>
      <c r="E1688" s="17" t="s">
        <v>148</v>
      </c>
      <c r="F1688" s="1" t="s">
        <v>35</v>
      </c>
      <c r="G1688" s="17" t="s">
        <v>2187</v>
      </c>
      <c r="H1688" s="18" t="s">
        <v>2750</v>
      </c>
      <c r="I1688" s="15"/>
      <c r="J1688" s="17" t="s">
        <v>2739</v>
      </c>
      <c r="K1688" s="1">
        <f>_xlfn.XLOOKUP(J1688,'[1]Youth DB'!$G:$G,'[1]Youth DB'!$A:$A,"",0)</f>
        <v>597</v>
      </c>
      <c r="L1688" s="16"/>
      <c r="M1688" s="11">
        <f>SUM(O1688,Q1688,S1688,U1688,W1688,Y1688,AA1688,AC1688,AE1688)</f>
        <v>0</v>
      </c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12"/>
    </row>
    <row r="1689" spans="1:32">
      <c r="A1689" s="1">
        <v>8584</v>
      </c>
      <c r="B1689" s="17" t="s">
        <v>2736</v>
      </c>
      <c r="C1689" s="17"/>
      <c r="D1689" s="17" t="s">
        <v>53</v>
      </c>
      <c r="E1689" s="17" t="s">
        <v>148</v>
      </c>
      <c r="F1689" s="1" t="s">
        <v>35</v>
      </c>
      <c r="G1689" s="17" t="s">
        <v>2751</v>
      </c>
      <c r="H1689" s="18" t="s">
        <v>2752</v>
      </c>
      <c r="I1689" s="15"/>
      <c r="J1689" s="17" t="s">
        <v>2739</v>
      </c>
      <c r="K1689" s="1">
        <f>_xlfn.XLOOKUP(J1689,'[1]Youth DB'!$G:$G,'[1]Youth DB'!$A:$A,"",0)</f>
        <v>597</v>
      </c>
      <c r="L1689" s="16"/>
      <c r="M1689" s="11">
        <f>SUM(O1689,Q1689,S1689,U1689,W1689,Y1689,AA1689,AC1689,AE1689)</f>
        <v>0</v>
      </c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  <c r="AC1689" s="12"/>
      <c r="AD1689" s="12"/>
      <c r="AE1689" s="12"/>
      <c r="AF1689" s="12"/>
    </row>
    <row r="1690" spans="1:32">
      <c r="A1690" s="1">
        <v>8585</v>
      </c>
      <c r="B1690" s="17" t="s">
        <v>2736</v>
      </c>
      <c r="C1690" s="17"/>
      <c r="D1690" s="17" t="s">
        <v>53</v>
      </c>
      <c r="E1690" s="17" t="s">
        <v>148</v>
      </c>
      <c r="F1690" s="1" t="s">
        <v>35</v>
      </c>
      <c r="G1690" s="17" t="s">
        <v>2076</v>
      </c>
      <c r="H1690" s="18" t="s">
        <v>2753</v>
      </c>
      <c r="I1690" s="15"/>
      <c r="J1690" s="17" t="s">
        <v>2739</v>
      </c>
      <c r="K1690" s="1">
        <f>_xlfn.XLOOKUP(J1690,'[1]Youth DB'!$G:$G,'[1]Youth DB'!$A:$A,"",0)</f>
        <v>597</v>
      </c>
      <c r="L1690" s="16"/>
      <c r="M1690" s="11">
        <f>SUM(O1690,Q1690,S1690,U1690,W1690,Y1690,AA1690,AC1690,AE1690)</f>
        <v>0</v>
      </c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2"/>
      <c r="AE1690" s="12"/>
      <c r="AF1690" s="12"/>
    </row>
    <row r="1691" spans="1:32">
      <c r="A1691" s="1">
        <v>8586</v>
      </c>
      <c r="B1691" s="17" t="s">
        <v>2736</v>
      </c>
      <c r="C1691" s="17"/>
      <c r="D1691" s="17" t="s">
        <v>53</v>
      </c>
      <c r="E1691" s="17" t="s">
        <v>148</v>
      </c>
      <c r="F1691" s="1" t="s">
        <v>35</v>
      </c>
      <c r="G1691" s="17" t="s">
        <v>488</v>
      </c>
      <c r="H1691" s="18" t="s">
        <v>2754</v>
      </c>
      <c r="I1691" s="15"/>
      <c r="J1691" s="17" t="s">
        <v>2739</v>
      </c>
      <c r="K1691" s="1">
        <f>_xlfn.XLOOKUP(J1691,'[1]Youth DB'!$G:$G,'[1]Youth DB'!$A:$A,"",0)</f>
        <v>597</v>
      </c>
      <c r="L1691" s="16"/>
      <c r="M1691" s="11">
        <f>SUM(O1691,Q1691,S1691,U1691,W1691,Y1691,AA1691,AC1691,AE1691)</f>
        <v>0</v>
      </c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  <c r="AB1691" s="12"/>
      <c r="AC1691" s="12"/>
      <c r="AD1691" s="12"/>
      <c r="AE1691" s="12"/>
      <c r="AF1691" s="12"/>
    </row>
    <row r="1692" spans="1:32">
      <c r="A1692" s="1">
        <v>8587</v>
      </c>
      <c r="B1692" s="17" t="s">
        <v>2736</v>
      </c>
      <c r="C1692" s="17"/>
      <c r="D1692" s="17" t="s">
        <v>53</v>
      </c>
      <c r="E1692" s="17" t="s">
        <v>148</v>
      </c>
      <c r="F1692" s="1" t="s">
        <v>35</v>
      </c>
      <c r="G1692" s="17" t="s">
        <v>2081</v>
      </c>
      <c r="H1692" s="18" t="s">
        <v>2755</v>
      </c>
      <c r="I1692" s="15"/>
      <c r="J1692" s="17" t="s">
        <v>2739</v>
      </c>
      <c r="K1692" s="1">
        <f>_xlfn.XLOOKUP(J1692,'[1]Youth DB'!$G:$G,'[1]Youth DB'!$A:$A,"",0)</f>
        <v>597</v>
      </c>
      <c r="L1692" s="16"/>
      <c r="M1692" s="11">
        <f>SUM(O1692,Q1692,S1692,U1692,W1692,Y1692,AA1692,AC1692,AE1692)</f>
        <v>0</v>
      </c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</row>
    <row r="1693" spans="1:32">
      <c r="A1693" s="1">
        <v>8392</v>
      </c>
      <c r="B1693" s="17" t="s">
        <v>2388</v>
      </c>
      <c r="C1693" s="17" t="s">
        <v>2400</v>
      </c>
      <c r="D1693" s="17" t="s">
        <v>171</v>
      </c>
      <c r="E1693" s="17" t="s">
        <v>148</v>
      </c>
      <c r="F1693" s="1" t="s">
        <v>44</v>
      </c>
      <c r="G1693" s="17" t="s">
        <v>2401</v>
      </c>
      <c r="H1693" s="18" t="s">
        <v>154</v>
      </c>
      <c r="I1693" s="15"/>
      <c r="J1693" s="17" t="s">
        <v>2392</v>
      </c>
      <c r="K1693" s="1">
        <f>_xlfn.XLOOKUP(J1693,'[1]Youth DB'!$G:$G,'[1]Youth DB'!$A:$A,"",0)</f>
        <v>451</v>
      </c>
      <c r="L1693" s="16">
        <v>44929</v>
      </c>
      <c r="M1693" s="11">
        <f>SUM(O1693,Q1693,S1693,U1693,W1693,Y1693,AA1693,AC1693,AE1693)</f>
        <v>11</v>
      </c>
      <c r="N1693" s="12" t="s">
        <v>40</v>
      </c>
      <c r="O1693" s="12">
        <v>2</v>
      </c>
      <c r="P1693" s="12">
        <v>1</v>
      </c>
      <c r="Q1693" s="12">
        <v>0</v>
      </c>
      <c r="R1693" s="12"/>
      <c r="S1693" s="12">
        <v>0</v>
      </c>
      <c r="T1693" s="12"/>
      <c r="U1693" s="12"/>
      <c r="V1693" s="12"/>
      <c r="W1693" s="12">
        <v>9</v>
      </c>
      <c r="X1693" s="12">
        <v>2</v>
      </c>
      <c r="Y1693" s="12"/>
      <c r="Z1693" s="12"/>
      <c r="AA1693" s="12"/>
      <c r="AB1693" s="12"/>
      <c r="AC1693" s="12"/>
      <c r="AD1693" s="12"/>
      <c r="AE1693" s="12"/>
      <c r="AF1693" s="12"/>
    </row>
    <row r="1694" spans="1:32">
      <c r="A1694" s="1">
        <v>4277</v>
      </c>
      <c r="B1694" s="17" t="s">
        <v>32</v>
      </c>
      <c r="C1694" s="17"/>
      <c r="D1694" s="17" t="s">
        <v>33</v>
      </c>
      <c r="E1694" s="17" t="s">
        <v>34</v>
      </c>
      <c r="F1694" s="1" t="s">
        <v>35</v>
      </c>
      <c r="G1694" s="17" t="s">
        <v>2756</v>
      </c>
      <c r="H1694" s="18" t="s">
        <v>1405</v>
      </c>
      <c r="I1694" s="15" t="s">
        <v>75</v>
      </c>
      <c r="J1694" s="17" t="s">
        <v>1599</v>
      </c>
      <c r="K1694" s="1">
        <f>_xlfn.XLOOKUP(J1694,'[1]Youth DB'!$G:$G,'[1]Youth DB'!$A:$A,"",0)</f>
        <v>655</v>
      </c>
      <c r="L1694" s="17" t="s">
        <v>79</v>
      </c>
      <c r="M1694" s="11">
        <f>SUM(O1694,Q1694,S1694,U1694,W1694,Y1694,AA1694,AC1694,AE1694)</f>
        <v>26</v>
      </c>
      <c r="N1694" s="12" t="s">
        <v>40</v>
      </c>
      <c r="O1694" s="12">
        <v>6</v>
      </c>
      <c r="P1694" s="12">
        <v>1</v>
      </c>
      <c r="Q1694" s="12">
        <v>5</v>
      </c>
      <c r="R1694" s="12">
        <v>4</v>
      </c>
      <c r="S1694" s="12">
        <v>10</v>
      </c>
      <c r="T1694" s="12">
        <v>4</v>
      </c>
      <c r="U1694" s="12">
        <v>5</v>
      </c>
      <c r="V1694" s="12">
        <v>4</v>
      </c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12"/>
    </row>
    <row r="1695" spans="1:32">
      <c r="A1695" s="1">
        <v>8098</v>
      </c>
      <c r="B1695" s="3" t="s">
        <v>41</v>
      </c>
      <c r="C1695" s="3"/>
      <c r="D1695" s="3" t="s">
        <v>42</v>
      </c>
      <c r="E1695" s="3" t="s">
        <v>43</v>
      </c>
      <c r="F1695" s="1" t="s">
        <v>35</v>
      </c>
      <c r="G1695" s="3" t="s">
        <v>193</v>
      </c>
      <c r="H1695" s="14" t="s">
        <v>700</v>
      </c>
      <c r="I1695" s="15" t="s">
        <v>78</v>
      </c>
      <c r="J1695" s="17" t="s">
        <v>1518</v>
      </c>
      <c r="K1695" s="1">
        <f>_xlfn.XLOOKUP(J1695,'[1]Youth DB'!$G:$G,'[1]Youth DB'!$A:$A,"",0)</f>
        <v>682</v>
      </c>
      <c r="L1695" s="16">
        <v>45000</v>
      </c>
      <c r="M1695" s="11">
        <f>SUM(O1695,Q1695,S1695,U1695,W1695,Y1695,AA1695,AC1695,AE1695)</f>
        <v>27</v>
      </c>
      <c r="N1695" s="12" t="s">
        <v>40</v>
      </c>
      <c r="O1695" s="12">
        <v>7</v>
      </c>
      <c r="P1695" s="12">
        <v>1</v>
      </c>
      <c r="Q1695" s="12">
        <v>3</v>
      </c>
      <c r="R1695" s="12">
        <v>1</v>
      </c>
      <c r="S1695" s="12">
        <v>10</v>
      </c>
      <c r="T1695" s="12">
        <v>2</v>
      </c>
      <c r="U1695" s="12">
        <v>3</v>
      </c>
      <c r="V1695" s="12">
        <v>2</v>
      </c>
      <c r="W1695" s="12">
        <v>4</v>
      </c>
      <c r="X1695" s="12">
        <v>3</v>
      </c>
      <c r="Y1695" s="12"/>
      <c r="Z1695" s="12"/>
      <c r="AA1695" s="12"/>
      <c r="AB1695" s="12"/>
      <c r="AC1695" s="12"/>
      <c r="AD1695" s="12"/>
      <c r="AE1695" s="12"/>
      <c r="AF1695" s="12"/>
    </row>
    <row r="1696" spans="1:32">
      <c r="A1696" s="1">
        <v>1838</v>
      </c>
      <c r="B1696" s="3" t="s">
        <v>48</v>
      </c>
      <c r="C1696" s="3"/>
      <c r="D1696" s="3" t="s">
        <v>33</v>
      </c>
      <c r="E1696" s="3" t="s">
        <v>34</v>
      </c>
      <c r="F1696" s="1" t="s">
        <v>35</v>
      </c>
      <c r="G1696" s="3" t="s">
        <v>2757</v>
      </c>
      <c r="H1696" s="14" t="s">
        <v>2758</v>
      </c>
      <c r="I1696" s="15" t="s">
        <v>75</v>
      </c>
      <c r="J1696" s="17" t="s">
        <v>1321</v>
      </c>
      <c r="K1696" s="1">
        <f>_xlfn.XLOOKUP(J1696,'[1]Youth DB'!$G:$G,'[1]Youth DB'!$A:$A,"",0)</f>
        <v>738</v>
      </c>
      <c r="L1696" s="16">
        <v>45007</v>
      </c>
      <c r="M1696" s="11">
        <f>SUM(O1696,Q1696,S1696,U1696,W1696,Y1696,AA1696,AC1696,AE1696)</f>
        <v>27</v>
      </c>
      <c r="N1696" s="12" t="s">
        <v>40</v>
      </c>
      <c r="O1696" s="12">
        <v>2</v>
      </c>
      <c r="P1696" s="12">
        <v>1</v>
      </c>
      <c r="Q1696" s="12">
        <v>4</v>
      </c>
      <c r="R1696" s="12">
        <v>2</v>
      </c>
      <c r="S1696" s="12">
        <v>11</v>
      </c>
      <c r="T1696" s="12">
        <v>3</v>
      </c>
      <c r="U1696" s="12">
        <v>4</v>
      </c>
      <c r="V1696" s="12">
        <v>4</v>
      </c>
      <c r="W1696" s="12">
        <v>6</v>
      </c>
      <c r="X1696" s="12">
        <v>7</v>
      </c>
      <c r="Y1696" s="12"/>
      <c r="Z1696" s="12"/>
      <c r="AA1696" s="12"/>
      <c r="AB1696" s="12"/>
      <c r="AC1696" s="12"/>
      <c r="AD1696" s="12"/>
      <c r="AE1696" s="12"/>
      <c r="AF1696" s="12"/>
    </row>
    <row r="1697" spans="1:32">
      <c r="A1697" s="1">
        <v>5685</v>
      </c>
      <c r="B1697" s="17" t="s">
        <v>442</v>
      </c>
      <c r="C1697" s="17"/>
      <c r="D1697" s="17" t="s">
        <v>436</v>
      </c>
      <c r="E1697" s="17" t="s">
        <v>57</v>
      </c>
      <c r="F1697" s="1" t="s">
        <v>35</v>
      </c>
      <c r="G1697" s="17" t="s">
        <v>2759</v>
      </c>
      <c r="H1697" s="18" t="s">
        <v>2760</v>
      </c>
      <c r="I1697" s="15"/>
      <c r="J1697" s="17" t="s">
        <v>445</v>
      </c>
      <c r="K1697" s="1">
        <f>_xlfn.XLOOKUP(J1697,'[1]Youth DB'!$G:$G,'[1]Youth DB'!$A:$A,"",0)</f>
        <v>710</v>
      </c>
      <c r="L1697" s="17" t="s">
        <v>830</v>
      </c>
      <c r="M1697" s="11">
        <f>SUM(O1697,Q1697,S1697,U1697,W1697,Y1697,AA1697,AC1697,AE1697)</f>
        <v>27</v>
      </c>
      <c r="N1697" s="12"/>
      <c r="O1697" s="12">
        <v>2</v>
      </c>
      <c r="P1697" s="12">
        <v>1</v>
      </c>
      <c r="Q1697" s="12">
        <v>5</v>
      </c>
      <c r="R1697" s="12">
        <v>2</v>
      </c>
      <c r="S1697" s="12">
        <v>15</v>
      </c>
      <c r="T1697" s="12">
        <v>10</v>
      </c>
      <c r="U1697" s="12">
        <v>5</v>
      </c>
      <c r="V1697" s="12">
        <v>14</v>
      </c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</row>
    <row r="1698" spans="1:32">
      <c r="A1698" s="1">
        <v>3997</v>
      </c>
      <c r="B1698" s="17" t="s">
        <v>442</v>
      </c>
      <c r="C1698" s="17"/>
      <c r="D1698" s="17" t="s">
        <v>436</v>
      </c>
      <c r="E1698" s="17" t="s">
        <v>34</v>
      </c>
      <c r="F1698" s="1" t="s">
        <v>35</v>
      </c>
      <c r="G1698" s="17" t="s">
        <v>2761</v>
      </c>
      <c r="H1698" s="18" t="s">
        <v>1190</v>
      </c>
      <c r="I1698" s="15"/>
      <c r="J1698" s="17" t="s">
        <v>1714</v>
      </c>
      <c r="K1698" s="1">
        <f>_xlfn.XLOOKUP(J1698,'[1]Youth DB'!$G:$G,'[1]Youth DB'!$A:$A,"",0)</f>
        <v>515</v>
      </c>
      <c r="L1698" s="17" t="s">
        <v>812</v>
      </c>
      <c r="M1698" s="11">
        <f>SUM(O1698,Q1698,S1698,U1698,W1698,Y1698,AA1698,AC1698,AE1698)</f>
        <v>27</v>
      </c>
      <c r="N1698" s="12"/>
      <c r="O1698" s="12">
        <v>5</v>
      </c>
      <c r="P1698" s="12"/>
      <c r="Q1698" s="12">
        <v>5</v>
      </c>
      <c r="R1698" s="12">
        <v>7</v>
      </c>
      <c r="S1698" s="12">
        <v>12</v>
      </c>
      <c r="T1698" s="12">
        <v>22</v>
      </c>
      <c r="U1698" s="12">
        <v>5</v>
      </c>
      <c r="V1698" s="12">
        <v>25</v>
      </c>
      <c r="W1698" s="12"/>
      <c r="X1698" s="12"/>
      <c r="Y1698" s="12"/>
      <c r="Z1698" s="12"/>
      <c r="AA1698" s="12"/>
      <c r="AB1698" s="12"/>
      <c r="AC1698" s="12"/>
      <c r="AD1698" s="12"/>
      <c r="AE1698" s="12"/>
      <c r="AF1698" s="12"/>
    </row>
    <row r="1699" spans="1:32">
      <c r="A1699" s="1">
        <v>5669</v>
      </c>
      <c r="B1699" s="17" t="s">
        <v>442</v>
      </c>
      <c r="C1699" s="17"/>
      <c r="D1699" s="17" t="s">
        <v>436</v>
      </c>
      <c r="E1699" s="17" t="s">
        <v>57</v>
      </c>
      <c r="F1699" s="1" t="s">
        <v>35</v>
      </c>
      <c r="G1699" s="17" t="s">
        <v>2762</v>
      </c>
      <c r="H1699" s="18" t="s">
        <v>167</v>
      </c>
      <c r="I1699" s="15"/>
      <c r="J1699" s="17" t="s">
        <v>1386</v>
      </c>
      <c r="K1699" s="1">
        <f>_xlfn.XLOOKUP(J1699,'[1]Youth DB'!$G:$G,'[1]Youth DB'!$A:$A,"",0)</f>
        <v>703</v>
      </c>
      <c r="L1699" s="17" t="s">
        <v>830</v>
      </c>
      <c r="M1699" s="11">
        <f>SUM(O1699,Q1699,S1699,U1699,W1699,Y1699,AA1699,AC1699,AE1699)</f>
        <v>27</v>
      </c>
      <c r="N1699" s="12"/>
      <c r="O1699" s="12">
        <v>3</v>
      </c>
      <c r="P1699" s="12">
        <v>2</v>
      </c>
      <c r="Q1699" s="12">
        <v>6</v>
      </c>
      <c r="R1699" s="12">
        <v>3</v>
      </c>
      <c r="S1699" s="12">
        <v>12</v>
      </c>
      <c r="T1699" s="12">
        <v>9</v>
      </c>
      <c r="U1699" s="12">
        <v>6</v>
      </c>
      <c r="V1699" s="12">
        <v>12</v>
      </c>
      <c r="W1699" s="12"/>
      <c r="X1699" s="12"/>
      <c r="Y1699" s="12"/>
      <c r="Z1699" s="12"/>
      <c r="AA1699" s="12"/>
      <c r="AB1699" s="12"/>
      <c r="AC1699" s="12"/>
      <c r="AD1699" s="12"/>
      <c r="AE1699" s="12"/>
      <c r="AF1699" s="12"/>
    </row>
    <row r="1700" spans="1:32">
      <c r="A1700" s="1">
        <v>1414</v>
      </c>
      <c r="B1700" s="17" t="s">
        <v>442</v>
      </c>
      <c r="C1700" s="17"/>
      <c r="D1700" s="17" t="s">
        <v>436</v>
      </c>
      <c r="E1700" s="17" t="s">
        <v>34</v>
      </c>
      <c r="F1700" s="1" t="s">
        <v>35</v>
      </c>
      <c r="G1700" s="17" t="s">
        <v>2763</v>
      </c>
      <c r="H1700" s="18" t="s">
        <v>2764</v>
      </c>
      <c r="I1700" s="15"/>
      <c r="J1700" s="17" t="s">
        <v>1714</v>
      </c>
      <c r="K1700" s="1">
        <f>_xlfn.XLOOKUP(J1700,'[1]Youth DB'!$G:$G,'[1]Youth DB'!$A:$A,"",0)</f>
        <v>515</v>
      </c>
      <c r="L1700" s="17" t="s">
        <v>812</v>
      </c>
      <c r="M1700" s="11">
        <f>SUM(O1700,Q1700,S1700,U1700,W1700,Y1700,AA1700,AC1700,AE1700)</f>
        <v>27</v>
      </c>
      <c r="N1700" s="12"/>
      <c r="O1700" s="12">
        <v>5</v>
      </c>
      <c r="P1700" s="12"/>
      <c r="Q1700" s="12">
        <v>5</v>
      </c>
      <c r="R1700" s="12">
        <v>3</v>
      </c>
      <c r="S1700" s="12">
        <v>14</v>
      </c>
      <c r="T1700" s="12">
        <v>20</v>
      </c>
      <c r="U1700" s="12">
        <v>3</v>
      </c>
      <c r="V1700" s="12">
        <v>24</v>
      </c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</row>
    <row r="1701" spans="1:32">
      <c r="A1701" s="1">
        <v>8461</v>
      </c>
      <c r="B1701" s="17" t="s">
        <v>170</v>
      </c>
      <c r="C1701" s="17"/>
      <c r="D1701" s="17" t="s">
        <v>171</v>
      </c>
      <c r="E1701" s="17" t="s">
        <v>148</v>
      </c>
      <c r="F1701" s="1" t="s">
        <v>44</v>
      </c>
      <c r="G1701" s="17" t="s">
        <v>207</v>
      </c>
      <c r="H1701" s="18" t="s">
        <v>208</v>
      </c>
      <c r="I1701" s="15"/>
      <c r="J1701" s="17" t="s">
        <v>38</v>
      </c>
      <c r="K1701" s="1">
        <f>_xlfn.XLOOKUP(J1701,'[1]Youth DB'!$G:$G,'[1]Youth DB'!$A:$A,"",0)</f>
        <v>769</v>
      </c>
      <c r="L1701" s="19">
        <v>45029</v>
      </c>
      <c r="M1701" s="11">
        <f>SUM(O1701,Q1701,S1701,U1701,W1701,Y1701,AA1701,AC1701,AE1701)</f>
        <v>12</v>
      </c>
      <c r="N1701" s="12" t="s">
        <v>40</v>
      </c>
      <c r="O1701" s="12">
        <v>0</v>
      </c>
      <c r="P1701" s="12"/>
      <c r="Q1701" s="12">
        <v>7</v>
      </c>
      <c r="R1701" s="12">
        <v>1</v>
      </c>
      <c r="S1701" s="12">
        <v>5</v>
      </c>
      <c r="T1701" s="12">
        <v>1</v>
      </c>
      <c r="U1701" s="12"/>
      <c r="V1701" s="12"/>
      <c r="W1701" s="12"/>
      <c r="X1701" s="12"/>
      <c r="Y1701" s="12"/>
      <c r="Z1701" s="12"/>
      <c r="AA1701" s="12"/>
      <c r="AB1701" s="12"/>
      <c r="AC1701" s="12"/>
      <c r="AD1701" s="12"/>
      <c r="AE1701" s="12"/>
      <c r="AF1701" s="12"/>
    </row>
    <row r="1702" spans="1:32">
      <c r="A1702" s="1">
        <v>9743</v>
      </c>
      <c r="B1702" s="17" t="s">
        <v>170</v>
      </c>
      <c r="C1702" s="17"/>
      <c r="D1702" s="17" t="s">
        <v>171</v>
      </c>
      <c r="E1702" s="17" t="s">
        <v>148</v>
      </c>
      <c r="F1702" s="1" t="s">
        <v>44</v>
      </c>
      <c r="G1702" s="17" t="s">
        <v>220</v>
      </c>
      <c r="H1702" s="18" t="s">
        <v>221</v>
      </c>
      <c r="I1702" s="15"/>
      <c r="J1702" s="17" t="s">
        <v>38</v>
      </c>
      <c r="K1702" s="1">
        <f>_xlfn.XLOOKUP(J1702,'[1]Youth DB'!$G:$G,'[1]Youth DB'!$A:$A,"",0)</f>
        <v>769</v>
      </c>
      <c r="L1702" s="19">
        <v>45033</v>
      </c>
      <c r="M1702" s="11">
        <f>SUM(O1702,Q1702,S1702,U1702,W1702,Y1702,AA1702,AC1702,AE1702)</f>
        <v>12</v>
      </c>
      <c r="N1702" s="12" t="s">
        <v>40</v>
      </c>
      <c r="O1702" s="12">
        <v>0</v>
      </c>
      <c r="P1702" s="12"/>
      <c r="Q1702" s="12">
        <v>7</v>
      </c>
      <c r="R1702" s="12">
        <v>1</v>
      </c>
      <c r="S1702" s="12">
        <v>5</v>
      </c>
      <c r="T1702" s="12">
        <v>1</v>
      </c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2"/>
      <c r="AE1702" s="12"/>
      <c r="AF1702" s="12"/>
    </row>
    <row r="1703" spans="1:32">
      <c r="A1703" s="1">
        <v>11002</v>
      </c>
      <c r="B1703" s="3" t="s">
        <v>52</v>
      </c>
      <c r="C1703" s="3"/>
      <c r="D1703" s="3" t="s">
        <v>53</v>
      </c>
      <c r="E1703" s="3" t="s">
        <v>34</v>
      </c>
      <c r="F1703" s="1" t="s">
        <v>35</v>
      </c>
      <c r="G1703" s="3" t="s">
        <v>2765</v>
      </c>
      <c r="H1703" s="14" t="s">
        <v>2766</v>
      </c>
      <c r="I1703" s="15"/>
      <c r="J1703" s="17"/>
      <c r="K1703" s="1">
        <f>_xlfn.XLOOKUP(J1703,'[1]Youth DB'!$G:$G,'[1]Youth DB'!$A:$A,"",0)</f>
        <v>0</v>
      </c>
      <c r="L1703" s="17"/>
      <c r="M1703" s="11">
        <f>SUM(O1703,Q1703,S1703,U1703,W1703,Y1703,AA1703,AC1703,AE1703)</f>
        <v>0</v>
      </c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2"/>
      <c r="AD1703" s="12"/>
      <c r="AE1703" s="12"/>
      <c r="AF1703" s="12"/>
    </row>
    <row r="1704" spans="1:32">
      <c r="A1704" s="1">
        <v>8293</v>
      </c>
      <c r="B1704" s="17" t="s">
        <v>32</v>
      </c>
      <c r="C1704" s="17"/>
      <c r="D1704" s="17" t="s">
        <v>33</v>
      </c>
      <c r="E1704" s="17" t="s">
        <v>43</v>
      </c>
      <c r="F1704" s="1" t="s">
        <v>35</v>
      </c>
      <c r="G1704" s="17" t="s">
        <v>2767</v>
      </c>
      <c r="H1704" s="18" t="s">
        <v>1190</v>
      </c>
      <c r="I1704" s="15" t="s">
        <v>78</v>
      </c>
      <c r="J1704" s="17" t="s">
        <v>1602</v>
      </c>
      <c r="K1704" s="1">
        <f>_xlfn.XLOOKUP(J1704,'[1]Youth DB'!$G:$G,'[1]Youth DB'!$A:$A,"",0)</f>
        <v>887</v>
      </c>
      <c r="L1704" s="17" t="s">
        <v>79</v>
      </c>
      <c r="M1704" s="11">
        <f>SUM(O1704,Q1704,S1704,U1704,W1704,Y1704,AA1704,AC1704,AE1704)</f>
        <v>27</v>
      </c>
      <c r="N1704" s="12" t="s">
        <v>40</v>
      </c>
      <c r="O1704" s="12">
        <v>5</v>
      </c>
      <c r="P1704" s="12">
        <v>1</v>
      </c>
      <c r="Q1704" s="12">
        <v>5</v>
      </c>
      <c r="R1704" s="12">
        <v>2</v>
      </c>
      <c r="S1704" s="12">
        <v>8</v>
      </c>
      <c r="T1704" s="12">
        <v>2</v>
      </c>
      <c r="U1704" s="12">
        <v>5</v>
      </c>
      <c r="V1704" s="12">
        <v>2</v>
      </c>
      <c r="W1704" s="12">
        <v>4</v>
      </c>
      <c r="X1704" s="12">
        <v>2</v>
      </c>
      <c r="Y1704" s="12"/>
      <c r="Z1704" s="12"/>
      <c r="AA1704" s="12"/>
      <c r="AB1704" s="12"/>
      <c r="AC1704" s="12"/>
      <c r="AD1704" s="12"/>
      <c r="AE1704" s="12"/>
      <c r="AF1704" s="12"/>
    </row>
    <row r="1705" spans="1:32">
      <c r="A1705" s="1">
        <v>2531</v>
      </c>
      <c r="B1705" s="17" t="s">
        <v>32</v>
      </c>
      <c r="C1705" s="17"/>
      <c r="D1705" s="17" t="s">
        <v>33</v>
      </c>
      <c r="E1705" s="17" t="s">
        <v>57</v>
      </c>
      <c r="F1705" s="1" t="s">
        <v>35</v>
      </c>
      <c r="G1705" s="17" t="s">
        <v>194</v>
      </c>
      <c r="H1705" s="18" t="s">
        <v>2768</v>
      </c>
      <c r="I1705" s="15" t="s">
        <v>75</v>
      </c>
      <c r="J1705" s="17" t="s">
        <v>626</v>
      </c>
      <c r="K1705" s="1">
        <f>_xlfn.XLOOKUP(J1705,'[1]Youth DB'!$G:$G,'[1]Youth DB'!$A:$A,"",0)</f>
        <v>689</v>
      </c>
      <c r="L1705" s="17" t="s">
        <v>79</v>
      </c>
      <c r="M1705" s="11">
        <f>SUM(O1705,Q1705,S1705,U1705,W1705,Y1705,AA1705,AC1705,AE1705)</f>
        <v>27</v>
      </c>
      <c r="N1705" s="12" t="s">
        <v>40</v>
      </c>
      <c r="O1705" s="12">
        <v>5</v>
      </c>
      <c r="P1705" s="12">
        <v>2</v>
      </c>
      <c r="Q1705" s="12">
        <v>3</v>
      </c>
      <c r="R1705" s="12">
        <v>2</v>
      </c>
      <c r="S1705" s="12">
        <v>13</v>
      </c>
      <c r="T1705" s="12">
        <v>7</v>
      </c>
      <c r="U1705" s="12">
        <v>6</v>
      </c>
      <c r="V1705" s="12">
        <v>7</v>
      </c>
      <c r="W1705" s="12"/>
      <c r="X1705" s="12"/>
      <c r="Y1705" s="12"/>
      <c r="Z1705" s="12"/>
      <c r="AA1705" s="12"/>
      <c r="AB1705" s="12"/>
      <c r="AC1705" s="12"/>
      <c r="AD1705" s="12"/>
      <c r="AE1705" s="12"/>
      <c r="AF1705" s="12"/>
    </row>
    <row r="1706" spans="1:32">
      <c r="A1706" s="1">
        <v>6229</v>
      </c>
      <c r="B1706" s="17" t="s">
        <v>1297</v>
      </c>
      <c r="C1706" s="17" t="s">
        <v>1684</v>
      </c>
      <c r="D1706" s="17" t="s">
        <v>171</v>
      </c>
      <c r="E1706" s="17" t="s">
        <v>148</v>
      </c>
      <c r="F1706" s="1" t="s">
        <v>44</v>
      </c>
      <c r="G1706" s="65" t="s">
        <v>2036</v>
      </c>
      <c r="H1706" s="75" t="s">
        <v>2037</v>
      </c>
      <c r="I1706" s="15"/>
      <c r="J1706" s="17" t="s">
        <v>2032</v>
      </c>
      <c r="K1706" s="1">
        <f>_xlfn.XLOOKUP(J1706,'[1]Youth DB'!$G:$G,'[1]Youth DB'!$A:$A,"",0)</f>
        <v>439</v>
      </c>
      <c r="L1706" s="19">
        <v>45033</v>
      </c>
      <c r="M1706" s="11">
        <f>SUM(O1706,Q1706,S1706,U1706,W1706,Y1706,AA1706,AC1706,AE1706)</f>
        <v>12</v>
      </c>
      <c r="N1706" s="12" t="s">
        <v>40</v>
      </c>
      <c r="O1706" s="12">
        <v>0</v>
      </c>
      <c r="P1706" s="12"/>
      <c r="Q1706" s="12">
        <v>7</v>
      </c>
      <c r="R1706" s="12">
        <v>1</v>
      </c>
      <c r="S1706" s="12">
        <v>5</v>
      </c>
      <c r="T1706" s="12">
        <v>1</v>
      </c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12"/>
    </row>
    <row r="1707" spans="1:32">
      <c r="A1707" s="1">
        <v>7730</v>
      </c>
      <c r="B1707" s="3" t="s">
        <v>1016</v>
      </c>
      <c r="C1707" s="3"/>
      <c r="D1707" s="3" t="s">
        <v>432</v>
      </c>
      <c r="E1707" s="3" t="s">
        <v>43</v>
      </c>
      <c r="F1707" s="1" t="s">
        <v>35</v>
      </c>
      <c r="G1707" s="17" t="s">
        <v>2769</v>
      </c>
      <c r="H1707" s="18" t="s">
        <v>2524</v>
      </c>
      <c r="I1707" s="15" t="s">
        <v>78</v>
      </c>
      <c r="J1707" s="17" t="s">
        <v>1358</v>
      </c>
      <c r="K1707" s="1">
        <f>_xlfn.XLOOKUP(J1707,'[1]Youth DB'!$G:$G,'[1]Youth DB'!$A:$A,"",0)</f>
        <v>665</v>
      </c>
      <c r="L1707" s="17" t="s">
        <v>641</v>
      </c>
      <c r="M1707" s="11">
        <f>SUM(O1707,Q1707,S1707,U1707,W1707,Y1707,AA1707,AC1707,AE1707)</f>
        <v>28</v>
      </c>
      <c r="N1707" s="12"/>
      <c r="O1707" s="12">
        <v>4</v>
      </c>
      <c r="P1707" s="12">
        <v>1</v>
      </c>
      <c r="Q1707" s="12">
        <v>5</v>
      </c>
      <c r="R1707" s="12">
        <v>1</v>
      </c>
      <c r="S1707" s="12">
        <v>7</v>
      </c>
      <c r="T1707" s="12">
        <v>2</v>
      </c>
      <c r="U1707" s="12">
        <v>7</v>
      </c>
      <c r="V1707" s="12">
        <v>2</v>
      </c>
      <c r="W1707" s="12">
        <v>5</v>
      </c>
      <c r="X1707" s="12">
        <v>2</v>
      </c>
      <c r="Y1707" s="12"/>
      <c r="Z1707" s="12"/>
      <c r="AA1707" s="12"/>
      <c r="AB1707" s="12"/>
      <c r="AC1707" s="12"/>
      <c r="AD1707" s="12"/>
      <c r="AE1707" s="12"/>
      <c r="AF1707" s="12"/>
    </row>
    <row r="1708" spans="1:32">
      <c r="A1708" s="1">
        <v>7385</v>
      </c>
      <c r="B1708" s="17" t="s">
        <v>435</v>
      </c>
      <c r="C1708" s="17"/>
      <c r="D1708" s="17" t="s">
        <v>436</v>
      </c>
      <c r="E1708" s="17" t="s">
        <v>43</v>
      </c>
      <c r="F1708" s="1" t="s">
        <v>35</v>
      </c>
      <c r="G1708" s="17" t="s">
        <v>2770</v>
      </c>
      <c r="H1708" s="18" t="s">
        <v>2771</v>
      </c>
      <c r="I1708" s="15" t="s">
        <v>78</v>
      </c>
      <c r="J1708" s="17" t="s">
        <v>690</v>
      </c>
      <c r="K1708" s="1">
        <f>_xlfn.XLOOKUP(J1708,'[1]Youth DB'!$G:$G,'[1]Youth DB'!$A:$A,"",0)</f>
        <v>755</v>
      </c>
      <c r="L1708" s="17" t="s">
        <v>1463</v>
      </c>
      <c r="M1708" s="11">
        <f>SUM(O1708,Q1708,S1708,U1708,W1708,Y1708,AA1708,AC1708,AE1708)</f>
        <v>34</v>
      </c>
      <c r="N1708" s="12"/>
      <c r="O1708" s="12">
        <v>0</v>
      </c>
      <c r="P1708" s="12"/>
      <c r="Q1708" s="12">
        <v>7</v>
      </c>
      <c r="R1708" s="12">
        <v>1</v>
      </c>
      <c r="S1708" s="12">
        <v>16</v>
      </c>
      <c r="T1708" s="12">
        <v>2</v>
      </c>
      <c r="U1708" s="12">
        <v>5</v>
      </c>
      <c r="V1708" s="12">
        <v>2</v>
      </c>
      <c r="W1708" s="12">
        <v>6</v>
      </c>
      <c r="X1708" s="12">
        <v>3</v>
      </c>
      <c r="Y1708" s="12"/>
      <c r="Z1708" s="12"/>
      <c r="AA1708" s="12"/>
      <c r="AB1708" s="12"/>
      <c r="AC1708" s="12"/>
      <c r="AD1708" s="12"/>
      <c r="AE1708" s="12"/>
      <c r="AF1708" s="12"/>
    </row>
    <row r="1709" spans="1:32">
      <c r="A1709" s="1">
        <v>7419</v>
      </c>
      <c r="B1709" s="17" t="s">
        <v>435</v>
      </c>
      <c r="C1709" s="17"/>
      <c r="D1709" s="17" t="s">
        <v>436</v>
      </c>
      <c r="E1709" s="17" t="s">
        <v>43</v>
      </c>
      <c r="F1709" s="1" t="s">
        <v>35</v>
      </c>
      <c r="G1709" s="17" t="s">
        <v>2772</v>
      </c>
      <c r="H1709" s="18" t="s">
        <v>1872</v>
      </c>
      <c r="I1709" s="15" t="s">
        <v>75</v>
      </c>
      <c r="J1709" s="17" t="s">
        <v>690</v>
      </c>
      <c r="K1709" s="1">
        <f>_xlfn.XLOOKUP(J1709,'[1]Youth DB'!$G:$G,'[1]Youth DB'!$A:$A,"",0)</f>
        <v>755</v>
      </c>
      <c r="L1709" s="17" t="s">
        <v>1463</v>
      </c>
      <c r="M1709" s="11">
        <f>SUM(O1709,Q1709,S1709,U1709,W1709,Y1709,AA1709,AC1709,AE1709)</f>
        <v>34</v>
      </c>
      <c r="N1709" s="12"/>
      <c r="O1709" s="12">
        <v>0</v>
      </c>
      <c r="P1709" s="12"/>
      <c r="Q1709" s="12">
        <v>6</v>
      </c>
      <c r="R1709" s="12">
        <v>1</v>
      </c>
      <c r="S1709" s="12">
        <v>17</v>
      </c>
      <c r="T1709" s="12">
        <v>2</v>
      </c>
      <c r="U1709" s="12">
        <v>5</v>
      </c>
      <c r="V1709" s="12">
        <v>2</v>
      </c>
      <c r="W1709" s="12">
        <v>6</v>
      </c>
      <c r="X1709" s="12">
        <v>8</v>
      </c>
      <c r="Y1709" s="12"/>
      <c r="Z1709" s="12"/>
      <c r="AA1709" s="12"/>
      <c r="AB1709" s="12"/>
      <c r="AC1709" s="12"/>
      <c r="AD1709" s="12"/>
      <c r="AE1709" s="12"/>
      <c r="AF1709" s="12"/>
    </row>
    <row r="1710" spans="1:32">
      <c r="A1710" s="1">
        <v>9628</v>
      </c>
      <c r="B1710" s="17" t="s">
        <v>442</v>
      </c>
      <c r="C1710" s="17"/>
      <c r="D1710" s="17" t="s">
        <v>436</v>
      </c>
      <c r="E1710" s="17" t="s">
        <v>43</v>
      </c>
      <c r="F1710" s="1" t="s">
        <v>35</v>
      </c>
      <c r="G1710" s="17" t="s">
        <v>2773</v>
      </c>
      <c r="H1710" s="18" t="s">
        <v>1923</v>
      </c>
      <c r="I1710" s="15"/>
      <c r="J1710" s="17" t="s">
        <v>1188</v>
      </c>
      <c r="K1710" s="1">
        <f>_xlfn.XLOOKUP(J1710,'[1]Youth DB'!$G:$G,'[1]Youth DB'!$A:$A,"",0)</f>
        <v>572</v>
      </c>
      <c r="L1710" s="17" t="s">
        <v>812</v>
      </c>
      <c r="M1710" s="11">
        <f>SUM(O1710,Q1710,S1710,U1710,W1710,Y1710,AA1710,AC1710,AE1710)</f>
        <v>28</v>
      </c>
      <c r="N1710" s="12"/>
      <c r="O1710" s="12">
        <v>6</v>
      </c>
      <c r="P1710" s="12">
        <v>1</v>
      </c>
      <c r="Q1710" s="12">
        <v>6</v>
      </c>
      <c r="R1710" s="12">
        <v>2</v>
      </c>
      <c r="S1710" s="12">
        <v>11</v>
      </c>
      <c r="T1710" s="12">
        <v>11</v>
      </c>
      <c r="U1710" s="12">
        <v>5</v>
      </c>
      <c r="V1710" s="12">
        <v>5</v>
      </c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12"/>
    </row>
    <row r="1711" spans="1:32" ht="24">
      <c r="A1711" s="1">
        <v>8248</v>
      </c>
      <c r="B1711" s="3" t="s">
        <v>451</v>
      </c>
      <c r="C1711" s="3" t="s">
        <v>518</v>
      </c>
      <c r="D1711" s="3" t="s">
        <v>452</v>
      </c>
      <c r="E1711" s="3" t="s">
        <v>148</v>
      </c>
      <c r="F1711" s="1" t="s">
        <v>44</v>
      </c>
      <c r="G1711" s="17" t="s">
        <v>591</v>
      </c>
      <c r="H1711" s="18" t="s">
        <v>592</v>
      </c>
      <c r="I1711" s="15"/>
      <c r="J1711" s="17" t="s">
        <v>455</v>
      </c>
      <c r="K1711" s="1">
        <f>_xlfn.XLOOKUP(J1711,'[1]Youth DB'!$G:$G,'[1]Youth DB'!$A:$A,"",0)</f>
        <v>566</v>
      </c>
      <c r="L1711" s="29"/>
      <c r="M1711" s="11">
        <f>SUM(O1711,Q1711,S1711,U1711,W1711,Y1711,AA1711,AC1711,AE1711)</f>
        <v>13</v>
      </c>
      <c r="N1711" s="12" t="s">
        <v>40</v>
      </c>
      <c r="O1711" s="25">
        <v>0</v>
      </c>
      <c r="P1711" s="12"/>
      <c r="Q1711" s="12">
        <v>5</v>
      </c>
      <c r="R1711" s="12">
        <v>1</v>
      </c>
      <c r="S1711" s="12">
        <v>8</v>
      </c>
      <c r="T1711" s="12">
        <v>1</v>
      </c>
      <c r="U1711" s="12"/>
      <c r="V1711" s="12"/>
      <c r="W1711" s="12"/>
      <c r="X1711" s="12"/>
      <c r="Y1711" s="12"/>
      <c r="Z1711" s="12"/>
      <c r="AA1711" s="12"/>
      <c r="AB1711" s="12"/>
      <c r="AC1711" s="12"/>
      <c r="AD1711" s="12"/>
      <c r="AE1711" s="12"/>
      <c r="AF1711" s="12"/>
    </row>
    <row r="1712" spans="1:32">
      <c r="A1712" s="1">
        <v>1987</v>
      </c>
      <c r="B1712" s="17" t="s">
        <v>921</v>
      </c>
      <c r="C1712" s="17" t="s">
        <v>1733</v>
      </c>
      <c r="D1712" s="17" t="s">
        <v>497</v>
      </c>
      <c r="E1712" s="17" t="s">
        <v>57</v>
      </c>
      <c r="F1712" s="1" t="s">
        <v>44</v>
      </c>
      <c r="G1712" s="17" t="s">
        <v>996</v>
      </c>
      <c r="H1712" s="18" t="s">
        <v>353</v>
      </c>
      <c r="I1712" s="15" t="s">
        <v>75</v>
      </c>
      <c r="J1712" s="17" t="s">
        <v>1305</v>
      </c>
      <c r="K1712" s="1">
        <f>_xlfn.XLOOKUP(J1712,'[1]Youth DB'!$G:$G,'[1]Youth DB'!$A:$A,"",0)</f>
        <v>758</v>
      </c>
      <c r="L1712" s="17" t="s">
        <v>827</v>
      </c>
      <c r="M1712" s="11">
        <f>SUM(O1712,Q1712,S1712,U1712,W1712,Y1712,AA1712,AC1712,AE1712)</f>
        <v>17</v>
      </c>
      <c r="N1712" s="12" t="s">
        <v>40</v>
      </c>
      <c r="O1712" s="12">
        <v>2</v>
      </c>
      <c r="P1712" s="12">
        <v>1</v>
      </c>
      <c r="Q1712" s="12">
        <v>2</v>
      </c>
      <c r="R1712" s="12">
        <v>1</v>
      </c>
      <c r="S1712" s="12">
        <v>6</v>
      </c>
      <c r="T1712" s="12">
        <v>1</v>
      </c>
      <c r="U1712" s="12">
        <v>2</v>
      </c>
      <c r="V1712" s="12">
        <v>2</v>
      </c>
      <c r="W1712" s="12">
        <v>3</v>
      </c>
      <c r="X1712" s="12">
        <v>1</v>
      </c>
      <c r="Y1712" s="12">
        <v>2</v>
      </c>
      <c r="Z1712" s="12">
        <v>1</v>
      </c>
      <c r="AA1712" s="12"/>
      <c r="AB1712" s="12"/>
      <c r="AC1712" s="12"/>
      <c r="AD1712" s="12"/>
      <c r="AE1712" s="12"/>
      <c r="AF1712" s="12"/>
    </row>
    <row r="1713" spans="1:32">
      <c r="A1713" s="1">
        <v>7153</v>
      </c>
      <c r="B1713" s="17" t="s">
        <v>921</v>
      </c>
      <c r="C1713" s="17"/>
      <c r="D1713" s="17" t="s">
        <v>497</v>
      </c>
      <c r="E1713" s="17" t="s">
        <v>43</v>
      </c>
      <c r="F1713" s="1" t="s">
        <v>35</v>
      </c>
      <c r="G1713" s="17" t="s">
        <v>2775</v>
      </c>
      <c r="H1713" s="18" t="s">
        <v>2776</v>
      </c>
      <c r="I1713" s="15" t="s">
        <v>78</v>
      </c>
      <c r="J1713" s="17" t="s">
        <v>1097</v>
      </c>
      <c r="K1713" s="1">
        <f>_xlfn.XLOOKUP(J1713,'[1]Youth DB'!$G:$G,'[1]Youth DB'!$A:$A,"",0)</f>
        <v>929</v>
      </c>
      <c r="L1713" s="17" t="s">
        <v>830</v>
      </c>
      <c r="M1713" s="11">
        <f>SUM(O1713,Q1713,S1713,U1713,W1713,Y1713,AA1713,AC1713,AE1713)</f>
        <v>32</v>
      </c>
      <c r="N1713" s="12" t="s">
        <v>40</v>
      </c>
      <c r="O1713" s="12">
        <v>7</v>
      </c>
      <c r="P1713" s="12">
        <v>2</v>
      </c>
      <c r="Q1713" s="12">
        <v>5</v>
      </c>
      <c r="R1713" s="12">
        <v>2</v>
      </c>
      <c r="S1713" s="12">
        <v>9</v>
      </c>
      <c r="T1713" s="12">
        <v>10</v>
      </c>
      <c r="U1713" s="12">
        <v>7</v>
      </c>
      <c r="V1713" s="12">
        <v>10</v>
      </c>
      <c r="W1713" s="12">
        <v>4</v>
      </c>
      <c r="X1713" s="12"/>
      <c r="Y1713" s="12"/>
      <c r="Z1713" s="12"/>
      <c r="AA1713" s="12"/>
      <c r="AB1713" s="12"/>
      <c r="AC1713" s="12"/>
      <c r="AD1713" s="12"/>
      <c r="AE1713" s="12"/>
      <c r="AF1713" s="12"/>
    </row>
    <row r="1714" spans="1:32">
      <c r="A1714" s="1">
        <v>7114</v>
      </c>
      <c r="B1714" s="17" t="s">
        <v>921</v>
      </c>
      <c r="C1714" s="17"/>
      <c r="D1714" s="17" t="s">
        <v>497</v>
      </c>
      <c r="E1714" s="17" t="s">
        <v>43</v>
      </c>
      <c r="F1714" s="1" t="s">
        <v>35</v>
      </c>
      <c r="G1714" s="17" t="s">
        <v>2777</v>
      </c>
      <c r="H1714" s="18" t="s">
        <v>332</v>
      </c>
      <c r="I1714" s="15" t="s">
        <v>75</v>
      </c>
      <c r="J1714" s="17" t="s">
        <v>1400</v>
      </c>
      <c r="K1714" s="1">
        <f>_xlfn.XLOOKUP(J1714,'[1]Youth DB'!$G:$G,'[1]Youth DB'!$A:$A,"",0)</f>
        <v>699</v>
      </c>
      <c r="L1714" s="17" t="s">
        <v>827</v>
      </c>
      <c r="M1714" s="11">
        <f>SUM(O1714,Q1714,S1714,U1714,W1714,Y1714,AA1714,AC1714,AE1714)</f>
        <v>28</v>
      </c>
      <c r="N1714" s="12" t="s">
        <v>40</v>
      </c>
      <c r="O1714" s="12">
        <v>6</v>
      </c>
      <c r="P1714" s="12">
        <v>1</v>
      </c>
      <c r="Q1714" s="12">
        <v>4</v>
      </c>
      <c r="R1714" s="12">
        <v>2</v>
      </c>
      <c r="S1714" s="12">
        <v>5</v>
      </c>
      <c r="T1714" s="12">
        <v>3</v>
      </c>
      <c r="U1714" s="12">
        <v>4</v>
      </c>
      <c r="V1714" s="12">
        <v>2</v>
      </c>
      <c r="W1714" s="12">
        <v>4</v>
      </c>
      <c r="X1714" s="12">
        <v>1</v>
      </c>
      <c r="Y1714" s="12">
        <v>5</v>
      </c>
      <c r="Z1714" s="12">
        <v>1</v>
      </c>
      <c r="AA1714" s="12"/>
      <c r="AB1714" s="12"/>
      <c r="AC1714" s="12"/>
      <c r="AD1714" s="12"/>
      <c r="AE1714" s="12"/>
      <c r="AF1714" s="12"/>
    </row>
    <row r="1715" spans="1:32">
      <c r="A1715" s="1">
        <v>8424</v>
      </c>
      <c r="B1715" s="17" t="s">
        <v>2661</v>
      </c>
      <c r="C1715" s="17"/>
      <c r="D1715" s="17" t="s">
        <v>171</v>
      </c>
      <c r="E1715" s="17" t="s">
        <v>148</v>
      </c>
      <c r="F1715" s="1" t="s">
        <v>44</v>
      </c>
      <c r="G1715" s="17" t="s">
        <v>2664</v>
      </c>
      <c r="H1715" s="18" t="s">
        <v>2665</v>
      </c>
      <c r="I1715" s="15"/>
      <c r="J1715" s="17" t="s">
        <v>2663</v>
      </c>
      <c r="K1715" s="1">
        <f>_xlfn.XLOOKUP(J1715,'[1]Youth DB'!$G:$G,'[1]Youth DB'!$A:$A,"",0)</f>
        <v>660</v>
      </c>
      <c r="L1715" s="16">
        <v>44950</v>
      </c>
      <c r="M1715" s="11">
        <f>SUM(O1715,Q1715,S1715,U1715,W1715,Y1715,AA1715,AC1715,AE1715)</f>
        <v>17</v>
      </c>
      <c r="N1715" s="12" t="s">
        <v>40</v>
      </c>
      <c r="O1715" s="12">
        <v>17</v>
      </c>
      <c r="P1715" s="12">
        <v>1</v>
      </c>
      <c r="Q1715" s="12">
        <v>0</v>
      </c>
      <c r="R1715" s="12"/>
      <c r="S1715" s="12">
        <v>0</v>
      </c>
      <c r="T1715" s="12"/>
      <c r="U1715" s="12"/>
      <c r="V1715" s="12"/>
      <c r="W1715" s="12"/>
      <c r="X1715" s="12"/>
      <c r="Y1715" s="12"/>
      <c r="Z1715" s="12"/>
      <c r="AA1715" s="12"/>
      <c r="AB1715" s="12"/>
      <c r="AC1715" s="12"/>
      <c r="AD1715" s="12"/>
      <c r="AE1715" s="12"/>
      <c r="AF1715" s="12"/>
    </row>
    <row r="1716" spans="1:32">
      <c r="A1716" s="1">
        <v>6513</v>
      </c>
      <c r="B1716" s="17" t="s">
        <v>458</v>
      </c>
      <c r="C1716" s="17"/>
      <c r="D1716" s="17" t="s">
        <v>53</v>
      </c>
      <c r="E1716" s="17" t="s">
        <v>57</v>
      </c>
      <c r="F1716" s="1" t="s">
        <v>35</v>
      </c>
      <c r="G1716" s="17" t="s">
        <v>134</v>
      </c>
      <c r="H1716" s="18" t="s">
        <v>2779</v>
      </c>
      <c r="I1716" s="15" t="s">
        <v>75</v>
      </c>
      <c r="J1716" s="17" t="s">
        <v>2780</v>
      </c>
      <c r="K1716" s="1">
        <f>_xlfn.XLOOKUP(J1716,'[1]Youth DB'!$G:$G,'[1]Youth DB'!$A:$A,"",0)</f>
        <v>532</v>
      </c>
      <c r="L1716" s="16"/>
      <c r="M1716" s="11">
        <f>SUM(O1716,Q1716,S1716,U1716,W1716,Y1716,AA1716,AC1716,AE1716)</f>
        <v>28</v>
      </c>
      <c r="N1716" s="12"/>
      <c r="O1716" s="12"/>
      <c r="P1716" s="12"/>
      <c r="Q1716" s="12"/>
      <c r="R1716" s="12"/>
      <c r="S1716" s="12">
        <v>28</v>
      </c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2"/>
      <c r="AE1716" s="12"/>
      <c r="AF1716" s="12"/>
    </row>
    <row r="1717" spans="1:32">
      <c r="A1717" s="1">
        <v>8292</v>
      </c>
      <c r="B1717" s="17" t="s">
        <v>32</v>
      </c>
      <c r="C1717" s="17"/>
      <c r="D1717" s="17" t="s">
        <v>33</v>
      </c>
      <c r="E1717" s="17" t="s">
        <v>43</v>
      </c>
      <c r="F1717" s="1" t="s">
        <v>35</v>
      </c>
      <c r="G1717" s="17" t="s">
        <v>2781</v>
      </c>
      <c r="H1717" s="18" t="s">
        <v>2782</v>
      </c>
      <c r="I1717" s="15" t="s">
        <v>78</v>
      </c>
      <c r="J1717" s="17" t="s">
        <v>1602</v>
      </c>
      <c r="K1717" s="1">
        <f>_xlfn.XLOOKUP(J1717,'[1]Youth DB'!$G:$G,'[1]Youth DB'!$A:$A,"",0)</f>
        <v>887</v>
      </c>
      <c r="L1717" s="17" t="s">
        <v>79</v>
      </c>
      <c r="M1717" s="11">
        <f>SUM(O1717,Q1717,S1717,U1717,W1717,Y1717,AA1717,AC1717,AE1717)</f>
        <v>28</v>
      </c>
      <c r="N1717" s="12" t="s">
        <v>40</v>
      </c>
      <c r="O1717" s="12">
        <v>5</v>
      </c>
      <c r="P1717" s="12">
        <v>1</v>
      </c>
      <c r="Q1717" s="12">
        <v>3</v>
      </c>
      <c r="R1717" s="12">
        <v>2</v>
      </c>
      <c r="S1717" s="12">
        <v>11</v>
      </c>
      <c r="T1717" s="12">
        <v>2</v>
      </c>
      <c r="U1717" s="12">
        <v>5</v>
      </c>
      <c r="V1717" s="12">
        <v>2</v>
      </c>
      <c r="W1717" s="12">
        <v>4</v>
      </c>
      <c r="X1717" s="12">
        <v>2</v>
      </c>
      <c r="Y1717" s="12"/>
      <c r="Z1717" s="12"/>
      <c r="AA1717" s="12"/>
      <c r="AB1717" s="12"/>
      <c r="AC1717" s="12"/>
      <c r="AD1717" s="12"/>
      <c r="AE1717" s="12"/>
      <c r="AF1717" s="12"/>
    </row>
    <row r="1718" spans="1:32">
      <c r="A1718" s="1">
        <v>6591</v>
      </c>
      <c r="B1718" s="17" t="s">
        <v>32</v>
      </c>
      <c r="C1718" s="17"/>
      <c r="D1718" s="17" t="s">
        <v>33</v>
      </c>
      <c r="E1718" s="17" t="s">
        <v>57</v>
      </c>
      <c r="F1718" s="1" t="s">
        <v>35</v>
      </c>
      <c r="G1718" s="17" t="s">
        <v>2783</v>
      </c>
      <c r="H1718" s="18" t="s">
        <v>272</v>
      </c>
      <c r="I1718" s="15" t="s">
        <v>75</v>
      </c>
      <c r="J1718" s="17" t="s">
        <v>626</v>
      </c>
      <c r="K1718" s="1">
        <f>_xlfn.XLOOKUP(J1718,'[1]Youth DB'!$G:$G,'[1]Youth DB'!$A:$A,"",0)</f>
        <v>689</v>
      </c>
      <c r="L1718" s="17" t="s">
        <v>79</v>
      </c>
      <c r="M1718" s="11">
        <f>SUM(O1718,Q1718,S1718,U1718,W1718,Y1718,AA1718,AC1718,AE1718)</f>
        <v>28</v>
      </c>
      <c r="N1718" s="12" t="s">
        <v>40</v>
      </c>
      <c r="O1718" s="12">
        <v>5</v>
      </c>
      <c r="P1718" s="12">
        <v>2</v>
      </c>
      <c r="Q1718" s="12">
        <v>4</v>
      </c>
      <c r="R1718" s="12">
        <v>2</v>
      </c>
      <c r="S1718" s="12">
        <v>13</v>
      </c>
      <c r="T1718" s="12">
        <v>7</v>
      </c>
      <c r="U1718" s="12">
        <v>6</v>
      </c>
      <c r="V1718" s="12">
        <v>7</v>
      </c>
      <c r="W1718" s="12"/>
      <c r="X1718" s="12"/>
      <c r="Y1718" s="12"/>
      <c r="Z1718" s="12"/>
      <c r="AA1718" s="12"/>
      <c r="AB1718" s="12"/>
      <c r="AC1718" s="12"/>
      <c r="AD1718" s="12"/>
      <c r="AE1718" s="12"/>
      <c r="AF1718" s="12"/>
    </row>
    <row r="1719" spans="1:32">
      <c r="A1719" s="1">
        <v>8090</v>
      </c>
      <c r="B1719" s="3" t="s">
        <v>41</v>
      </c>
      <c r="C1719" s="3"/>
      <c r="D1719" s="3" t="s">
        <v>42</v>
      </c>
      <c r="E1719" s="3" t="s">
        <v>43</v>
      </c>
      <c r="F1719" s="1" t="s">
        <v>35</v>
      </c>
      <c r="G1719" s="3" t="s">
        <v>2784</v>
      </c>
      <c r="H1719" s="14" t="s">
        <v>2785</v>
      </c>
      <c r="I1719" s="15"/>
      <c r="J1719" s="17" t="s">
        <v>1518</v>
      </c>
      <c r="K1719" s="1">
        <f>_xlfn.XLOOKUP(J1719,'[1]Youth DB'!$G:$G,'[1]Youth DB'!$A:$A,"",0)</f>
        <v>682</v>
      </c>
      <c r="L1719" s="16">
        <v>45000</v>
      </c>
      <c r="M1719" s="11">
        <f>SUM(O1719,Q1719,S1719,U1719,W1719,Y1719,AA1719,AC1719,AE1719)</f>
        <v>29</v>
      </c>
      <c r="N1719" s="12" t="s">
        <v>40</v>
      </c>
      <c r="O1719" s="12">
        <v>5</v>
      </c>
      <c r="P1719" s="12">
        <v>1</v>
      </c>
      <c r="Q1719" s="12">
        <v>5</v>
      </c>
      <c r="R1719" s="12">
        <v>1</v>
      </c>
      <c r="S1719" s="12">
        <v>11</v>
      </c>
      <c r="T1719" s="12">
        <v>3</v>
      </c>
      <c r="U1719" s="12">
        <v>6</v>
      </c>
      <c r="V1719" s="12">
        <v>2</v>
      </c>
      <c r="W1719" s="12">
        <v>2</v>
      </c>
      <c r="X1719" s="12">
        <v>1</v>
      </c>
      <c r="Y1719" s="12"/>
      <c r="Z1719" s="12"/>
      <c r="AA1719" s="12"/>
      <c r="AB1719" s="12"/>
      <c r="AC1719" s="12"/>
      <c r="AD1719" s="12"/>
      <c r="AE1719" s="12"/>
      <c r="AF1719" s="12"/>
    </row>
    <row r="1720" spans="1:32">
      <c r="A1720" s="1">
        <v>8094</v>
      </c>
      <c r="B1720" s="3" t="s">
        <v>41</v>
      </c>
      <c r="C1720" s="3"/>
      <c r="D1720" s="3" t="s">
        <v>42</v>
      </c>
      <c r="E1720" s="3" t="s">
        <v>43</v>
      </c>
      <c r="F1720" s="1" t="s">
        <v>35</v>
      </c>
      <c r="G1720" s="3" t="s">
        <v>897</v>
      </c>
      <c r="H1720" s="14" t="s">
        <v>336</v>
      </c>
      <c r="I1720" s="15"/>
      <c r="J1720" s="17" t="s">
        <v>1518</v>
      </c>
      <c r="K1720" s="1">
        <f>_xlfn.XLOOKUP(J1720,'[1]Youth DB'!$G:$G,'[1]Youth DB'!$A:$A,"",0)</f>
        <v>682</v>
      </c>
      <c r="L1720" s="16">
        <v>45000</v>
      </c>
      <c r="M1720" s="11">
        <f>SUM(O1720,Q1720,S1720,U1720,W1720,Y1720,AA1720,AC1720,AE1720)</f>
        <v>29</v>
      </c>
      <c r="N1720" s="12" t="s">
        <v>40</v>
      </c>
      <c r="O1720" s="12">
        <v>5</v>
      </c>
      <c r="P1720" s="12">
        <v>1</v>
      </c>
      <c r="Q1720" s="12">
        <v>5</v>
      </c>
      <c r="R1720" s="12">
        <v>1</v>
      </c>
      <c r="S1720" s="12">
        <v>10</v>
      </c>
      <c r="T1720" s="12">
        <v>1</v>
      </c>
      <c r="U1720" s="12">
        <v>7</v>
      </c>
      <c r="V1720" s="12">
        <v>2</v>
      </c>
      <c r="W1720" s="12">
        <v>2</v>
      </c>
      <c r="X1720" s="12">
        <v>3</v>
      </c>
      <c r="Y1720" s="12"/>
      <c r="Z1720" s="12"/>
      <c r="AA1720" s="12"/>
      <c r="AB1720" s="12"/>
      <c r="AC1720" s="12"/>
      <c r="AD1720" s="12"/>
      <c r="AE1720" s="12"/>
      <c r="AF1720" s="12"/>
    </row>
    <row r="1721" spans="1:32">
      <c r="A1721" s="1">
        <v>5662</v>
      </c>
      <c r="B1721" s="17" t="s">
        <v>442</v>
      </c>
      <c r="C1721" s="17"/>
      <c r="D1721" s="17" t="s">
        <v>436</v>
      </c>
      <c r="E1721" s="17" t="s">
        <v>57</v>
      </c>
      <c r="F1721" s="1" t="s">
        <v>35</v>
      </c>
      <c r="G1721" s="17" t="s">
        <v>2786</v>
      </c>
      <c r="H1721" s="18" t="s">
        <v>283</v>
      </c>
      <c r="I1721" s="15"/>
      <c r="J1721" s="17" t="s">
        <v>1714</v>
      </c>
      <c r="K1721" s="1">
        <f>_xlfn.XLOOKUP(J1721,'[1]Youth DB'!$G:$G,'[1]Youth DB'!$A:$A,"",0)</f>
        <v>515</v>
      </c>
      <c r="L1721" s="17" t="s">
        <v>812</v>
      </c>
      <c r="M1721" s="11">
        <f>SUM(O1721,Q1721,S1721,U1721,W1721,Y1721,AA1721,AC1721,AE1721)</f>
        <v>29</v>
      </c>
      <c r="N1721" s="12"/>
      <c r="O1721" s="12">
        <v>4</v>
      </c>
      <c r="P1721" s="12">
        <v>2</v>
      </c>
      <c r="Q1721" s="12">
        <v>5</v>
      </c>
      <c r="R1721" s="12">
        <v>3</v>
      </c>
      <c r="S1721" s="12">
        <v>14</v>
      </c>
      <c r="T1721" s="12">
        <v>20</v>
      </c>
      <c r="U1721" s="12">
        <v>6</v>
      </c>
      <c r="V1721" s="12">
        <v>14</v>
      </c>
      <c r="W1721" s="12"/>
      <c r="X1721" s="12"/>
      <c r="Y1721" s="12"/>
      <c r="Z1721" s="12"/>
      <c r="AA1721" s="12"/>
      <c r="AB1721" s="12"/>
      <c r="AC1721" s="12"/>
      <c r="AD1721" s="12"/>
      <c r="AE1721" s="12"/>
      <c r="AF1721" s="12"/>
    </row>
    <row r="1722" spans="1:32">
      <c r="A1722" s="1">
        <v>1914</v>
      </c>
      <c r="B1722" s="17" t="s">
        <v>442</v>
      </c>
      <c r="C1722" s="17"/>
      <c r="D1722" s="17" t="s">
        <v>436</v>
      </c>
      <c r="E1722" s="17" t="s">
        <v>57</v>
      </c>
      <c r="F1722" s="1" t="s">
        <v>35</v>
      </c>
      <c r="G1722" s="17" t="s">
        <v>2787</v>
      </c>
      <c r="H1722" s="18" t="s">
        <v>2266</v>
      </c>
      <c r="I1722" s="15"/>
      <c r="J1722" s="17" t="s">
        <v>920</v>
      </c>
      <c r="K1722" s="1">
        <f>_xlfn.XLOOKUP(J1722,'[1]Youth DB'!$G:$G,'[1]Youth DB'!$A:$A,"",0)</f>
        <v>698</v>
      </c>
      <c r="L1722" s="17" t="s">
        <v>830</v>
      </c>
      <c r="M1722" s="11">
        <f>SUM(O1722,Q1722,S1722,U1722,W1722,Y1722,AA1722,AC1722,AE1722)</f>
        <v>29</v>
      </c>
      <c r="N1722" s="12"/>
      <c r="O1722" s="12">
        <v>4</v>
      </c>
      <c r="P1722" s="12">
        <v>3</v>
      </c>
      <c r="Q1722" s="12">
        <v>5</v>
      </c>
      <c r="R1722" s="12">
        <v>3</v>
      </c>
      <c r="S1722" s="12">
        <v>13</v>
      </c>
      <c r="T1722" s="12">
        <v>10</v>
      </c>
      <c r="U1722" s="12">
        <v>7</v>
      </c>
      <c r="V1722" s="12">
        <v>11</v>
      </c>
      <c r="W1722" s="12"/>
      <c r="X1722" s="12"/>
      <c r="Y1722" s="12"/>
      <c r="Z1722" s="12"/>
      <c r="AA1722" s="12"/>
      <c r="AB1722" s="12"/>
      <c r="AC1722" s="12"/>
      <c r="AD1722" s="12"/>
      <c r="AE1722" s="12"/>
      <c r="AF1722" s="12"/>
    </row>
    <row r="1723" spans="1:32">
      <c r="A1723" s="1">
        <v>5661</v>
      </c>
      <c r="B1723" s="17" t="s">
        <v>442</v>
      </c>
      <c r="C1723" s="17"/>
      <c r="D1723" s="17" t="s">
        <v>436</v>
      </c>
      <c r="E1723" s="17" t="s">
        <v>57</v>
      </c>
      <c r="F1723" s="1" t="s">
        <v>35</v>
      </c>
      <c r="G1723" s="17" t="s">
        <v>2788</v>
      </c>
      <c r="H1723" s="18" t="s">
        <v>380</v>
      </c>
      <c r="I1723" s="15"/>
      <c r="J1723" s="17" t="s">
        <v>1714</v>
      </c>
      <c r="K1723" s="1">
        <f>_xlfn.XLOOKUP(J1723,'[1]Youth DB'!$G:$G,'[1]Youth DB'!$A:$A,"",0)</f>
        <v>515</v>
      </c>
      <c r="L1723" s="17" t="s">
        <v>812</v>
      </c>
      <c r="M1723" s="11">
        <f>SUM(O1723,Q1723,S1723,U1723,W1723,Y1723,AA1723,AC1723,AE1723)</f>
        <v>29</v>
      </c>
      <c r="N1723" s="12"/>
      <c r="O1723" s="12">
        <v>4</v>
      </c>
      <c r="P1723" s="12">
        <v>1</v>
      </c>
      <c r="Q1723" s="12">
        <v>5</v>
      </c>
      <c r="R1723" s="12">
        <v>3</v>
      </c>
      <c r="S1723" s="12">
        <v>14</v>
      </c>
      <c r="T1723" s="12">
        <v>20</v>
      </c>
      <c r="U1723" s="12">
        <v>6</v>
      </c>
      <c r="V1723" s="12">
        <v>24</v>
      </c>
      <c r="W1723" s="12"/>
      <c r="X1723" s="12"/>
      <c r="Y1723" s="12"/>
      <c r="Z1723" s="12"/>
      <c r="AA1723" s="12"/>
      <c r="AB1723" s="12"/>
      <c r="AC1723" s="12"/>
      <c r="AD1723" s="12"/>
      <c r="AE1723" s="12"/>
      <c r="AF1723" s="12"/>
    </row>
    <row r="1724" spans="1:32">
      <c r="A1724" s="1">
        <v>7099</v>
      </c>
      <c r="B1724" s="17" t="s">
        <v>921</v>
      </c>
      <c r="C1724" s="17"/>
      <c r="D1724" s="17" t="s">
        <v>497</v>
      </c>
      <c r="E1724" s="17" t="s">
        <v>43</v>
      </c>
      <c r="F1724" s="1" t="s">
        <v>35</v>
      </c>
      <c r="G1724" s="17" t="s">
        <v>395</v>
      </c>
      <c r="H1724" s="18" t="s">
        <v>574</v>
      </c>
      <c r="I1724" s="15" t="s">
        <v>75</v>
      </c>
      <c r="J1724" s="17" t="s">
        <v>1851</v>
      </c>
      <c r="K1724" s="1">
        <f>_xlfn.XLOOKUP(J1724,'[1]Youth DB'!$G:$G,'[1]Youth DB'!$A:$A,"",0)</f>
        <v>766</v>
      </c>
      <c r="L1724" s="17" t="s">
        <v>960</v>
      </c>
      <c r="M1724" s="11">
        <f>SUM(O1724,Q1724,S1724,U1724,W1724,Y1724,AA1724,AC1724,AE1724)</f>
        <v>30</v>
      </c>
      <c r="N1724" s="12" t="s">
        <v>40</v>
      </c>
      <c r="O1724" s="12">
        <v>5</v>
      </c>
      <c r="P1724" s="12">
        <v>1</v>
      </c>
      <c r="Q1724" s="12">
        <v>8</v>
      </c>
      <c r="R1724" s="12">
        <v>1</v>
      </c>
      <c r="S1724" s="12">
        <v>2</v>
      </c>
      <c r="T1724" s="12">
        <v>2</v>
      </c>
      <c r="U1724" s="12">
        <v>4</v>
      </c>
      <c r="V1724" s="12">
        <v>2</v>
      </c>
      <c r="W1724" s="12">
        <v>4</v>
      </c>
      <c r="X1724" s="12">
        <v>1</v>
      </c>
      <c r="Y1724" s="12">
        <v>7</v>
      </c>
      <c r="Z1724" s="12">
        <v>2</v>
      </c>
      <c r="AA1724" s="12"/>
      <c r="AB1724" s="12"/>
      <c r="AC1724" s="12"/>
      <c r="AD1724" s="12"/>
      <c r="AE1724" s="12"/>
      <c r="AF1724" s="12"/>
    </row>
    <row r="1725" spans="1:32">
      <c r="A1725" s="1">
        <v>7190</v>
      </c>
      <c r="B1725" s="17" t="s">
        <v>921</v>
      </c>
      <c r="C1725" s="17"/>
      <c r="D1725" s="17" t="s">
        <v>497</v>
      </c>
      <c r="E1725" s="17" t="s">
        <v>43</v>
      </c>
      <c r="F1725" s="1" t="s">
        <v>35</v>
      </c>
      <c r="G1725" s="17" t="s">
        <v>2789</v>
      </c>
      <c r="H1725" s="18" t="s">
        <v>154</v>
      </c>
      <c r="I1725" s="15" t="s">
        <v>78</v>
      </c>
      <c r="J1725" s="17" t="s">
        <v>1305</v>
      </c>
      <c r="K1725" s="1">
        <f>_xlfn.XLOOKUP(J1725,'[1]Youth DB'!$G:$G,'[1]Youth DB'!$A:$A,"",0)</f>
        <v>758</v>
      </c>
      <c r="L1725" s="17" t="s">
        <v>830</v>
      </c>
      <c r="M1725" s="11">
        <f>SUM(O1725,Q1725,S1725,U1725,W1725,Y1725,AA1725,AC1725,AE1725)</f>
        <v>29</v>
      </c>
      <c r="N1725" s="12" t="s">
        <v>40</v>
      </c>
      <c r="O1725" s="12">
        <v>6</v>
      </c>
      <c r="P1725" s="12">
        <v>1</v>
      </c>
      <c r="Q1725" s="12">
        <v>2</v>
      </c>
      <c r="R1725" s="12">
        <v>2</v>
      </c>
      <c r="S1725" s="12">
        <v>7</v>
      </c>
      <c r="T1725" s="12">
        <v>2</v>
      </c>
      <c r="U1725" s="12">
        <v>3</v>
      </c>
      <c r="V1725" s="12">
        <v>2</v>
      </c>
      <c r="W1725" s="12">
        <v>1</v>
      </c>
      <c r="X1725" s="12">
        <v>2</v>
      </c>
      <c r="Y1725" s="12">
        <v>10</v>
      </c>
      <c r="Z1725" s="12">
        <v>2</v>
      </c>
      <c r="AA1725" s="12"/>
      <c r="AB1725" s="12"/>
      <c r="AC1725" s="12"/>
      <c r="AD1725" s="12"/>
      <c r="AE1725" s="12"/>
      <c r="AF1725" s="12"/>
    </row>
    <row r="1726" spans="1:32">
      <c r="A1726" s="1">
        <v>5698</v>
      </c>
      <c r="B1726" s="17" t="s">
        <v>442</v>
      </c>
      <c r="C1726" s="17" t="s">
        <v>1430</v>
      </c>
      <c r="D1726" s="17" t="s">
        <v>436</v>
      </c>
      <c r="E1726" s="17" t="s">
        <v>918</v>
      </c>
      <c r="F1726" s="1" t="s">
        <v>44</v>
      </c>
      <c r="G1726" s="17" t="s">
        <v>2162</v>
      </c>
      <c r="H1726" s="18" t="s">
        <v>157</v>
      </c>
      <c r="I1726" s="15"/>
      <c r="J1726" s="17" t="s">
        <v>1714</v>
      </c>
      <c r="K1726" s="1">
        <f>_xlfn.XLOOKUP(J1726,'[1]Youth DB'!$G:$G,'[1]Youth DB'!$A:$A,"",0)</f>
        <v>515</v>
      </c>
      <c r="L1726" s="17" t="s">
        <v>1189</v>
      </c>
      <c r="M1726" s="11">
        <f>SUM(O1726,Q1726,S1726,U1726,W1726,Y1726,AA1726,AC1726,AE1726)</f>
        <v>20</v>
      </c>
      <c r="N1726" s="12"/>
      <c r="O1726" s="12">
        <v>4</v>
      </c>
      <c r="P1726" s="12"/>
      <c r="Q1726" s="12">
        <v>3</v>
      </c>
      <c r="R1726" s="12">
        <v>7</v>
      </c>
      <c r="S1726" s="12">
        <v>9</v>
      </c>
      <c r="T1726" s="12">
        <v>20</v>
      </c>
      <c r="U1726" s="12">
        <v>4</v>
      </c>
      <c r="V1726" s="12">
        <v>24</v>
      </c>
      <c r="W1726" s="12"/>
      <c r="X1726" s="12"/>
      <c r="Y1726" s="12"/>
      <c r="Z1726" s="12"/>
      <c r="AA1726" s="12"/>
      <c r="AB1726" s="12"/>
      <c r="AC1726" s="12"/>
      <c r="AD1726" s="12"/>
      <c r="AE1726" s="12"/>
      <c r="AF1726" s="12"/>
    </row>
    <row r="1727" spans="1:32">
      <c r="A1727" s="1">
        <v>9901</v>
      </c>
      <c r="B1727" s="47" t="s">
        <v>813</v>
      </c>
      <c r="C1727" s="47" t="s">
        <v>2849</v>
      </c>
      <c r="D1727" s="47" t="s">
        <v>171</v>
      </c>
      <c r="E1727" s="47" t="s">
        <v>148</v>
      </c>
      <c r="F1727" s="48" t="s">
        <v>44</v>
      </c>
      <c r="G1727" s="47" t="s">
        <v>2854</v>
      </c>
      <c r="H1727" s="86" t="s">
        <v>676</v>
      </c>
      <c r="I1727" s="49"/>
      <c r="J1727" s="47"/>
      <c r="K1727" s="1">
        <f>_xlfn.XLOOKUP(J1727,'[1]Youth DB'!$G:$G,'[1]Youth DB'!$A:$A,"",0)</f>
        <v>0</v>
      </c>
      <c r="L1727" s="50">
        <v>44949</v>
      </c>
      <c r="M1727" s="11">
        <f>SUM(O1727,Q1727,S1727,U1727,W1727,Y1727,AA1727,AC1727,AE1727)</f>
        <v>22</v>
      </c>
      <c r="N1727" s="12" t="s">
        <v>40</v>
      </c>
      <c r="O1727" s="51">
        <v>22</v>
      </c>
      <c r="P1727" s="51">
        <v>1</v>
      </c>
      <c r="Q1727" s="51"/>
      <c r="R1727" s="51"/>
      <c r="S1727" s="51"/>
      <c r="T1727" s="51"/>
      <c r="U1727" s="51"/>
      <c r="V1727" s="51"/>
      <c r="W1727" s="51"/>
      <c r="X1727" s="51"/>
      <c r="Y1727" s="51"/>
      <c r="Z1727" s="51"/>
      <c r="AA1727" s="51"/>
      <c r="AB1727" s="51"/>
      <c r="AC1727" s="51"/>
      <c r="AD1727" s="51"/>
      <c r="AE1727" s="51"/>
      <c r="AF1727" s="51"/>
    </row>
    <row r="1728" spans="1:32">
      <c r="A1728" s="1">
        <v>6178</v>
      </c>
      <c r="B1728" s="17" t="s">
        <v>2790</v>
      </c>
      <c r="C1728" s="17"/>
      <c r="D1728" s="17" t="s">
        <v>171</v>
      </c>
      <c r="E1728" s="17" t="s">
        <v>148</v>
      </c>
      <c r="F1728" s="1" t="s">
        <v>35</v>
      </c>
      <c r="G1728" s="53" t="s">
        <v>1675</v>
      </c>
      <c r="H1728" s="83" t="s">
        <v>292</v>
      </c>
      <c r="I1728" s="15" t="s">
        <v>78</v>
      </c>
      <c r="J1728" s="17" t="s">
        <v>2791</v>
      </c>
      <c r="K1728" s="1">
        <f>_xlfn.XLOOKUP(J1728,'[1]Youth DB'!$G:$G,'[1]Youth DB'!$A:$A,"",0)</f>
        <v>530</v>
      </c>
      <c r="L1728" s="19">
        <v>44959</v>
      </c>
      <c r="M1728" s="11">
        <f>SUM(O1728,Q1728,S1728,U1728,W1728,Y1728,AA1728,AC1728,AE1728)</f>
        <v>48</v>
      </c>
      <c r="N1728" s="12" t="s">
        <v>206</v>
      </c>
      <c r="O1728" s="12">
        <v>13</v>
      </c>
      <c r="P1728" s="12">
        <v>1</v>
      </c>
      <c r="Q1728" s="12">
        <v>8</v>
      </c>
      <c r="R1728" s="12">
        <v>1</v>
      </c>
      <c r="S1728" s="12">
        <v>13</v>
      </c>
      <c r="T1728" s="12">
        <v>2</v>
      </c>
      <c r="U1728" s="12">
        <v>8</v>
      </c>
      <c r="V1728" s="12">
        <v>3</v>
      </c>
      <c r="W1728" s="12">
        <v>6</v>
      </c>
      <c r="X1728" s="12">
        <v>4</v>
      </c>
      <c r="Y1728" s="12"/>
      <c r="Z1728" s="12"/>
      <c r="AA1728" s="12"/>
      <c r="AB1728" s="12"/>
      <c r="AC1728" s="12"/>
      <c r="AD1728" s="12"/>
      <c r="AE1728" s="12"/>
      <c r="AF1728" s="12"/>
    </row>
    <row r="1729" spans="1:32">
      <c r="A1729" s="1">
        <v>8513</v>
      </c>
      <c r="B1729" s="17" t="s">
        <v>2790</v>
      </c>
      <c r="C1729" s="17"/>
      <c r="D1729" s="17" t="s">
        <v>171</v>
      </c>
      <c r="E1729" s="17" t="s">
        <v>148</v>
      </c>
      <c r="F1729" s="1" t="s">
        <v>35</v>
      </c>
      <c r="G1729" s="53" t="s">
        <v>1115</v>
      </c>
      <c r="H1729" s="83" t="s">
        <v>2792</v>
      </c>
      <c r="I1729" s="15" t="s">
        <v>78</v>
      </c>
      <c r="J1729" s="17" t="s">
        <v>2791</v>
      </c>
      <c r="K1729" s="1">
        <f>_xlfn.XLOOKUP(J1729,'[1]Youth DB'!$G:$G,'[1]Youth DB'!$A:$A,"",0)</f>
        <v>530</v>
      </c>
      <c r="L1729" s="19">
        <v>44963</v>
      </c>
      <c r="M1729" s="11">
        <f>SUM(O1729,Q1729,S1729,U1729,W1729,Y1729,AA1729,AC1729,AE1729)</f>
        <v>46</v>
      </c>
      <c r="N1729" s="12" t="s">
        <v>206</v>
      </c>
      <c r="O1729" s="12">
        <v>18</v>
      </c>
      <c r="P1729" s="12">
        <v>1</v>
      </c>
      <c r="Q1729" s="12">
        <v>5</v>
      </c>
      <c r="R1729" s="12">
        <v>1</v>
      </c>
      <c r="S1729" s="12">
        <v>10</v>
      </c>
      <c r="T1729" s="12">
        <v>2</v>
      </c>
      <c r="U1729" s="12">
        <v>6</v>
      </c>
      <c r="V1729" s="12">
        <v>3</v>
      </c>
      <c r="W1729" s="12">
        <v>7</v>
      </c>
      <c r="X1729" s="12">
        <v>4</v>
      </c>
      <c r="Y1729" s="12"/>
      <c r="Z1729" s="12"/>
      <c r="AA1729" s="12"/>
      <c r="AB1729" s="12"/>
      <c r="AC1729" s="12"/>
      <c r="AD1729" s="12"/>
      <c r="AE1729" s="12"/>
      <c r="AF1729" s="12"/>
    </row>
    <row r="1730" spans="1:32">
      <c r="A1730" s="1">
        <v>8514</v>
      </c>
      <c r="B1730" s="17" t="s">
        <v>2790</v>
      </c>
      <c r="C1730" s="17"/>
      <c r="D1730" s="17" t="s">
        <v>171</v>
      </c>
      <c r="E1730" s="17" t="s">
        <v>148</v>
      </c>
      <c r="F1730" s="1" t="s">
        <v>35</v>
      </c>
      <c r="G1730" s="53" t="s">
        <v>2793</v>
      </c>
      <c r="H1730" s="83" t="s">
        <v>1791</v>
      </c>
      <c r="I1730" s="15" t="s">
        <v>78</v>
      </c>
      <c r="J1730" s="17" t="s">
        <v>2791</v>
      </c>
      <c r="K1730" s="1">
        <f>_xlfn.XLOOKUP(J1730,'[1]Youth DB'!$G:$G,'[1]Youth DB'!$A:$A,"",0)</f>
        <v>530</v>
      </c>
      <c r="L1730" s="19">
        <v>44951</v>
      </c>
      <c r="M1730" s="11">
        <f>SUM(O1730,Q1730,S1730,U1730,W1730,Y1730,AA1730,AC1730,AE1730)</f>
        <v>53</v>
      </c>
      <c r="N1730" s="12" t="s">
        <v>206</v>
      </c>
      <c r="O1730" s="12">
        <v>16</v>
      </c>
      <c r="P1730" s="12">
        <v>1</v>
      </c>
      <c r="Q1730" s="12">
        <v>6</v>
      </c>
      <c r="R1730" s="12">
        <v>1</v>
      </c>
      <c r="S1730" s="12">
        <v>12</v>
      </c>
      <c r="T1730" s="12">
        <v>2</v>
      </c>
      <c r="U1730" s="12">
        <v>13</v>
      </c>
      <c r="V1730" s="12">
        <v>3</v>
      </c>
      <c r="W1730" s="12">
        <v>6</v>
      </c>
      <c r="X1730" s="12">
        <v>4</v>
      </c>
      <c r="Y1730" s="12"/>
      <c r="Z1730" s="12"/>
      <c r="AA1730" s="12"/>
      <c r="AB1730" s="12"/>
      <c r="AC1730" s="12"/>
      <c r="AD1730" s="12"/>
      <c r="AE1730" s="12"/>
      <c r="AF1730" s="12"/>
    </row>
    <row r="1731" spans="1:32">
      <c r="A1731" s="1">
        <v>8515</v>
      </c>
      <c r="B1731" s="17" t="s">
        <v>2790</v>
      </c>
      <c r="C1731" s="17"/>
      <c r="D1731" s="17" t="s">
        <v>171</v>
      </c>
      <c r="E1731" s="17" t="s">
        <v>148</v>
      </c>
      <c r="F1731" s="1" t="s">
        <v>35</v>
      </c>
      <c r="G1731" s="53" t="s">
        <v>2794</v>
      </c>
      <c r="H1731" s="83" t="s">
        <v>1009</v>
      </c>
      <c r="I1731" s="15" t="s">
        <v>78</v>
      </c>
      <c r="J1731" s="17" t="s">
        <v>2791</v>
      </c>
      <c r="K1731" s="1">
        <f>_xlfn.XLOOKUP(J1731,'[1]Youth DB'!$G:$G,'[1]Youth DB'!$A:$A,"",0)</f>
        <v>530</v>
      </c>
      <c r="L1731" s="19">
        <v>44952</v>
      </c>
      <c r="M1731" s="11">
        <f>SUM(O1731,Q1731,S1731,U1731,W1731,Y1731,AA1731,AC1731,AE1731)</f>
        <v>47</v>
      </c>
      <c r="N1731" s="12" t="s">
        <v>206</v>
      </c>
      <c r="O1731" s="12">
        <v>14</v>
      </c>
      <c r="P1731" s="12">
        <v>1</v>
      </c>
      <c r="Q1731" s="12"/>
      <c r="R1731" s="12"/>
      <c r="S1731" s="12">
        <v>14</v>
      </c>
      <c r="T1731" s="12">
        <v>2</v>
      </c>
      <c r="U1731" s="12">
        <v>10</v>
      </c>
      <c r="V1731" s="12">
        <v>3</v>
      </c>
      <c r="W1731" s="12">
        <v>9</v>
      </c>
      <c r="X1731" s="12">
        <v>4</v>
      </c>
      <c r="Y1731" s="12"/>
      <c r="Z1731" s="12"/>
      <c r="AA1731" s="12"/>
      <c r="AB1731" s="12"/>
      <c r="AC1731" s="12"/>
      <c r="AD1731" s="12"/>
      <c r="AE1731" s="12"/>
      <c r="AF1731" s="12"/>
    </row>
    <row r="1732" spans="1:32">
      <c r="A1732" s="1">
        <v>4812</v>
      </c>
      <c r="B1732" s="17" t="s">
        <v>2790</v>
      </c>
      <c r="C1732" s="17"/>
      <c r="D1732" s="17" t="s">
        <v>171</v>
      </c>
      <c r="E1732" s="17" t="s">
        <v>148</v>
      </c>
      <c r="F1732" s="1" t="s">
        <v>35</v>
      </c>
      <c r="G1732" s="53" t="s">
        <v>1534</v>
      </c>
      <c r="H1732" s="83" t="s">
        <v>270</v>
      </c>
      <c r="I1732" s="15" t="s">
        <v>75</v>
      </c>
      <c r="J1732" s="17" t="s">
        <v>2791</v>
      </c>
      <c r="K1732" s="1">
        <f>_xlfn.XLOOKUP(J1732,'[1]Youth DB'!$G:$G,'[1]Youth DB'!$A:$A,"",0)</f>
        <v>530</v>
      </c>
      <c r="L1732" s="19">
        <v>44959</v>
      </c>
      <c r="M1732" s="11">
        <f>SUM(O1732,Q1732,S1732,U1732,W1732,Y1732,AA1732,AC1732,AE1732)</f>
        <v>39</v>
      </c>
      <c r="N1732" s="12" t="s">
        <v>206</v>
      </c>
      <c r="O1732" s="12">
        <v>8</v>
      </c>
      <c r="P1732" s="12">
        <v>1</v>
      </c>
      <c r="Q1732" s="12">
        <v>7</v>
      </c>
      <c r="R1732" s="12">
        <v>1</v>
      </c>
      <c r="S1732" s="12">
        <v>10</v>
      </c>
      <c r="T1732" s="12">
        <v>2</v>
      </c>
      <c r="U1732" s="12">
        <v>9</v>
      </c>
      <c r="V1732" s="12">
        <v>3</v>
      </c>
      <c r="W1732" s="12">
        <v>5</v>
      </c>
      <c r="X1732" s="12">
        <v>4</v>
      </c>
      <c r="Y1732" s="12"/>
      <c r="Z1732" s="12"/>
      <c r="AA1732" s="12"/>
      <c r="AB1732" s="12"/>
      <c r="AC1732" s="12"/>
      <c r="AD1732" s="12"/>
      <c r="AE1732" s="12"/>
      <c r="AF1732" s="12"/>
    </row>
    <row r="1733" spans="1:32">
      <c r="A1733" s="1">
        <v>8518</v>
      </c>
      <c r="B1733" s="17" t="s">
        <v>2790</v>
      </c>
      <c r="C1733" s="17"/>
      <c r="D1733" s="17" t="s">
        <v>171</v>
      </c>
      <c r="E1733" s="17" t="s">
        <v>148</v>
      </c>
      <c r="F1733" s="1" t="s">
        <v>35</v>
      </c>
      <c r="G1733" s="53" t="s">
        <v>2795</v>
      </c>
      <c r="H1733" s="83" t="s">
        <v>1405</v>
      </c>
      <c r="I1733" s="15" t="s">
        <v>75</v>
      </c>
      <c r="J1733" s="17" t="s">
        <v>2791</v>
      </c>
      <c r="K1733" s="1">
        <f>_xlfn.XLOOKUP(J1733,'[1]Youth DB'!$G:$G,'[1]Youth DB'!$A:$A,"",0)</f>
        <v>530</v>
      </c>
      <c r="L1733" s="19">
        <v>44964</v>
      </c>
      <c r="M1733" s="11">
        <f>SUM(O1733,Q1733,S1733,U1733,W1733,Y1733,AA1733,AC1733,AE1733)</f>
        <v>42</v>
      </c>
      <c r="N1733" s="12" t="s">
        <v>206</v>
      </c>
      <c r="O1733" s="12">
        <v>8</v>
      </c>
      <c r="P1733" s="12">
        <v>1</v>
      </c>
      <c r="Q1733" s="12">
        <v>9</v>
      </c>
      <c r="R1733" s="12">
        <v>1</v>
      </c>
      <c r="S1733" s="12">
        <v>11</v>
      </c>
      <c r="T1733" s="12">
        <v>2</v>
      </c>
      <c r="U1733" s="12">
        <v>8</v>
      </c>
      <c r="V1733" s="12">
        <v>3</v>
      </c>
      <c r="W1733" s="12">
        <v>6</v>
      </c>
      <c r="X1733" s="12">
        <v>4</v>
      </c>
      <c r="Y1733" s="12"/>
      <c r="Z1733" s="12"/>
      <c r="AA1733" s="12"/>
      <c r="AB1733" s="12"/>
      <c r="AC1733" s="12"/>
      <c r="AD1733" s="12"/>
      <c r="AE1733" s="12"/>
      <c r="AF1733" s="12"/>
    </row>
    <row r="1734" spans="1:32">
      <c r="A1734" s="1">
        <v>8519</v>
      </c>
      <c r="B1734" s="17" t="s">
        <v>2790</v>
      </c>
      <c r="C1734" s="17" t="s">
        <v>2796</v>
      </c>
      <c r="D1734" s="17" t="s">
        <v>171</v>
      </c>
      <c r="E1734" s="17" t="s">
        <v>148</v>
      </c>
      <c r="F1734" s="1" t="s">
        <v>35</v>
      </c>
      <c r="G1734" s="53" t="s">
        <v>2797</v>
      </c>
      <c r="H1734" s="83" t="s">
        <v>842</v>
      </c>
      <c r="I1734" s="15" t="s">
        <v>75</v>
      </c>
      <c r="J1734" s="17" t="s">
        <v>2791</v>
      </c>
      <c r="K1734" s="1">
        <f>_xlfn.XLOOKUP(J1734,'[1]Youth DB'!$G:$G,'[1]Youth DB'!$A:$A,"",0)</f>
        <v>530</v>
      </c>
      <c r="L1734" s="19">
        <v>45029</v>
      </c>
      <c r="M1734" s="11">
        <f>SUM(O1734,Q1734,S1734,U1734,W1734,Y1734,AA1734,AC1734,AE1734)</f>
        <v>34</v>
      </c>
      <c r="N1734" s="12"/>
      <c r="O1734" s="12"/>
      <c r="P1734" s="12"/>
      <c r="Q1734" s="12">
        <v>8</v>
      </c>
      <c r="R1734" s="12">
        <v>1</v>
      </c>
      <c r="S1734" s="12">
        <v>10</v>
      </c>
      <c r="T1734" s="12">
        <v>2</v>
      </c>
      <c r="U1734" s="12">
        <v>9</v>
      </c>
      <c r="V1734" s="12">
        <v>3</v>
      </c>
      <c r="W1734" s="12">
        <v>7</v>
      </c>
      <c r="X1734" s="12">
        <v>4</v>
      </c>
      <c r="Y1734" s="12"/>
      <c r="Z1734" s="12"/>
      <c r="AA1734" s="12"/>
      <c r="AB1734" s="12"/>
      <c r="AC1734" s="12"/>
      <c r="AD1734" s="12"/>
      <c r="AE1734" s="12"/>
      <c r="AF1734" s="12"/>
    </row>
    <row r="1735" spans="1:32">
      <c r="A1735" s="1">
        <v>8520</v>
      </c>
      <c r="B1735" s="17" t="s">
        <v>2790</v>
      </c>
      <c r="C1735" s="17"/>
      <c r="D1735" s="17" t="s">
        <v>171</v>
      </c>
      <c r="E1735" s="17" t="s">
        <v>148</v>
      </c>
      <c r="F1735" s="1" t="s">
        <v>35</v>
      </c>
      <c r="G1735" s="53" t="s">
        <v>2798</v>
      </c>
      <c r="H1735" s="83" t="s">
        <v>2799</v>
      </c>
      <c r="I1735" s="15" t="s">
        <v>78</v>
      </c>
      <c r="J1735" s="17" t="s">
        <v>2791</v>
      </c>
      <c r="K1735" s="1">
        <f>_xlfn.XLOOKUP(J1735,'[1]Youth DB'!$G:$G,'[1]Youth DB'!$A:$A,"",0)</f>
        <v>530</v>
      </c>
      <c r="L1735" s="19">
        <v>44956</v>
      </c>
      <c r="M1735" s="11">
        <f>SUM(O1735,Q1735,S1735,U1735,W1735,Y1735,AA1735,AC1735,AE1735)</f>
        <v>59</v>
      </c>
      <c r="N1735" s="12" t="s">
        <v>206</v>
      </c>
      <c r="O1735" s="12">
        <v>24</v>
      </c>
      <c r="P1735" s="12">
        <v>1</v>
      </c>
      <c r="Q1735" s="12">
        <v>8</v>
      </c>
      <c r="R1735" s="12">
        <v>1</v>
      </c>
      <c r="S1735" s="12">
        <v>12</v>
      </c>
      <c r="T1735" s="12">
        <v>2</v>
      </c>
      <c r="U1735" s="12">
        <v>7</v>
      </c>
      <c r="V1735" s="12">
        <v>3</v>
      </c>
      <c r="W1735" s="12">
        <v>8</v>
      </c>
      <c r="X1735" s="12">
        <v>4</v>
      </c>
      <c r="Y1735" s="12"/>
      <c r="Z1735" s="12"/>
      <c r="AA1735" s="12"/>
      <c r="AB1735" s="12"/>
      <c r="AC1735" s="12"/>
      <c r="AD1735" s="12"/>
      <c r="AE1735" s="12"/>
      <c r="AF1735" s="12"/>
    </row>
    <row r="1736" spans="1:32">
      <c r="A1736" s="1">
        <v>8521</v>
      </c>
      <c r="B1736" s="17" t="s">
        <v>2790</v>
      </c>
      <c r="C1736" s="17"/>
      <c r="D1736" s="17" t="s">
        <v>171</v>
      </c>
      <c r="E1736" s="17" t="s">
        <v>148</v>
      </c>
      <c r="F1736" s="1" t="s">
        <v>35</v>
      </c>
      <c r="G1736" s="53" t="s">
        <v>1135</v>
      </c>
      <c r="H1736" s="83" t="s">
        <v>2800</v>
      </c>
      <c r="I1736" s="15" t="s">
        <v>78</v>
      </c>
      <c r="J1736" s="17" t="s">
        <v>2791</v>
      </c>
      <c r="K1736" s="1">
        <f>_xlfn.XLOOKUP(J1736,'[1]Youth DB'!$G:$G,'[1]Youth DB'!$A:$A,"",0)</f>
        <v>530</v>
      </c>
      <c r="L1736" s="19">
        <v>44951</v>
      </c>
      <c r="M1736" s="11">
        <f>SUM(O1736,Q1736,S1736,U1736,W1736,Y1736,AA1736,AC1736,AE1736)</f>
        <v>53</v>
      </c>
      <c r="N1736" s="12" t="s">
        <v>206</v>
      </c>
      <c r="O1736" s="12">
        <v>19</v>
      </c>
      <c r="P1736" s="12">
        <v>1</v>
      </c>
      <c r="Q1736" s="12">
        <v>6</v>
      </c>
      <c r="R1736" s="12">
        <v>1</v>
      </c>
      <c r="S1736" s="12">
        <v>11</v>
      </c>
      <c r="T1736" s="12">
        <v>2</v>
      </c>
      <c r="U1736" s="12">
        <v>8</v>
      </c>
      <c r="V1736" s="84">
        <v>3</v>
      </c>
      <c r="W1736" s="12">
        <v>9</v>
      </c>
      <c r="X1736" s="12">
        <v>4</v>
      </c>
      <c r="Y1736" s="12"/>
      <c r="Z1736" s="12"/>
      <c r="AA1736" s="12"/>
      <c r="AB1736" s="12"/>
      <c r="AC1736" s="12"/>
      <c r="AD1736" s="12"/>
      <c r="AE1736" s="12"/>
      <c r="AF1736" s="12"/>
    </row>
    <row r="1737" spans="1:32">
      <c r="A1737" s="1">
        <v>6863</v>
      </c>
      <c r="B1737" s="17" t="s">
        <v>2790</v>
      </c>
      <c r="C1737" s="17"/>
      <c r="D1737" s="17" t="s">
        <v>171</v>
      </c>
      <c r="E1737" s="17" t="s">
        <v>148</v>
      </c>
      <c r="F1737" s="1" t="s">
        <v>35</v>
      </c>
      <c r="G1737" s="53" t="s">
        <v>2801</v>
      </c>
      <c r="H1737" s="83" t="s">
        <v>731</v>
      </c>
      <c r="I1737" s="15" t="s">
        <v>75</v>
      </c>
      <c r="J1737" s="17" t="s">
        <v>2791</v>
      </c>
      <c r="K1737" s="1">
        <f>_xlfn.XLOOKUP(J1737,'[1]Youth DB'!$G:$G,'[1]Youth DB'!$A:$A,"",0)</f>
        <v>530</v>
      </c>
      <c r="L1737" s="19">
        <v>44951</v>
      </c>
      <c r="M1737" s="11">
        <f>SUM(O1737,Q1737,S1737,U1737,W1737,Y1737,AA1737,AC1737,AE1737)</f>
        <v>50</v>
      </c>
      <c r="N1737" s="12" t="s">
        <v>206</v>
      </c>
      <c r="O1737" s="12">
        <v>18</v>
      </c>
      <c r="P1737" s="12">
        <v>1</v>
      </c>
      <c r="Q1737" s="12">
        <v>9</v>
      </c>
      <c r="R1737" s="12">
        <v>1</v>
      </c>
      <c r="S1737" s="12">
        <v>8</v>
      </c>
      <c r="T1737" s="12">
        <v>2</v>
      </c>
      <c r="U1737" s="12">
        <v>7</v>
      </c>
      <c r="V1737" s="12">
        <v>3</v>
      </c>
      <c r="W1737" s="12">
        <v>8</v>
      </c>
      <c r="X1737" s="12">
        <v>4</v>
      </c>
      <c r="Y1737" s="12"/>
      <c r="Z1737" s="12"/>
      <c r="AA1737" s="12"/>
      <c r="AB1737" s="12"/>
      <c r="AC1737" s="12"/>
      <c r="AD1737" s="12"/>
      <c r="AE1737" s="12"/>
      <c r="AF1737" s="12"/>
    </row>
    <row r="1738" spans="1:32">
      <c r="A1738" s="1">
        <v>8522</v>
      </c>
      <c r="B1738" s="17" t="s">
        <v>2790</v>
      </c>
      <c r="C1738" s="17"/>
      <c r="D1738" s="17" t="s">
        <v>171</v>
      </c>
      <c r="E1738" s="17" t="s">
        <v>148</v>
      </c>
      <c r="F1738" s="1" t="s">
        <v>35</v>
      </c>
      <c r="G1738" s="53" t="s">
        <v>2802</v>
      </c>
      <c r="H1738" s="83" t="s">
        <v>1423</v>
      </c>
      <c r="I1738" s="15" t="s">
        <v>75</v>
      </c>
      <c r="J1738" s="17" t="s">
        <v>2791</v>
      </c>
      <c r="K1738" s="1">
        <f>_xlfn.XLOOKUP(J1738,'[1]Youth DB'!$G:$G,'[1]Youth DB'!$A:$A,"",0)</f>
        <v>530</v>
      </c>
      <c r="L1738" s="19">
        <v>44957</v>
      </c>
      <c r="M1738" s="11">
        <f>SUM(O1738,Q1738,S1738,U1738,W1738,Y1738,AA1738,AC1738,AE1738)</f>
        <v>54</v>
      </c>
      <c r="N1738" s="12" t="s">
        <v>206</v>
      </c>
      <c r="O1738" s="12">
        <v>18</v>
      </c>
      <c r="P1738" s="12">
        <v>1</v>
      </c>
      <c r="Q1738" s="12">
        <v>5</v>
      </c>
      <c r="R1738" s="12">
        <v>1</v>
      </c>
      <c r="S1738" s="12">
        <v>13</v>
      </c>
      <c r="T1738" s="12">
        <v>2</v>
      </c>
      <c r="U1738" s="12">
        <v>12</v>
      </c>
      <c r="V1738" s="12">
        <v>3</v>
      </c>
      <c r="W1738" s="12">
        <v>6</v>
      </c>
      <c r="X1738" s="12">
        <v>4</v>
      </c>
      <c r="Y1738" s="12"/>
      <c r="Z1738" s="12"/>
      <c r="AA1738" s="12"/>
      <c r="AB1738" s="12"/>
      <c r="AC1738" s="12"/>
      <c r="AD1738" s="12"/>
      <c r="AE1738" s="12"/>
      <c r="AF1738" s="12"/>
    </row>
    <row r="1739" spans="1:32">
      <c r="A1739" s="1">
        <v>9731</v>
      </c>
      <c r="B1739" s="17" t="s">
        <v>170</v>
      </c>
      <c r="C1739" s="17"/>
      <c r="D1739" s="17" t="s">
        <v>171</v>
      </c>
      <c r="E1739" s="17" t="s">
        <v>148</v>
      </c>
      <c r="F1739" s="1" t="s">
        <v>44</v>
      </c>
      <c r="G1739" s="17" t="s">
        <v>739</v>
      </c>
      <c r="H1739" s="18" t="s">
        <v>400</v>
      </c>
      <c r="I1739" s="15"/>
      <c r="J1739" s="88" t="s">
        <v>732</v>
      </c>
      <c r="K1739" s="1">
        <f>_xlfn.XLOOKUP(J1739,'[1]Youth DB'!$G:$G,'[1]Youth DB'!$A:$A,"",0)</f>
        <v>427</v>
      </c>
      <c r="L1739" s="19">
        <v>45029</v>
      </c>
      <c r="M1739" s="11">
        <f>SUM(O1739,Q1739,S1739,U1739,W1739,Y1739,AA1739,AC1739,AE1739)</f>
        <v>26</v>
      </c>
      <c r="N1739" s="12" t="s">
        <v>40</v>
      </c>
      <c r="O1739" s="12">
        <v>0</v>
      </c>
      <c r="P1739" s="12"/>
      <c r="Q1739" s="12">
        <v>8</v>
      </c>
      <c r="R1739" s="12">
        <v>1</v>
      </c>
      <c r="S1739" s="12">
        <v>17</v>
      </c>
      <c r="T1739" s="12">
        <v>1</v>
      </c>
      <c r="U1739" s="12"/>
      <c r="V1739" s="12"/>
      <c r="W1739" s="12">
        <v>1</v>
      </c>
      <c r="X1739" s="12">
        <v>2</v>
      </c>
      <c r="Y1739" s="12"/>
      <c r="Z1739" s="12"/>
      <c r="AA1739" s="12"/>
      <c r="AB1739" s="12"/>
      <c r="AC1739" s="12"/>
      <c r="AD1739" s="12"/>
      <c r="AE1739" s="12"/>
      <c r="AF1739" s="12"/>
    </row>
    <row r="1740" spans="1:32">
      <c r="A1740" s="1">
        <v>8442</v>
      </c>
      <c r="B1740" s="17" t="s">
        <v>170</v>
      </c>
      <c r="C1740" s="17"/>
      <c r="D1740" s="17" t="s">
        <v>171</v>
      </c>
      <c r="E1740" s="17" t="s">
        <v>148</v>
      </c>
      <c r="F1740" s="1" t="s">
        <v>44</v>
      </c>
      <c r="G1740" s="17" t="s">
        <v>752</v>
      </c>
      <c r="H1740" s="18" t="s">
        <v>753</v>
      </c>
      <c r="I1740" s="15"/>
      <c r="J1740" s="88" t="s">
        <v>732</v>
      </c>
      <c r="K1740" s="1">
        <f>_xlfn.XLOOKUP(J1740,'[1]Youth DB'!$G:$G,'[1]Youth DB'!$A:$A,"",0)</f>
        <v>427</v>
      </c>
      <c r="L1740" s="19">
        <v>45029</v>
      </c>
      <c r="M1740" s="11">
        <f>SUM(O1740,Q1740,S1740,U1740,W1740,Y1740,AA1740,AC1740,AE1740)</f>
        <v>26</v>
      </c>
      <c r="N1740" s="12" t="s">
        <v>40</v>
      </c>
      <c r="O1740" s="12">
        <v>0</v>
      </c>
      <c r="P1740" s="12"/>
      <c r="Q1740" s="12">
        <v>8</v>
      </c>
      <c r="R1740" s="12">
        <v>1</v>
      </c>
      <c r="S1740" s="12">
        <v>18</v>
      </c>
      <c r="T1740" s="12">
        <v>1</v>
      </c>
      <c r="U1740" s="12"/>
      <c r="V1740" s="12"/>
      <c r="W1740" s="12">
        <v>0</v>
      </c>
      <c r="X1740" s="12"/>
      <c r="Y1740" s="12"/>
      <c r="Z1740" s="12"/>
      <c r="AA1740" s="12"/>
      <c r="AB1740" s="12"/>
      <c r="AC1740" s="12"/>
      <c r="AD1740" s="12"/>
      <c r="AE1740" s="12"/>
      <c r="AF1740" s="12"/>
    </row>
    <row r="1741" spans="1:32">
      <c r="A1741" s="41">
        <v>8545</v>
      </c>
      <c r="B1741" s="42" t="s">
        <v>2790</v>
      </c>
      <c r="C1741" s="42" t="s">
        <v>2805</v>
      </c>
      <c r="D1741" s="42" t="s">
        <v>171</v>
      </c>
      <c r="E1741" s="42" t="s">
        <v>148</v>
      </c>
      <c r="F1741" s="41" t="s">
        <v>35</v>
      </c>
      <c r="G1741" s="42" t="s">
        <v>912</v>
      </c>
      <c r="H1741" s="85" t="s">
        <v>332</v>
      </c>
      <c r="I1741" s="44" t="s">
        <v>75</v>
      </c>
      <c r="J1741" s="42" t="s">
        <v>2804</v>
      </c>
      <c r="K1741" s="1">
        <f>_xlfn.XLOOKUP(J1741,'[1]Youth DB'!$G:$G,'[1]Youth DB'!$A:$A,"",0)</f>
        <v>574</v>
      </c>
      <c r="L1741" s="45">
        <v>44979</v>
      </c>
      <c r="M1741" s="11">
        <f>SUM(O1741,Q1741,S1741,U1741,W1741,Y1741,AA1741,AC1741,AE1741)</f>
        <v>16</v>
      </c>
      <c r="N1741" s="46" t="s">
        <v>206</v>
      </c>
      <c r="O1741" s="46">
        <v>4</v>
      </c>
      <c r="P1741" s="46">
        <v>1</v>
      </c>
      <c r="Q1741" s="46"/>
      <c r="R1741" s="46"/>
      <c r="S1741" s="46"/>
      <c r="T1741" s="46"/>
      <c r="U1741" s="46">
        <v>7</v>
      </c>
      <c r="V1741" s="46">
        <v>2</v>
      </c>
      <c r="W1741" s="46">
        <v>5</v>
      </c>
      <c r="X1741" s="46">
        <v>3</v>
      </c>
      <c r="Y1741" s="46"/>
      <c r="Z1741" s="46"/>
      <c r="AA1741" s="46"/>
      <c r="AB1741" s="46"/>
      <c r="AC1741" s="46"/>
      <c r="AD1741" s="46"/>
      <c r="AE1741" s="46"/>
      <c r="AF1741" s="46"/>
    </row>
    <row r="1742" spans="1:32">
      <c r="A1742" s="1">
        <v>9761</v>
      </c>
      <c r="B1742" s="17" t="s">
        <v>2790</v>
      </c>
      <c r="C1742" s="17"/>
      <c r="D1742" s="17" t="s">
        <v>171</v>
      </c>
      <c r="E1742" s="17" t="s">
        <v>148</v>
      </c>
      <c r="F1742" s="1" t="s">
        <v>35</v>
      </c>
      <c r="G1742" s="53" t="s">
        <v>1675</v>
      </c>
      <c r="H1742" s="83" t="s">
        <v>1954</v>
      </c>
      <c r="I1742" s="15" t="s">
        <v>75</v>
      </c>
      <c r="J1742" s="17" t="s">
        <v>2804</v>
      </c>
      <c r="K1742" s="1">
        <f>_xlfn.XLOOKUP(J1742,'[1]Youth DB'!$G:$G,'[1]Youth DB'!$A:$A,"",0)</f>
        <v>574</v>
      </c>
      <c r="L1742" s="19">
        <v>44963</v>
      </c>
      <c r="M1742" s="11">
        <f>SUM(O1742,Q1742,S1742,U1742,W1742,Y1742,AA1742,AC1742,AE1742)</f>
        <v>51</v>
      </c>
      <c r="N1742" s="12" t="s">
        <v>206</v>
      </c>
      <c r="O1742" s="12">
        <v>15</v>
      </c>
      <c r="P1742" s="12">
        <v>1</v>
      </c>
      <c r="Q1742" s="12">
        <v>9</v>
      </c>
      <c r="R1742" s="12">
        <v>1</v>
      </c>
      <c r="S1742" s="12">
        <v>12</v>
      </c>
      <c r="T1742" s="12">
        <v>2</v>
      </c>
      <c r="U1742" s="12">
        <v>7</v>
      </c>
      <c r="V1742" s="12">
        <v>2</v>
      </c>
      <c r="W1742" s="12">
        <v>8</v>
      </c>
      <c r="X1742" s="12">
        <v>3</v>
      </c>
      <c r="Y1742" s="12"/>
      <c r="Z1742" s="12"/>
      <c r="AA1742" s="12"/>
      <c r="AB1742" s="12"/>
      <c r="AC1742" s="12"/>
      <c r="AD1742" s="12"/>
      <c r="AE1742" s="12"/>
      <c r="AF1742" s="12"/>
    </row>
    <row r="1743" spans="1:32">
      <c r="A1743" s="1">
        <v>9762</v>
      </c>
      <c r="B1743" s="17" t="s">
        <v>2790</v>
      </c>
      <c r="C1743" s="17"/>
      <c r="D1743" s="17" t="s">
        <v>171</v>
      </c>
      <c r="E1743" s="17" t="s">
        <v>148</v>
      </c>
      <c r="F1743" s="1" t="s">
        <v>35</v>
      </c>
      <c r="G1743" s="53" t="s">
        <v>2806</v>
      </c>
      <c r="H1743" s="83" t="s">
        <v>154</v>
      </c>
      <c r="I1743" s="15" t="s">
        <v>75</v>
      </c>
      <c r="J1743" s="17" t="s">
        <v>2804</v>
      </c>
      <c r="K1743" s="1">
        <f>_xlfn.XLOOKUP(J1743,'[1]Youth DB'!$G:$G,'[1]Youth DB'!$A:$A,"",0)</f>
        <v>574</v>
      </c>
      <c r="L1743" s="19">
        <v>44965</v>
      </c>
      <c r="M1743" s="11">
        <f>SUM(O1743,Q1743,S1743,U1743,W1743,Y1743,AA1743,AC1743,AE1743)</f>
        <v>46</v>
      </c>
      <c r="N1743" s="12" t="s">
        <v>206</v>
      </c>
      <c r="O1743" s="12">
        <v>9</v>
      </c>
      <c r="P1743" s="12">
        <v>1</v>
      </c>
      <c r="Q1743" s="12">
        <v>7</v>
      </c>
      <c r="R1743" s="12">
        <v>1</v>
      </c>
      <c r="S1743" s="12">
        <v>11</v>
      </c>
      <c r="T1743" s="12">
        <v>2</v>
      </c>
      <c r="U1743" s="12">
        <v>11</v>
      </c>
      <c r="V1743" s="12">
        <v>3</v>
      </c>
      <c r="W1743" s="12">
        <v>8</v>
      </c>
      <c r="X1743" s="12">
        <v>3</v>
      </c>
      <c r="Y1743" s="12"/>
      <c r="Z1743" s="12"/>
      <c r="AA1743" s="12"/>
      <c r="AB1743" s="12"/>
      <c r="AC1743" s="12"/>
      <c r="AD1743" s="12"/>
      <c r="AE1743" s="12"/>
      <c r="AF1743" s="12"/>
    </row>
    <row r="1744" spans="1:32">
      <c r="A1744" s="1">
        <v>8546</v>
      </c>
      <c r="B1744" s="17" t="s">
        <v>2790</v>
      </c>
      <c r="C1744" s="17"/>
      <c r="D1744" s="17" t="s">
        <v>171</v>
      </c>
      <c r="E1744" s="17" t="s">
        <v>148</v>
      </c>
      <c r="F1744" s="1" t="s">
        <v>35</v>
      </c>
      <c r="G1744" s="53" t="s">
        <v>2598</v>
      </c>
      <c r="H1744" s="83" t="s">
        <v>676</v>
      </c>
      <c r="I1744" s="15" t="s">
        <v>75</v>
      </c>
      <c r="J1744" s="17" t="s">
        <v>2804</v>
      </c>
      <c r="K1744" s="1">
        <f>_xlfn.XLOOKUP(J1744,'[1]Youth DB'!$G:$G,'[1]Youth DB'!$A:$A,"",0)</f>
        <v>574</v>
      </c>
      <c r="L1744" s="19">
        <v>44967</v>
      </c>
      <c r="M1744" s="11">
        <f>SUM(O1744,Q1744,S1744,U1744,W1744,Y1744,AA1744,AC1744,AE1744)</f>
        <v>38</v>
      </c>
      <c r="N1744" s="12" t="s">
        <v>206</v>
      </c>
      <c r="O1744" s="12">
        <v>7</v>
      </c>
      <c r="P1744" s="12">
        <v>1</v>
      </c>
      <c r="Q1744" s="12">
        <v>10</v>
      </c>
      <c r="R1744" s="12">
        <v>1</v>
      </c>
      <c r="S1744" s="12">
        <v>12</v>
      </c>
      <c r="T1744" s="12">
        <v>2</v>
      </c>
      <c r="U1744" s="12">
        <v>4</v>
      </c>
      <c r="V1744" s="12">
        <v>3</v>
      </c>
      <c r="W1744" s="12">
        <v>5</v>
      </c>
      <c r="X1744" s="12">
        <v>3</v>
      </c>
      <c r="Y1744" s="12"/>
      <c r="Z1744" s="12"/>
      <c r="AA1744" s="12"/>
      <c r="AB1744" s="12"/>
      <c r="AC1744" s="12"/>
      <c r="AD1744" s="12"/>
      <c r="AE1744" s="12"/>
      <c r="AF1744" s="12"/>
    </row>
    <row r="1745" spans="1:32">
      <c r="A1745" s="1">
        <v>6885</v>
      </c>
      <c r="B1745" s="17" t="s">
        <v>2790</v>
      </c>
      <c r="C1745" s="17"/>
      <c r="D1745" s="17" t="s">
        <v>171</v>
      </c>
      <c r="E1745" s="17" t="s">
        <v>148</v>
      </c>
      <c r="F1745" s="1" t="s">
        <v>35</v>
      </c>
      <c r="G1745" s="53" t="s">
        <v>2807</v>
      </c>
      <c r="H1745" s="83" t="s">
        <v>292</v>
      </c>
      <c r="I1745" s="15" t="s">
        <v>78</v>
      </c>
      <c r="J1745" s="17" t="s">
        <v>2804</v>
      </c>
      <c r="K1745" s="1">
        <f>_xlfn.XLOOKUP(J1745,'[1]Youth DB'!$G:$G,'[1]Youth DB'!$A:$A,"",0)</f>
        <v>574</v>
      </c>
      <c r="L1745" s="19">
        <v>44953</v>
      </c>
      <c r="M1745" s="11">
        <f>SUM(O1745,Q1745,S1745,U1745,W1745,Y1745,AA1745,AC1745,AE1745)</f>
        <v>53</v>
      </c>
      <c r="N1745" s="12" t="s">
        <v>206</v>
      </c>
      <c r="O1745" s="12">
        <v>22</v>
      </c>
      <c r="P1745" s="12">
        <v>1</v>
      </c>
      <c r="Q1745" s="12">
        <v>6</v>
      </c>
      <c r="R1745" s="12">
        <v>1</v>
      </c>
      <c r="S1745" s="12">
        <v>16</v>
      </c>
      <c r="T1745" s="12">
        <v>2</v>
      </c>
      <c r="U1745" s="12">
        <v>3</v>
      </c>
      <c r="V1745" s="12">
        <v>2</v>
      </c>
      <c r="W1745" s="12">
        <v>6</v>
      </c>
      <c r="X1745" s="12">
        <v>3</v>
      </c>
      <c r="Y1745" s="12"/>
      <c r="Z1745" s="12"/>
      <c r="AA1745" s="12"/>
      <c r="AB1745" s="12"/>
      <c r="AC1745" s="12"/>
      <c r="AD1745" s="12"/>
      <c r="AE1745" s="12"/>
      <c r="AF1745" s="12"/>
    </row>
    <row r="1746" spans="1:32">
      <c r="A1746" s="1">
        <v>8547</v>
      </c>
      <c r="B1746" s="17" t="s">
        <v>2790</v>
      </c>
      <c r="C1746" s="17"/>
      <c r="D1746" s="17" t="s">
        <v>171</v>
      </c>
      <c r="E1746" s="17" t="s">
        <v>148</v>
      </c>
      <c r="F1746" s="1" t="s">
        <v>35</v>
      </c>
      <c r="G1746" s="53" t="s">
        <v>2808</v>
      </c>
      <c r="H1746" s="83" t="s">
        <v>221</v>
      </c>
      <c r="I1746" s="15" t="s">
        <v>78</v>
      </c>
      <c r="J1746" s="17" t="s">
        <v>2804</v>
      </c>
      <c r="K1746" s="1">
        <f>_xlfn.XLOOKUP(J1746,'[1]Youth DB'!$G:$G,'[1]Youth DB'!$A:$A,"",0)</f>
        <v>574</v>
      </c>
      <c r="L1746" s="19">
        <v>44966</v>
      </c>
      <c r="M1746" s="11">
        <f>SUM(O1746,Q1746,S1746,U1746,W1746,Y1746,AA1746,AC1746,AE1746)</f>
        <v>41</v>
      </c>
      <c r="N1746" s="12" t="s">
        <v>206</v>
      </c>
      <c r="O1746" s="12">
        <v>10</v>
      </c>
      <c r="P1746" s="12">
        <v>1</v>
      </c>
      <c r="Q1746" s="12">
        <v>5</v>
      </c>
      <c r="R1746" s="12">
        <v>1</v>
      </c>
      <c r="S1746" s="12">
        <v>7</v>
      </c>
      <c r="T1746" s="12">
        <v>2</v>
      </c>
      <c r="U1746" s="12">
        <v>11</v>
      </c>
      <c r="V1746" s="12">
        <v>3</v>
      </c>
      <c r="W1746" s="12">
        <v>8</v>
      </c>
      <c r="X1746" s="12">
        <v>3</v>
      </c>
      <c r="Y1746" s="12"/>
      <c r="Z1746" s="12"/>
      <c r="AA1746" s="12"/>
      <c r="AB1746" s="12"/>
      <c r="AC1746" s="12"/>
      <c r="AD1746" s="12"/>
      <c r="AE1746" s="12"/>
      <c r="AF1746" s="12"/>
    </row>
    <row r="1747" spans="1:32">
      <c r="A1747" s="1">
        <v>8548</v>
      </c>
      <c r="B1747" s="17" t="s">
        <v>2790</v>
      </c>
      <c r="C1747" s="17"/>
      <c r="D1747" s="17" t="s">
        <v>171</v>
      </c>
      <c r="E1747" s="17" t="s">
        <v>148</v>
      </c>
      <c r="F1747" s="1" t="s">
        <v>35</v>
      </c>
      <c r="G1747" s="53" t="s">
        <v>2809</v>
      </c>
      <c r="H1747" s="83" t="s">
        <v>2810</v>
      </c>
      <c r="I1747" s="15" t="s">
        <v>78</v>
      </c>
      <c r="J1747" s="17" t="s">
        <v>2804</v>
      </c>
      <c r="K1747" s="1">
        <f>_xlfn.XLOOKUP(J1747,'[1]Youth DB'!$G:$G,'[1]Youth DB'!$A:$A,"",0)</f>
        <v>574</v>
      </c>
      <c r="L1747" s="19">
        <v>44951</v>
      </c>
      <c r="M1747" s="11">
        <f>SUM(O1747,Q1747,S1747,U1747,W1747,Y1747,AA1747,AC1747,AE1747)</f>
        <v>60</v>
      </c>
      <c r="N1747" s="12" t="s">
        <v>206</v>
      </c>
      <c r="O1747" s="12">
        <v>27</v>
      </c>
      <c r="P1747" s="12">
        <v>1</v>
      </c>
      <c r="Q1747" s="12">
        <v>8</v>
      </c>
      <c r="R1747" s="12">
        <v>1</v>
      </c>
      <c r="S1747" s="12">
        <v>10</v>
      </c>
      <c r="T1747" s="12">
        <v>2</v>
      </c>
      <c r="U1747" s="12">
        <v>10</v>
      </c>
      <c r="V1747" s="12">
        <v>3</v>
      </c>
      <c r="W1747" s="12">
        <v>5</v>
      </c>
      <c r="X1747" s="12">
        <v>3</v>
      </c>
      <c r="Y1747" s="12"/>
      <c r="Z1747" s="12"/>
      <c r="AA1747" s="12"/>
      <c r="AB1747" s="12"/>
      <c r="AC1747" s="12"/>
      <c r="AD1747" s="12"/>
      <c r="AE1747" s="12"/>
      <c r="AF1747" s="12"/>
    </row>
    <row r="1748" spans="1:32">
      <c r="A1748" s="1">
        <v>8549</v>
      </c>
      <c r="B1748" s="17" t="s">
        <v>2790</v>
      </c>
      <c r="C1748" s="17"/>
      <c r="D1748" s="17" t="s">
        <v>171</v>
      </c>
      <c r="E1748" s="17" t="s">
        <v>148</v>
      </c>
      <c r="F1748" s="1" t="s">
        <v>35</v>
      </c>
      <c r="G1748" s="53" t="s">
        <v>2811</v>
      </c>
      <c r="H1748" s="83" t="s">
        <v>2812</v>
      </c>
      <c r="I1748" s="15" t="s">
        <v>78</v>
      </c>
      <c r="J1748" s="17" t="s">
        <v>2804</v>
      </c>
      <c r="K1748" s="1">
        <f>_xlfn.XLOOKUP(J1748,'[1]Youth DB'!$G:$G,'[1]Youth DB'!$A:$A,"",0)</f>
        <v>574</v>
      </c>
      <c r="L1748" s="19">
        <v>44959</v>
      </c>
      <c r="M1748" s="11">
        <f>SUM(O1748,Q1748,S1748,U1748,W1748,Y1748,AA1748,AC1748,AE1748)</f>
        <v>50</v>
      </c>
      <c r="N1748" s="12" t="s">
        <v>206</v>
      </c>
      <c r="O1748" s="12">
        <v>20</v>
      </c>
      <c r="P1748" s="12">
        <v>1</v>
      </c>
      <c r="Q1748" s="12">
        <v>3</v>
      </c>
      <c r="R1748" s="12">
        <v>1</v>
      </c>
      <c r="S1748" s="12">
        <v>19</v>
      </c>
      <c r="T1748" s="12">
        <v>2</v>
      </c>
      <c r="U1748" s="12">
        <v>6</v>
      </c>
      <c r="V1748" s="12">
        <v>2</v>
      </c>
      <c r="W1748" s="12">
        <v>2</v>
      </c>
      <c r="X1748" s="12">
        <v>2</v>
      </c>
      <c r="Y1748" s="12"/>
      <c r="Z1748" s="12"/>
      <c r="AA1748" s="12"/>
      <c r="AB1748" s="12"/>
      <c r="AC1748" s="12"/>
      <c r="AD1748" s="12"/>
      <c r="AE1748" s="12"/>
      <c r="AF1748" s="12"/>
    </row>
    <row r="1749" spans="1:32">
      <c r="A1749" s="1">
        <v>8550</v>
      </c>
      <c r="B1749" s="17" t="s">
        <v>2790</v>
      </c>
      <c r="C1749" s="17"/>
      <c r="D1749" s="17" t="s">
        <v>171</v>
      </c>
      <c r="E1749" s="17" t="s">
        <v>148</v>
      </c>
      <c r="F1749" s="1" t="s">
        <v>35</v>
      </c>
      <c r="G1749" s="53" t="s">
        <v>2813</v>
      </c>
      <c r="H1749" s="83" t="s">
        <v>2814</v>
      </c>
      <c r="I1749" s="15" t="s">
        <v>78</v>
      </c>
      <c r="J1749" s="17" t="s">
        <v>2804</v>
      </c>
      <c r="K1749" s="1">
        <f>_xlfn.XLOOKUP(J1749,'[1]Youth DB'!$G:$G,'[1]Youth DB'!$A:$A,"",0)</f>
        <v>574</v>
      </c>
      <c r="L1749" s="19">
        <v>44964</v>
      </c>
      <c r="M1749" s="11">
        <f>SUM(O1749,Q1749,S1749,U1749,W1749,Y1749,AA1749,AC1749,AE1749)</f>
        <v>45</v>
      </c>
      <c r="N1749" s="12" t="s">
        <v>206</v>
      </c>
      <c r="O1749" s="12">
        <v>14</v>
      </c>
      <c r="P1749" s="12">
        <v>1</v>
      </c>
      <c r="Q1749" s="12">
        <v>10</v>
      </c>
      <c r="R1749" s="12">
        <v>1</v>
      </c>
      <c r="S1749" s="12">
        <v>4</v>
      </c>
      <c r="T1749" s="12">
        <v>2</v>
      </c>
      <c r="U1749" s="12">
        <v>12</v>
      </c>
      <c r="V1749" s="12">
        <v>3</v>
      </c>
      <c r="W1749" s="12">
        <v>5</v>
      </c>
      <c r="X1749" s="12">
        <v>3</v>
      </c>
      <c r="Y1749" s="12"/>
      <c r="Z1749" s="12"/>
      <c r="AA1749" s="12"/>
      <c r="AB1749" s="12"/>
      <c r="AC1749" s="12"/>
      <c r="AD1749" s="12"/>
      <c r="AE1749" s="12"/>
      <c r="AF1749" s="12"/>
    </row>
    <row r="1750" spans="1:32">
      <c r="A1750" s="1">
        <v>6864</v>
      </c>
      <c r="B1750" s="17" t="s">
        <v>2790</v>
      </c>
      <c r="C1750" s="17"/>
      <c r="D1750" s="17" t="s">
        <v>171</v>
      </c>
      <c r="E1750" s="17" t="s">
        <v>148</v>
      </c>
      <c r="F1750" s="1" t="s">
        <v>35</v>
      </c>
      <c r="G1750" s="53" t="s">
        <v>2815</v>
      </c>
      <c r="H1750" s="83" t="s">
        <v>2816</v>
      </c>
      <c r="I1750" s="15" t="s">
        <v>78</v>
      </c>
      <c r="J1750" s="17" t="s">
        <v>2804</v>
      </c>
      <c r="K1750" s="1">
        <f>_xlfn.XLOOKUP(J1750,'[1]Youth DB'!$G:$G,'[1]Youth DB'!$A:$A,"",0)</f>
        <v>574</v>
      </c>
      <c r="L1750" s="19">
        <v>44967</v>
      </c>
      <c r="M1750" s="11">
        <f>SUM(O1750,Q1750,S1750,U1750,W1750,Y1750,AA1750,AC1750,AE1750)</f>
        <v>49</v>
      </c>
      <c r="N1750" s="12" t="s">
        <v>206</v>
      </c>
      <c r="O1750" s="12">
        <v>14</v>
      </c>
      <c r="P1750" s="12">
        <v>1</v>
      </c>
      <c r="Q1750" s="12">
        <v>6</v>
      </c>
      <c r="R1750" s="12">
        <v>1</v>
      </c>
      <c r="S1750" s="12">
        <v>16</v>
      </c>
      <c r="T1750" s="12">
        <v>2</v>
      </c>
      <c r="U1750" s="12">
        <v>6</v>
      </c>
      <c r="V1750" s="12">
        <v>3</v>
      </c>
      <c r="W1750" s="12">
        <v>7</v>
      </c>
      <c r="X1750" s="12">
        <v>3</v>
      </c>
      <c r="Y1750" s="12"/>
      <c r="Z1750" s="12"/>
      <c r="AA1750" s="12"/>
      <c r="AB1750" s="12"/>
      <c r="AC1750" s="12"/>
      <c r="AD1750" s="12"/>
      <c r="AE1750" s="12"/>
      <c r="AF1750" s="12"/>
    </row>
    <row r="1751" spans="1:32">
      <c r="A1751" s="1">
        <v>8551</v>
      </c>
      <c r="B1751" s="17" t="s">
        <v>2790</v>
      </c>
      <c r="C1751" s="17"/>
      <c r="D1751" s="17" t="s">
        <v>171</v>
      </c>
      <c r="E1751" s="17" t="s">
        <v>148</v>
      </c>
      <c r="F1751" s="1" t="s">
        <v>35</v>
      </c>
      <c r="G1751" s="53" t="s">
        <v>2817</v>
      </c>
      <c r="H1751" s="83" t="s">
        <v>2818</v>
      </c>
      <c r="I1751" s="15" t="s">
        <v>75</v>
      </c>
      <c r="J1751" s="17" t="s">
        <v>2804</v>
      </c>
      <c r="K1751" s="1">
        <f>_xlfn.XLOOKUP(J1751,'[1]Youth DB'!$G:$G,'[1]Youth DB'!$A:$A,"",0)</f>
        <v>574</v>
      </c>
      <c r="L1751" s="19">
        <v>44967</v>
      </c>
      <c r="M1751" s="11">
        <f>SUM(O1751,Q1751,S1751,U1751,W1751,Y1751,AA1751,AC1751,AE1751)</f>
        <v>31</v>
      </c>
      <c r="N1751" s="12" t="s">
        <v>206</v>
      </c>
      <c r="O1751" s="12">
        <v>10</v>
      </c>
      <c r="P1751" s="12">
        <v>1</v>
      </c>
      <c r="Q1751" s="12">
        <v>7</v>
      </c>
      <c r="R1751" s="12">
        <v>1</v>
      </c>
      <c r="S1751" s="12">
        <v>14</v>
      </c>
      <c r="T1751" s="12">
        <v>2</v>
      </c>
      <c r="U1751" s="12">
        <v>0</v>
      </c>
      <c r="V1751" s="12"/>
      <c r="W1751" s="12">
        <v>0</v>
      </c>
      <c r="X1751" s="12"/>
      <c r="Y1751" s="12"/>
      <c r="Z1751" s="12"/>
      <c r="AA1751" s="12"/>
      <c r="AB1751" s="12"/>
      <c r="AC1751" s="12"/>
      <c r="AD1751" s="12"/>
      <c r="AE1751" s="12"/>
      <c r="AF1751" s="12"/>
    </row>
    <row r="1752" spans="1:32">
      <c r="A1752" s="1" t="s">
        <v>1690</v>
      </c>
      <c r="B1752" s="3" t="s">
        <v>2790</v>
      </c>
      <c r="C1752" s="3" t="s">
        <v>426</v>
      </c>
      <c r="D1752" s="3" t="s">
        <v>171</v>
      </c>
      <c r="E1752" s="3" t="s">
        <v>148</v>
      </c>
      <c r="F1752" s="1" t="s">
        <v>35</v>
      </c>
      <c r="G1752" s="3" t="s">
        <v>2819</v>
      </c>
      <c r="H1752" s="14" t="s">
        <v>292</v>
      </c>
      <c r="I1752" s="15"/>
      <c r="J1752" s="17" t="s">
        <v>2804</v>
      </c>
      <c r="K1752" s="1">
        <f>_xlfn.XLOOKUP(J1752,'[1]Youth DB'!$G:$G,'[1]Youth DB'!$A:$A,"",0)</f>
        <v>574</v>
      </c>
      <c r="L1752" s="16"/>
      <c r="M1752" s="11">
        <f>SUM(O1752,Q1752,S1752,U1752,W1752,Y1752,AA1752,AC1752,AE1752)</f>
        <v>19</v>
      </c>
      <c r="N1752" s="12"/>
      <c r="O1752" s="12"/>
      <c r="P1752" s="12"/>
      <c r="Q1752" s="12"/>
      <c r="R1752" s="12"/>
      <c r="S1752" s="12"/>
      <c r="T1752" s="12"/>
      <c r="U1752" s="12">
        <v>12</v>
      </c>
      <c r="V1752" s="12">
        <v>2</v>
      </c>
      <c r="W1752" s="12">
        <v>7</v>
      </c>
      <c r="X1752" s="12">
        <v>3</v>
      </c>
      <c r="Y1752" s="12"/>
      <c r="Z1752" s="12"/>
      <c r="AA1752" s="12"/>
      <c r="AB1752" s="12"/>
      <c r="AC1752" s="12"/>
      <c r="AD1752" s="12"/>
      <c r="AE1752" s="12"/>
      <c r="AF1752" s="12"/>
    </row>
    <row r="1753" spans="1:32">
      <c r="A1753" s="1">
        <v>7008</v>
      </c>
      <c r="B1753" s="17" t="s">
        <v>921</v>
      </c>
      <c r="C1753" s="17"/>
      <c r="D1753" s="17" t="s">
        <v>497</v>
      </c>
      <c r="E1753" s="17" t="s">
        <v>57</v>
      </c>
      <c r="F1753" s="1" t="s">
        <v>35</v>
      </c>
      <c r="G1753" s="17" t="s">
        <v>2820</v>
      </c>
      <c r="H1753" s="18" t="s">
        <v>700</v>
      </c>
      <c r="I1753" s="15" t="s">
        <v>75</v>
      </c>
      <c r="J1753" s="17" t="s">
        <v>1851</v>
      </c>
      <c r="K1753" s="1">
        <f>_xlfn.XLOOKUP(J1753,'[1]Youth DB'!$G:$G,'[1]Youth DB'!$A:$A,"",0)</f>
        <v>766</v>
      </c>
      <c r="L1753" s="17" t="s">
        <v>827</v>
      </c>
      <c r="M1753" s="11">
        <f>SUM(O1753,Q1753,S1753,U1753,W1753,Y1753,AA1753,AC1753,AE1753)</f>
        <v>31</v>
      </c>
      <c r="N1753" s="12" t="s">
        <v>40</v>
      </c>
      <c r="O1753" s="12">
        <v>2</v>
      </c>
      <c r="P1753" s="12">
        <v>1</v>
      </c>
      <c r="Q1753" s="12">
        <v>7</v>
      </c>
      <c r="R1753" s="12">
        <v>2</v>
      </c>
      <c r="S1753" s="12">
        <v>8</v>
      </c>
      <c r="T1753" s="12">
        <v>2</v>
      </c>
      <c r="U1753" s="12">
        <v>4</v>
      </c>
      <c r="V1753" s="12">
        <v>3</v>
      </c>
      <c r="W1753" s="12">
        <v>5</v>
      </c>
      <c r="X1753" s="12">
        <v>8</v>
      </c>
      <c r="Y1753" s="12">
        <v>5</v>
      </c>
      <c r="Z1753" s="12">
        <v>8</v>
      </c>
      <c r="AA1753" s="12"/>
      <c r="AB1753" s="12"/>
      <c r="AC1753" s="12"/>
      <c r="AD1753" s="12"/>
      <c r="AE1753" s="12"/>
      <c r="AF1753" s="12"/>
    </row>
    <row r="1754" spans="1:32">
      <c r="A1754" s="1">
        <v>9132</v>
      </c>
      <c r="B1754" s="17" t="s">
        <v>458</v>
      </c>
      <c r="C1754" s="17"/>
      <c r="D1754" s="17" t="s">
        <v>53</v>
      </c>
      <c r="E1754" s="17" t="s">
        <v>34</v>
      </c>
      <c r="F1754" s="1" t="s">
        <v>35</v>
      </c>
      <c r="G1754" s="17" t="s">
        <v>467</v>
      </c>
      <c r="H1754" s="18" t="s">
        <v>2821</v>
      </c>
      <c r="I1754" s="15" t="s">
        <v>75</v>
      </c>
      <c r="J1754" s="17" t="s">
        <v>2780</v>
      </c>
      <c r="K1754" s="1">
        <f>_xlfn.XLOOKUP(J1754,'[1]Youth DB'!$G:$G,'[1]Youth DB'!$A:$A,"",0)</f>
        <v>532</v>
      </c>
      <c r="L1754" s="16"/>
      <c r="M1754" s="11">
        <f>SUM(O1754,Q1754,S1754,U1754,W1754,Y1754,AA1754,AC1754,AE1754)</f>
        <v>29</v>
      </c>
      <c r="N1754" s="12"/>
      <c r="O1754" s="12"/>
      <c r="P1754" s="12"/>
      <c r="Q1754" s="12"/>
      <c r="R1754" s="12"/>
      <c r="S1754" s="12">
        <v>29</v>
      </c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2"/>
      <c r="AE1754" s="12"/>
      <c r="AF1754" s="12"/>
    </row>
    <row r="1755" spans="1:32">
      <c r="A1755" s="1">
        <v>7756</v>
      </c>
      <c r="B1755" s="3" t="s">
        <v>1016</v>
      </c>
      <c r="C1755" s="3"/>
      <c r="D1755" s="3" t="s">
        <v>432</v>
      </c>
      <c r="E1755" s="3" t="s">
        <v>43</v>
      </c>
      <c r="F1755" s="1" t="s">
        <v>35</v>
      </c>
      <c r="G1755" s="17" t="s">
        <v>2822</v>
      </c>
      <c r="H1755" s="18" t="s">
        <v>676</v>
      </c>
      <c r="I1755" s="15" t="s">
        <v>75</v>
      </c>
      <c r="J1755" s="17" t="s">
        <v>1797</v>
      </c>
      <c r="K1755" s="1">
        <f>_xlfn.XLOOKUP(J1755,'[1]Youth DB'!$G:$G,'[1]Youth DB'!$A:$A,"",0)</f>
        <v>759</v>
      </c>
      <c r="L1755" s="17" t="s">
        <v>641</v>
      </c>
      <c r="M1755" s="11">
        <f>SUM(O1755,Q1755,S1755,U1755,W1755,Y1755,AA1755,AC1755,AE1755)</f>
        <v>30</v>
      </c>
      <c r="N1755" s="12"/>
      <c r="O1755" s="12">
        <v>4</v>
      </c>
      <c r="P1755" s="12">
        <v>1</v>
      </c>
      <c r="Q1755" s="12">
        <v>4</v>
      </c>
      <c r="R1755" s="12">
        <v>2</v>
      </c>
      <c r="S1755" s="12">
        <v>11</v>
      </c>
      <c r="T1755" s="12">
        <v>7</v>
      </c>
      <c r="U1755" s="12">
        <v>5</v>
      </c>
      <c r="V1755" s="12">
        <v>7</v>
      </c>
      <c r="W1755" s="12">
        <v>6</v>
      </c>
      <c r="X1755" s="12">
        <v>9</v>
      </c>
      <c r="Y1755" s="12"/>
      <c r="Z1755" s="12"/>
      <c r="AA1755" s="12"/>
      <c r="AB1755" s="12"/>
      <c r="AC1755" s="12"/>
      <c r="AD1755" s="12"/>
      <c r="AE1755" s="12"/>
      <c r="AF1755" s="12"/>
    </row>
    <row r="1756" spans="1:32">
      <c r="A1756" s="1">
        <v>7101</v>
      </c>
      <c r="B1756" s="17" t="s">
        <v>921</v>
      </c>
      <c r="C1756" s="17"/>
      <c r="D1756" s="17" t="s">
        <v>497</v>
      </c>
      <c r="E1756" s="17" t="s">
        <v>43</v>
      </c>
      <c r="F1756" s="1" t="s">
        <v>35</v>
      </c>
      <c r="G1756" s="17" t="s">
        <v>2228</v>
      </c>
      <c r="H1756" s="18" t="s">
        <v>826</v>
      </c>
      <c r="I1756" s="15" t="s">
        <v>75</v>
      </c>
      <c r="J1756" s="17" t="s">
        <v>1851</v>
      </c>
      <c r="K1756" s="1">
        <f>_xlfn.XLOOKUP(J1756,'[1]Youth DB'!$G:$G,'[1]Youth DB'!$A:$A,"",0)</f>
        <v>766</v>
      </c>
      <c r="L1756" s="17" t="s">
        <v>830</v>
      </c>
      <c r="M1756" s="11">
        <f>SUM(O1756,Q1756,S1756,U1756,W1756,Y1756,AA1756,AC1756,AE1756)</f>
        <v>33</v>
      </c>
      <c r="N1756" s="12" t="s">
        <v>40</v>
      </c>
      <c r="O1756" s="12">
        <v>8</v>
      </c>
      <c r="P1756" s="12">
        <v>1</v>
      </c>
      <c r="Q1756" s="12">
        <v>7</v>
      </c>
      <c r="R1756" s="12">
        <v>2</v>
      </c>
      <c r="S1756" s="12">
        <v>3</v>
      </c>
      <c r="T1756" s="12">
        <v>2</v>
      </c>
      <c r="U1756" s="12">
        <v>4</v>
      </c>
      <c r="V1756" s="12">
        <v>2</v>
      </c>
      <c r="W1756" s="12">
        <v>4</v>
      </c>
      <c r="X1756" s="12">
        <v>1</v>
      </c>
      <c r="Y1756" s="12">
        <v>7</v>
      </c>
      <c r="Z1756" s="12">
        <v>2</v>
      </c>
      <c r="AA1756" s="12"/>
      <c r="AB1756" s="12"/>
      <c r="AC1756" s="12"/>
      <c r="AD1756" s="12"/>
      <c r="AE1756" s="12"/>
      <c r="AF1756" s="12"/>
    </row>
    <row r="1757" spans="1:32">
      <c r="A1757" s="1">
        <v>7108</v>
      </c>
      <c r="B1757" s="17" t="s">
        <v>921</v>
      </c>
      <c r="C1757" s="17"/>
      <c r="D1757" s="17" t="s">
        <v>497</v>
      </c>
      <c r="E1757" s="17" t="s">
        <v>43</v>
      </c>
      <c r="F1757" s="1" t="s">
        <v>35</v>
      </c>
      <c r="G1757" s="17" t="s">
        <v>2823</v>
      </c>
      <c r="H1757" s="18" t="s">
        <v>364</v>
      </c>
      <c r="I1757" s="15" t="s">
        <v>78</v>
      </c>
      <c r="J1757" s="17" t="s">
        <v>1400</v>
      </c>
      <c r="K1757" s="1">
        <f>_xlfn.XLOOKUP(J1757,'[1]Youth DB'!$G:$G,'[1]Youth DB'!$A:$A,"",0)</f>
        <v>699</v>
      </c>
      <c r="L1757" s="17" t="s">
        <v>827</v>
      </c>
      <c r="M1757" s="11">
        <f>SUM(O1757,Q1757,S1757,U1757,W1757,Y1757,AA1757,AC1757,AE1757)</f>
        <v>30</v>
      </c>
      <c r="N1757" s="12" t="s">
        <v>40</v>
      </c>
      <c r="O1757" s="12">
        <v>5</v>
      </c>
      <c r="P1757" s="12">
        <v>1</v>
      </c>
      <c r="Q1757" s="12">
        <v>4</v>
      </c>
      <c r="R1757" s="12">
        <v>2</v>
      </c>
      <c r="S1757" s="12">
        <v>4</v>
      </c>
      <c r="T1757" s="12">
        <v>3</v>
      </c>
      <c r="U1757" s="12">
        <v>8</v>
      </c>
      <c r="V1757" s="12">
        <v>2</v>
      </c>
      <c r="W1757" s="12">
        <v>4</v>
      </c>
      <c r="X1757" s="12">
        <v>1</v>
      </c>
      <c r="Y1757" s="12">
        <v>5</v>
      </c>
      <c r="Z1757" s="12">
        <v>1</v>
      </c>
      <c r="AA1757" s="12"/>
      <c r="AB1757" s="12"/>
      <c r="AC1757" s="12"/>
      <c r="AD1757" s="12"/>
      <c r="AE1757" s="12"/>
      <c r="AF1757" s="12"/>
    </row>
    <row r="1758" spans="1:32">
      <c r="A1758" s="1">
        <v>7118</v>
      </c>
      <c r="B1758" s="17" t="s">
        <v>921</v>
      </c>
      <c r="C1758" s="17" t="s">
        <v>1729</v>
      </c>
      <c r="D1758" s="17" t="s">
        <v>497</v>
      </c>
      <c r="E1758" s="17" t="s">
        <v>43</v>
      </c>
      <c r="F1758" s="1" t="s">
        <v>35</v>
      </c>
      <c r="G1758" s="17" t="s">
        <v>2824</v>
      </c>
      <c r="H1758" s="18" t="s">
        <v>2825</v>
      </c>
      <c r="I1758" s="15" t="s">
        <v>78</v>
      </c>
      <c r="J1758" s="17" t="s">
        <v>1732</v>
      </c>
      <c r="K1758" s="1">
        <f>_xlfn.XLOOKUP(J1758,'[1]Youth DB'!$G:$G,'[1]Youth DB'!$A:$A,"",0)</f>
        <v>960</v>
      </c>
      <c r="L1758" s="17" t="s">
        <v>830</v>
      </c>
      <c r="M1758" s="11">
        <f>SUM(O1758,Q1758,S1758,U1758,W1758,Y1758,AA1758,AC1758,AE1758)</f>
        <v>30</v>
      </c>
      <c r="N1758" s="12" t="s">
        <v>40</v>
      </c>
      <c r="O1758" s="12">
        <v>4</v>
      </c>
      <c r="P1758" s="12">
        <v>1</v>
      </c>
      <c r="Q1758" s="12">
        <v>4</v>
      </c>
      <c r="R1758" s="12">
        <v>1</v>
      </c>
      <c r="S1758" s="12">
        <v>9</v>
      </c>
      <c r="T1758" s="12">
        <v>2</v>
      </c>
      <c r="U1758" s="12">
        <v>7</v>
      </c>
      <c r="V1758" s="12">
        <v>2</v>
      </c>
      <c r="W1758" s="12">
        <v>1</v>
      </c>
      <c r="X1758" s="12">
        <v>2</v>
      </c>
      <c r="Y1758" s="12">
        <v>5</v>
      </c>
      <c r="Z1758" s="12">
        <v>2</v>
      </c>
      <c r="AA1758" s="12"/>
      <c r="AB1758" s="12"/>
      <c r="AC1758" s="12"/>
      <c r="AD1758" s="12"/>
      <c r="AE1758" s="12"/>
      <c r="AF1758" s="12"/>
    </row>
    <row r="1759" spans="1:32">
      <c r="A1759" s="1">
        <v>6983</v>
      </c>
      <c r="B1759" s="17" t="s">
        <v>458</v>
      </c>
      <c r="C1759" s="17"/>
      <c r="D1759" s="17" t="s">
        <v>53</v>
      </c>
      <c r="E1759" s="17" t="s">
        <v>43</v>
      </c>
      <c r="F1759" s="1" t="s">
        <v>35</v>
      </c>
      <c r="G1759" s="17" t="s">
        <v>2826</v>
      </c>
      <c r="H1759" s="18" t="s">
        <v>2827</v>
      </c>
      <c r="I1759" s="15" t="s">
        <v>78</v>
      </c>
      <c r="J1759" s="17" t="s">
        <v>2780</v>
      </c>
      <c r="K1759" s="1">
        <f>_xlfn.XLOOKUP(J1759,'[1]Youth DB'!$G:$G,'[1]Youth DB'!$A:$A,"",0)</f>
        <v>532</v>
      </c>
      <c r="L1759" s="16"/>
      <c r="M1759" s="11">
        <f>SUM(O1759,Q1759,S1759,U1759,W1759,Y1759,AA1759,AC1759,AE1759)</f>
        <v>30</v>
      </c>
      <c r="N1759" s="12"/>
      <c r="O1759" s="12"/>
      <c r="P1759" s="12"/>
      <c r="Q1759" s="12"/>
      <c r="R1759" s="12"/>
      <c r="S1759" s="12">
        <v>30</v>
      </c>
      <c r="T1759" s="12"/>
      <c r="U1759" s="12"/>
      <c r="V1759" s="12"/>
      <c r="W1759" s="12"/>
      <c r="X1759" s="12"/>
      <c r="Y1759" s="12"/>
      <c r="Z1759" s="12"/>
      <c r="AA1759" s="12"/>
      <c r="AB1759" s="12"/>
      <c r="AC1759" s="12"/>
      <c r="AD1759" s="12"/>
      <c r="AE1759" s="12"/>
      <c r="AF1759" s="12"/>
    </row>
    <row r="1760" spans="1:32">
      <c r="A1760" s="1">
        <v>6915</v>
      </c>
      <c r="B1760" s="17" t="s">
        <v>458</v>
      </c>
      <c r="C1760" s="17"/>
      <c r="D1760" s="17" t="s">
        <v>53</v>
      </c>
      <c r="E1760" s="17" t="s">
        <v>43</v>
      </c>
      <c r="F1760" s="1" t="s">
        <v>35</v>
      </c>
      <c r="G1760" s="17" t="s">
        <v>2828</v>
      </c>
      <c r="H1760" s="18" t="s">
        <v>2829</v>
      </c>
      <c r="I1760" s="15" t="s">
        <v>75</v>
      </c>
      <c r="J1760" s="17" t="s">
        <v>2780</v>
      </c>
      <c r="K1760" s="1">
        <f>_xlfn.XLOOKUP(J1760,'[1]Youth DB'!$G:$G,'[1]Youth DB'!$A:$A,"",0)</f>
        <v>532</v>
      </c>
      <c r="L1760" s="16"/>
      <c r="M1760" s="11">
        <f>SUM(O1760,Q1760,S1760,U1760,W1760,Y1760,AA1760,AC1760,AE1760)</f>
        <v>30</v>
      </c>
      <c r="N1760" s="12"/>
      <c r="O1760" s="12"/>
      <c r="P1760" s="12"/>
      <c r="Q1760" s="12"/>
      <c r="R1760" s="12"/>
      <c r="S1760" s="12">
        <v>30</v>
      </c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2"/>
      <c r="AE1760" s="12"/>
      <c r="AF1760" s="12"/>
    </row>
    <row r="1761" spans="1:32">
      <c r="A1761" s="1">
        <v>6514</v>
      </c>
      <c r="B1761" s="17" t="s">
        <v>458</v>
      </c>
      <c r="C1761" s="17"/>
      <c r="D1761" s="17" t="s">
        <v>53</v>
      </c>
      <c r="E1761" s="17" t="s">
        <v>57</v>
      </c>
      <c r="F1761" s="1" t="s">
        <v>35</v>
      </c>
      <c r="G1761" s="17" t="s">
        <v>560</v>
      </c>
      <c r="H1761" s="18" t="s">
        <v>2830</v>
      </c>
      <c r="I1761" s="15" t="s">
        <v>78</v>
      </c>
      <c r="J1761" s="17" t="s">
        <v>2780</v>
      </c>
      <c r="K1761" s="1">
        <f>_xlfn.XLOOKUP(J1761,'[1]Youth DB'!$G:$G,'[1]Youth DB'!$A:$A,"",0)</f>
        <v>532</v>
      </c>
      <c r="L1761" s="16"/>
      <c r="M1761" s="11">
        <f>SUM(O1761,Q1761,S1761,U1761,W1761,Y1761,AA1761,AC1761,AE1761)</f>
        <v>30</v>
      </c>
      <c r="N1761" s="12"/>
      <c r="O1761" s="12"/>
      <c r="P1761" s="12"/>
      <c r="Q1761" s="12"/>
      <c r="R1761" s="12"/>
      <c r="S1761" s="12">
        <v>30</v>
      </c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2"/>
      <c r="AD1761" s="12"/>
      <c r="AE1761" s="12"/>
      <c r="AF1761" s="12"/>
    </row>
    <row r="1762" spans="1:32">
      <c r="A1762" s="1">
        <v>6890</v>
      </c>
      <c r="B1762" s="17" t="s">
        <v>458</v>
      </c>
      <c r="C1762" s="17"/>
      <c r="D1762" s="17" t="s">
        <v>53</v>
      </c>
      <c r="E1762" s="17" t="s">
        <v>43</v>
      </c>
      <c r="F1762" s="1" t="s">
        <v>35</v>
      </c>
      <c r="G1762" s="17" t="s">
        <v>2831</v>
      </c>
      <c r="H1762" s="18" t="s">
        <v>2832</v>
      </c>
      <c r="I1762" s="15" t="s">
        <v>78</v>
      </c>
      <c r="J1762" s="17" t="s">
        <v>2780</v>
      </c>
      <c r="K1762" s="1">
        <f>_xlfn.XLOOKUP(J1762,'[1]Youth DB'!$G:$G,'[1]Youth DB'!$A:$A,"",0)</f>
        <v>532</v>
      </c>
      <c r="L1762" s="16"/>
      <c r="M1762" s="11">
        <f>SUM(O1762,Q1762,S1762,U1762,W1762,Y1762,AA1762,AC1762,AE1762)</f>
        <v>30</v>
      </c>
      <c r="N1762" s="12"/>
      <c r="O1762" s="12"/>
      <c r="P1762" s="12"/>
      <c r="Q1762" s="12"/>
      <c r="R1762" s="12"/>
      <c r="S1762" s="12">
        <v>30</v>
      </c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</row>
    <row r="1763" spans="1:32">
      <c r="A1763" s="1">
        <v>6917</v>
      </c>
      <c r="B1763" s="17" t="s">
        <v>458</v>
      </c>
      <c r="C1763" s="17"/>
      <c r="D1763" s="17" t="s">
        <v>53</v>
      </c>
      <c r="E1763" s="17" t="s">
        <v>43</v>
      </c>
      <c r="F1763" s="1" t="s">
        <v>35</v>
      </c>
      <c r="G1763" s="17" t="s">
        <v>2833</v>
      </c>
      <c r="H1763" s="18" t="s">
        <v>2742</v>
      </c>
      <c r="I1763" s="15" t="s">
        <v>75</v>
      </c>
      <c r="J1763" s="17" t="s">
        <v>2780</v>
      </c>
      <c r="K1763" s="1">
        <f>_xlfn.XLOOKUP(J1763,'[1]Youth DB'!$G:$G,'[1]Youth DB'!$A:$A,"",0)</f>
        <v>532</v>
      </c>
      <c r="L1763" s="16"/>
      <c r="M1763" s="11">
        <f>SUM(O1763,Q1763,S1763,U1763,W1763,Y1763,AA1763,AC1763,AE1763)</f>
        <v>30</v>
      </c>
      <c r="N1763" s="12"/>
      <c r="O1763" s="12"/>
      <c r="P1763" s="12"/>
      <c r="Q1763" s="12"/>
      <c r="R1763" s="12"/>
      <c r="S1763" s="12">
        <v>30</v>
      </c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2"/>
      <c r="AD1763" s="12"/>
      <c r="AE1763" s="12"/>
      <c r="AF1763" s="12"/>
    </row>
    <row r="1764" spans="1:32">
      <c r="A1764" s="1">
        <v>6516</v>
      </c>
      <c r="B1764" s="17" t="s">
        <v>458</v>
      </c>
      <c r="C1764" s="17"/>
      <c r="D1764" s="17" t="s">
        <v>53</v>
      </c>
      <c r="E1764" s="17" t="s">
        <v>57</v>
      </c>
      <c r="F1764" s="1" t="s">
        <v>35</v>
      </c>
      <c r="G1764" s="17" t="s">
        <v>2834</v>
      </c>
      <c r="H1764" s="18" t="s">
        <v>2835</v>
      </c>
      <c r="I1764" s="15" t="s">
        <v>78</v>
      </c>
      <c r="J1764" s="17" t="s">
        <v>2780</v>
      </c>
      <c r="K1764" s="1">
        <f>_xlfn.XLOOKUP(J1764,'[1]Youth DB'!$G:$G,'[1]Youth DB'!$A:$A,"",0)</f>
        <v>532</v>
      </c>
      <c r="L1764" s="16"/>
      <c r="M1764" s="11">
        <f>SUM(O1764,Q1764,S1764,U1764,W1764,Y1764,AA1764,AC1764,AE1764)</f>
        <v>30</v>
      </c>
      <c r="N1764" s="12"/>
      <c r="O1764" s="12"/>
      <c r="P1764" s="12"/>
      <c r="Q1764" s="12"/>
      <c r="R1764" s="12"/>
      <c r="S1764" s="12">
        <v>30</v>
      </c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12"/>
    </row>
    <row r="1765" spans="1:32">
      <c r="A1765" s="1">
        <v>6895</v>
      </c>
      <c r="B1765" s="17" t="s">
        <v>458</v>
      </c>
      <c r="C1765" s="17"/>
      <c r="D1765" s="17" t="s">
        <v>53</v>
      </c>
      <c r="E1765" s="17" t="s">
        <v>43</v>
      </c>
      <c r="F1765" s="1" t="s">
        <v>35</v>
      </c>
      <c r="G1765" s="17" t="s">
        <v>2836</v>
      </c>
      <c r="H1765" s="18" t="s">
        <v>2837</v>
      </c>
      <c r="I1765" s="15" t="s">
        <v>78</v>
      </c>
      <c r="J1765" s="17" t="s">
        <v>2780</v>
      </c>
      <c r="K1765" s="1">
        <f>_xlfn.XLOOKUP(J1765,'[1]Youth DB'!$G:$G,'[1]Youth DB'!$A:$A,"",0)</f>
        <v>532</v>
      </c>
      <c r="L1765" s="16"/>
      <c r="M1765" s="11">
        <f>SUM(O1765,Q1765,S1765,U1765,W1765,Y1765,AA1765,AC1765,AE1765)</f>
        <v>30</v>
      </c>
      <c r="N1765" s="12"/>
      <c r="O1765" s="12"/>
      <c r="P1765" s="12"/>
      <c r="Q1765" s="12"/>
      <c r="R1765" s="12"/>
      <c r="S1765" s="12">
        <v>30</v>
      </c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</row>
    <row r="1766" spans="1:32">
      <c r="A1766" s="1">
        <v>9343</v>
      </c>
      <c r="B1766" s="17" t="s">
        <v>458</v>
      </c>
      <c r="C1766" s="17"/>
      <c r="D1766" s="17" t="s">
        <v>53</v>
      </c>
      <c r="E1766" s="17" t="s">
        <v>43</v>
      </c>
      <c r="F1766" s="1" t="s">
        <v>35</v>
      </c>
      <c r="G1766" s="17" t="s">
        <v>1668</v>
      </c>
      <c r="H1766" s="18" t="s">
        <v>877</v>
      </c>
      <c r="I1766" s="15"/>
      <c r="J1766" s="17" t="s">
        <v>2780</v>
      </c>
      <c r="K1766" s="1">
        <f>_xlfn.XLOOKUP(J1766,'[1]Youth DB'!$G:$G,'[1]Youth DB'!$A:$A,"",0)</f>
        <v>532</v>
      </c>
      <c r="L1766" s="16"/>
      <c r="M1766" s="11">
        <f>SUM(O1766,Q1766,S1766,U1766,W1766,Y1766,AA1766,AC1766,AE1766)</f>
        <v>30</v>
      </c>
      <c r="N1766" s="12"/>
      <c r="O1766" s="12"/>
      <c r="P1766" s="12"/>
      <c r="Q1766" s="12"/>
      <c r="R1766" s="12"/>
      <c r="S1766" s="12">
        <v>30</v>
      </c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2"/>
      <c r="AE1766" s="12"/>
      <c r="AF1766" s="12"/>
    </row>
    <row r="1767" spans="1:32">
      <c r="A1767" s="1">
        <v>9392</v>
      </c>
      <c r="B1767" s="17" t="s">
        <v>458</v>
      </c>
      <c r="C1767" s="17"/>
      <c r="D1767" s="17" t="s">
        <v>53</v>
      </c>
      <c r="E1767" s="17" t="s">
        <v>34</v>
      </c>
      <c r="F1767" s="1" t="s">
        <v>35</v>
      </c>
      <c r="G1767" s="17" t="s">
        <v>2838</v>
      </c>
      <c r="H1767" s="18" t="s">
        <v>292</v>
      </c>
      <c r="I1767" s="15" t="s">
        <v>78</v>
      </c>
      <c r="J1767" s="17" t="s">
        <v>2780</v>
      </c>
      <c r="K1767" s="1">
        <f>_xlfn.XLOOKUP(J1767,'[1]Youth DB'!$G:$G,'[1]Youth DB'!$A:$A,"",0)</f>
        <v>532</v>
      </c>
      <c r="L1767" s="16"/>
      <c r="M1767" s="11">
        <f>SUM(O1767,Q1767,S1767,U1767,W1767,Y1767,AA1767,AC1767,AE1767)</f>
        <v>30</v>
      </c>
      <c r="N1767" s="12"/>
      <c r="O1767" s="12"/>
      <c r="P1767" s="12"/>
      <c r="Q1767" s="12"/>
      <c r="R1767" s="12"/>
      <c r="S1767" s="12">
        <v>30</v>
      </c>
      <c r="T1767" s="12"/>
      <c r="U1767" s="12"/>
      <c r="V1767" s="12"/>
      <c r="W1767" s="12"/>
      <c r="X1767" s="12"/>
      <c r="Y1767" s="12"/>
      <c r="Z1767" s="12"/>
      <c r="AA1767" s="12"/>
      <c r="AB1767" s="12"/>
      <c r="AC1767" s="12"/>
      <c r="AD1767" s="12"/>
      <c r="AE1767" s="12"/>
      <c r="AF1767" s="12"/>
    </row>
    <row r="1768" spans="1:32">
      <c r="A1768" s="1">
        <v>9487</v>
      </c>
      <c r="B1768" s="17" t="s">
        <v>458</v>
      </c>
      <c r="C1768" s="17"/>
      <c r="D1768" s="17" t="s">
        <v>53</v>
      </c>
      <c r="E1768" s="17" t="s">
        <v>43</v>
      </c>
      <c r="F1768" s="1" t="s">
        <v>35</v>
      </c>
      <c r="G1768" s="17" t="s">
        <v>2839</v>
      </c>
      <c r="H1768" s="18" t="s">
        <v>2840</v>
      </c>
      <c r="I1768" s="15"/>
      <c r="J1768" s="17" t="s">
        <v>2780</v>
      </c>
      <c r="K1768" s="1">
        <f>_xlfn.XLOOKUP(J1768,'[1]Youth DB'!$G:$G,'[1]Youth DB'!$A:$A,"",0)</f>
        <v>532</v>
      </c>
      <c r="L1768" s="16"/>
      <c r="M1768" s="11">
        <f>SUM(O1768,Q1768,S1768,U1768,W1768,Y1768,AA1768,AC1768,AE1768)</f>
        <v>30</v>
      </c>
      <c r="N1768" s="12"/>
      <c r="O1768" s="12"/>
      <c r="P1768" s="12"/>
      <c r="Q1768" s="12"/>
      <c r="R1768" s="12"/>
      <c r="S1768" s="12">
        <v>30</v>
      </c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2"/>
      <c r="AE1768" s="12"/>
      <c r="AF1768" s="12"/>
    </row>
    <row r="1769" spans="1:32">
      <c r="A1769" s="1">
        <v>7136</v>
      </c>
      <c r="B1769" s="17" t="s">
        <v>921</v>
      </c>
      <c r="C1769" s="17" t="s">
        <v>1729</v>
      </c>
      <c r="D1769" s="17" t="s">
        <v>497</v>
      </c>
      <c r="E1769" s="17" t="s">
        <v>43</v>
      </c>
      <c r="F1769" s="1" t="s">
        <v>35</v>
      </c>
      <c r="G1769" s="17" t="s">
        <v>2841</v>
      </c>
      <c r="H1769" s="18" t="s">
        <v>2842</v>
      </c>
      <c r="I1769" s="15" t="s">
        <v>75</v>
      </c>
      <c r="J1769" s="17" t="s">
        <v>1732</v>
      </c>
      <c r="K1769" s="1">
        <f>_xlfn.XLOOKUP(J1769,'[1]Youth DB'!$G:$G,'[1]Youth DB'!$A:$A,"",0)</f>
        <v>960</v>
      </c>
      <c r="L1769" s="17" t="s">
        <v>827</v>
      </c>
      <c r="M1769" s="11">
        <f>SUM(O1769,Q1769,S1769,U1769,W1769,Y1769,AA1769,AC1769,AE1769)</f>
        <v>31</v>
      </c>
      <c r="N1769" s="12" t="s">
        <v>40</v>
      </c>
      <c r="O1769" s="12">
        <v>7</v>
      </c>
      <c r="P1769" s="12">
        <v>1</v>
      </c>
      <c r="Q1769" s="12">
        <v>5</v>
      </c>
      <c r="R1769" s="12">
        <v>1</v>
      </c>
      <c r="S1769" s="12">
        <v>6</v>
      </c>
      <c r="T1769" s="12">
        <v>2</v>
      </c>
      <c r="U1769" s="12">
        <v>7</v>
      </c>
      <c r="V1769" s="12">
        <v>2</v>
      </c>
      <c r="W1769" s="12"/>
      <c r="X1769" s="12"/>
      <c r="Y1769" s="12">
        <v>6</v>
      </c>
      <c r="Z1769" s="12">
        <v>2</v>
      </c>
      <c r="AA1769" s="12"/>
      <c r="AB1769" s="12"/>
      <c r="AC1769" s="12"/>
      <c r="AD1769" s="12"/>
      <c r="AE1769" s="12"/>
      <c r="AF1769" s="12"/>
    </row>
    <row r="1770" spans="1:32">
      <c r="A1770" s="1">
        <v>8746</v>
      </c>
      <c r="B1770" s="17" t="s">
        <v>813</v>
      </c>
      <c r="C1770" s="53" t="s">
        <v>2849</v>
      </c>
      <c r="D1770" s="17" t="s">
        <v>171</v>
      </c>
      <c r="E1770" s="17" t="s">
        <v>148</v>
      </c>
      <c r="F1770" s="1" t="s">
        <v>44</v>
      </c>
      <c r="G1770" s="17" t="s">
        <v>2850</v>
      </c>
      <c r="H1770" s="18" t="s">
        <v>2851</v>
      </c>
      <c r="I1770" s="15"/>
      <c r="J1770" s="17"/>
      <c r="K1770" s="1">
        <f>_xlfn.XLOOKUP(J1770,'[1]Youth DB'!$G:$G,'[1]Youth DB'!$A:$A,"",0)</f>
        <v>0</v>
      </c>
      <c r="L1770" s="19">
        <v>44949</v>
      </c>
      <c r="M1770" s="11">
        <f>SUM(O1770,Q1770,S1770,U1770,W1770,Y1770,AA1770,AC1770,AE1770)</f>
        <v>27</v>
      </c>
      <c r="N1770" s="12" t="s">
        <v>40</v>
      </c>
      <c r="O1770" s="12">
        <v>27</v>
      </c>
      <c r="P1770" s="12">
        <v>1</v>
      </c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12"/>
    </row>
    <row r="1771" spans="1:32">
      <c r="A1771" s="1">
        <v>1438</v>
      </c>
      <c r="B1771" s="17" t="s">
        <v>921</v>
      </c>
      <c r="C1771" s="17"/>
      <c r="D1771" s="17" t="s">
        <v>497</v>
      </c>
      <c r="E1771" s="17" t="s">
        <v>918</v>
      </c>
      <c r="F1771" s="1" t="s">
        <v>35</v>
      </c>
      <c r="G1771" s="17" t="s">
        <v>2034</v>
      </c>
      <c r="H1771" s="18" t="s">
        <v>2845</v>
      </c>
      <c r="I1771" s="15" t="s">
        <v>75</v>
      </c>
      <c r="J1771" s="17" t="s">
        <v>1305</v>
      </c>
      <c r="K1771" s="1">
        <f>_xlfn.XLOOKUP(J1771,'[1]Youth DB'!$G:$G,'[1]Youth DB'!$A:$A,"",0)</f>
        <v>758</v>
      </c>
      <c r="L1771" s="17" t="s">
        <v>960</v>
      </c>
      <c r="M1771" s="11">
        <f>SUM(O1771,Q1771,S1771,U1771,W1771,Y1771,AA1771,AC1771,AE1771)</f>
        <v>31</v>
      </c>
      <c r="N1771" s="12" t="s">
        <v>40</v>
      </c>
      <c r="O1771" s="12">
        <v>2</v>
      </c>
      <c r="P1771" s="12">
        <v>9</v>
      </c>
      <c r="Q1771" s="12">
        <v>4</v>
      </c>
      <c r="R1771" s="12">
        <v>9</v>
      </c>
      <c r="S1771" s="12">
        <v>8</v>
      </c>
      <c r="T1771" s="12">
        <v>20</v>
      </c>
      <c r="U1771" s="12">
        <v>5</v>
      </c>
      <c r="V1771" s="12">
        <v>20</v>
      </c>
      <c r="W1771" s="12">
        <v>6</v>
      </c>
      <c r="X1771" s="12">
        <v>21</v>
      </c>
      <c r="Y1771" s="12">
        <v>6</v>
      </c>
      <c r="Z1771" s="12">
        <v>21</v>
      </c>
      <c r="AA1771" s="12"/>
      <c r="AB1771" s="12"/>
      <c r="AC1771" s="12"/>
      <c r="AD1771" s="12"/>
      <c r="AE1771" s="12"/>
      <c r="AF1771" s="12"/>
    </row>
    <row r="1772" spans="1:32">
      <c r="A1772" s="1">
        <v>7137</v>
      </c>
      <c r="B1772" s="17" t="s">
        <v>921</v>
      </c>
      <c r="C1772" s="17" t="s">
        <v>1729</v>
      </c>
      <c r="D1772" s="17" t="s">
        <v>497</v>
      </c>
      <c r="E1772" s="17" t="s">
        <v>43</v>
      </c>
      <c r="F1772" s="1" t="s">
        <v>35</v>
      </c>
      <c r="G1772" s="17" t="s">
        <v>976</v>
      </c>
      <c r="H1772" s="18" t="s">
        <v>205</v>
      </c>
      <c r="I1772" s="15" t="s">
        <v>75</v>
      </c>
      <c r="J1772" s="17" t="s">
        <v>1732</v>
      </c>
      <c r="K1772" s="1">
        <f>_xlfn.XLOOKUP(J1772,'[1]Youth DB'!$G:$G,'[1]Youth DB'!$A:$A,"",0)</f>
        <v>960</v>
      </c>
      <c r="L1772" s="17" t="s">
        <v>830</v>
      </c>
      <c r="M1772" s="11">
        <f>SUM(O1772,Q1772,S1772,U1772,W1772,Y1772,AA1772,AC1772,AE1772)</f>
        <v>32</v>
      </c>
      <c r="N1772" s="12" t="s">
        <v>40</v>
      </c>
      <c r="O1772" s="12">
        <v>6</v>
      </c>
      <c r="P1772" s="12">
        <v>1</v>
      </c>
      <c r="Q1772" s="12">
        <v>5</v>
      </c>
      <c r="R1772" s="12">
        <v>1</v>
      </c>
      <c r="S1772" s="12">
        <v>8</v>
      </c>
      <c r="T1772" s="12">
        <v>2</v>
      </c>
      <c r="U1772" s="12">
        <v>7</v>
      </c>
      <c r="V1772" s="12">
        <v>2</v>
      </c>
      <c r="W1772" s="12"/>
      <c r="X1772" s="12"/>
      <c r="Y1772" s="12">
        <v>6</v>
      </c>
      <c r="Z1772" s="12">
        <v>2</v>
      </c>
      <c r="AA1772" s="12"/>
      <c r="AB1772" s="12"/>
      <c r="AC1772" s="12"/>
      <c r="AD1772" s="12"/>
      <c r="AE1772" s="12"/>
      <c r="AF1772" s="12"/>
    </row>
    <row r="1773" spans="1:32">
      <c r="A1773" s="1">
        <v>8819</v>
      </c>
      <c r="B1773" s="17" t="s">
        <v>462</v>
      </c>
      <c r="C1773" s="17"/>
      <c r="D1773" s="17" t="s">
        <v>33</v>
      </c>
      <c r="E1773" s="17" t="s">
        <v>43</v>
      </c>
      <c r="F1773" s="1" t="s">
        <v>35</v>
      </c>
      <c r="G1773" s="17" t="s">
        <v>1115</v>
      </c>
      <c r="H1773" s="18" t="s">
        <v>2846</v>
      </c>
      <c r="I1773" s="15" t="s">
        <v>78</v>
      </c>
      <c r="J1773" s="17" t="s">
        <v>653</v>
      </c>
      <c r="K1773" s="1">
        <f>_xlfn.XLOOKUP(J1773,'[1]Youth DB'!$G:$G,'[1]Youth DB'!$A:$A,"",0)</f>
        <v>753</v>
      </c>
      <c r="L1773" s="3" t="s">
        <v>641</v>
      </c>
      <c r="M1773" s="11">
        <f>SUM(O1773,Q1773,S1773,U1773,W1773,Y1773,AA1773,AC1773,AE1773)</f>
        <v>32</v>
      </c>
      <c r="N1773" s="12"/>
      <c r="O1773" s="12">
        <v>6</v>
      </c>
      <c r="P1773" s="12">
        <v>1</v>
      </c>
      <c r="Q1773" s="12">
        <v>5</v>
      </c>
      <c r="R1773" s="12">
        <v>1</v>
      </c>
      <c r="S1773" s="12">
        <v>6</v>
      </c>
      <c r="T1773" s="12">
        <v>2</v>
      </c>
      <c r="U1773" s="12">
        <v>5</v>
      </c>
      <c r="V1773" s="12">
        <v>2</v>
      </c>
      <c r="W1773" s="12">
        <v>10</v>
      </c>
      <c r="X1773" s="12">
        <v>3</v>
      </c>
      <c r="Y1773" s="12"/>
      <c r="Z1773" s="12"/>
      <c r="AA1773" s="12"/>
      <c r="AB1773" s="12"/>
      <c r="AC1773" s="12"/>
      <c r="AD1773" s="12"/>
      <c r="AE1773" s="12"/>
      <c r="AF1773" s="12"/>
    </row>
    <row r="1774" spans="1:32">
      <c r="A1774" s="1">
        <v>7389</v>
      </c>
      <c r="B1774" s="17" t="s">
        <v>435</v>
      </c>
      <c r="C1774" s="17"/>
      <c r="D1774" s="17" t="s">
        <v>436</v>
      </c>
      <c r="E1774" s="17" t="s">
        <v>43</v>
      </c>
      <c r="F1774" s="1" t="s">
        <v>35</v>
      </c>
      <c r="G1774" s="17" t="s">
        <v>976</v>
      </c>
      <c r="H1774" s="18" t="s">
        <v>1501</v>
      </c>
      <c r="I1774" s="15" t="s">
        <v>78</v>
      </c>
      <c r="J1774" s="17" t="s">
        <v>393</v>
      </c>
      <c r="K1774" s="1">
        <f>_xlfn.XLOOKUP(J1774,'[1]Youth DB'!$G:$G,'[1]Youth DB'!$A:$A,"",0)</f>
        <v>671</v>
      </c>
      <c r="L1774" s="17" t="s">
        <v>830</v>
      </c>
      <c r="M1774" s="11">
        <f>SUM(O1774,Q1774,S1774,U1774,W1774,Y1774,AA1774,AC1774,AE1774)</f>
        <v>41</v>
      </c>
      <c r="N1774" s="12"/>
      <c r="O1774" s="12">
        <v>7</v>
      </c>
      <c r="P1774" s="12">
        <v>1</v>
      </c>
      <c r="Q1774" s="12">
        <v>7</v>
      </c>
      <c r="R1774" s="12">
        <v>1</v>
      </c>
      <c r="S1774" s="12">
        <v>15</v>
      </c>
      <c r="T1774" s="12">
        <v>1</v>
      </c>
      <c r="U1774" s="12">
        <v>4</v>
      </c>
      <c r="V1774" s="12">
        <v>1</v>
      </c>
      <c r="W1774" s="12">
        <v>8</v>
      </c>
      <c r="X1774" s="12">
        <v>1</v>
      </c>
      <c r="Y1774" s="12"/>
      <c r="Z1774" s="12"/>
      <c r="AA1774" s="12"/>
      <c r="AB1774" s="12"/>
      <c r="AC1774" s="12"/>
      <c r="AD1774" s="12"/>
      <c r="AE1774" s="12"/>
      <c r="AF1774" s="12"/>
    </row>
    <row r="1775" spans="1:32">
      <c r="A1775" s="1">
        <v>11091</v>
      </c>
      <c r="B1775" s="3" t="s">
        <v>52</v>
      </c>
      <c r="C1775" s="3"/>
      <c r="D1775" s="3" t="s">
        <v>53</v>
      </c>
      <c r="E1775" s="3" t="s">
        <v>34</v>
      </c>
      <c r="F1775" s="1" t="s">
        <v>35</v>
      </c>
      <c r="G1775" s="3" t="s">
        <v>2847</v>
      </c>
      <c r="H1775" s="14" t="s">
        <v>2848</v>
      </c>
      <c r="I1775" s="15"/>
      <c r="J1775" s="17"/>
      <c r="K1775" s="1">
        <f>_xlfn.XLOOKUP(J1775,'[1]Youth DB'!$G:$G,'[1]Youth DB'!$A:$A,"",0)</f>
        <v>0</v>
      </c>
      <c r="L1775" s="17"/>
      <c r="M1775" s="11">
        <f>SUM(O1775,Q1775,S1775,U1775,W1775,Y1775,AA1775,AC1775,AE1775)</f>
        <v>0</v>
      </c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  <c r="AC1775" s="12"/>
      <c r="AD1775" s="12"/>
      <c r="AE1775" s="12"/>
      <c r="AF1775" s="12"/>
    </row>
    <row r="1776" spans="1:32">
      <c r="A1776" s="17">
        <v>6248</v>
      </c>
      <c r="B1776" s="17" t="s">
        <v>1297</v>
      </c>
      <c r="C1776" s="17" t="s">
        <v>1684</v>
      </c>
      <c r="D1776" s="17" t="s">
        <v>171</v>
      </c>
      <c r="E1776" s="17" t="s">
        <v>148</v>
      </c>
      <c r="F1776" s="17" t="s">
        <v>44</v>
      </c>
      <c r="G1776" s="65" t="s">
        <v>2034</v>
      </c>
      <c r="H1776" s="65" t="s">
        <v>465</v>
      </c>
      <c r="I1776" s="15"/>
      <c r="J1776" s="88" t="s">
        <v>2356</v>
      </c>
      <c r="K1776" s="1">
        <f>_xlfn.XLOOKUP(J1776,'[1]Youth DB'!$G:$G,'[1]Youth DB'!$A:$A,"",0)</f>
        <v>440</v>
      </c>
      <c r="L1776" s="19">
        <v>44956</v>
      </c>
      <c r="M1776" s="11">
        <f>SUM(O1776,Q1776,S1776,U1776,W1776,Y1776,AA1776,AC1776,AE1776)</f>
        <v>41</v>
      </c>
      <c r="N1776" s="12" t="s">
        <v>40</v>
      </c>
      <c r="O1776" s="12">
        <v>16</v>
      </c>
      <c r="P1776" s="12">
        <v>1</v>
      </c>
      <c r="Q1776" s="12">
        <v>7</v>
      </c>
      <c r="R1776" s="12">
        <v>1</v>
      </c>
      <c r="S1776" s="12">
        <v>15</v>
      </c>
      <c r="T1776" s="12">
        <v>2</v>
      </c>
      <c r="U1776" s="12">
        <v>3</v>
      </c>
      <c r="V1776" s="12"/>
      <c r="W1776" s="12">
        <v>0</v>
      </c>
      <c r="X1776" s="12"/>
      <c r="Y1776" s="12"/>
      <c r="Z1776" s="12"/>
      <c r="AA1776" s="12"/>
      <c r="AB1776" s="12"/>
      <c r="AC1776" s="12"/>
      <c r="AD1776" s="12"/>
      <c r="AE1776" s="12"/>
      <c r="AF1776" s="12"/>
    </row>
    <row r="1777" spans="1:32">
      <c r="A1777" s="17">
        <v>7203</v>
      </c>
      <c r="B1777" s="17" t="s">
        <v>921</v>
      </c>
      <c r="C1777" s="17" t="s">
        <v>2852</v>
      </c>
      <c r="D1777" s="17" t="s">
        <v>497</v>
      </c>
      <c r="E1777" s="17" t="s">
        <v>43</v>
      </c>
      <c r="F1777" s="17" t="s">
        <v>35</v>
      </c>
      <c r="G1777" s="17" t="s">
        <v>484</v>
      </c>
      <c r="H1777" s="17" t="s">
        <v>2853</v>
      </c>
      <c r="I1777" s="15" t="s">
        <v>75</v>
      </c>
      <c r="J1777" s="17" t="s">
        <v>1851</v>
      </c>
      <c r="K1777" s="1">
        <f>_xlfn.XLOOKUP(J1777,'[1]Youth DB'!$G:$G,'[1]Youth DB'!$A:$A,"",0)</f>
        <v>766</v>
      </c>
      <c r="L1777" s="16">
        <v>44962</v>
      </c>
      <c r="M1777" s="11">
        <f>SUM(O1777,Q1777,S1777,U1777,W1777,Y1777,AA1777,AC1777,AE1777)</f>
        <v>35</v>
      </c>
      <c r="N1777" s="12" t="s">
        <v>40</v>
      </c>
      <c r="O1777" s="12">
        <v>0</v>
      </c>
      <c r="P1777" s="12"/>
      <c r="Q1777" s="12">
        <v>0</v>
      </c>
      <c r="R1777" s="12"/>
      <c r="S1777" s="12">
        <v>13</v>
      </c>
      <c r="T1777" s="12">
        <v>1</v>
      </c>
      <c r="U1777" s="12">
        <v>9</v>
      </c>
      <c r="V1777" s="12">
        <v>2</v>
      </c>
      <c r="W1777" s="12">
        <v>5</v>
      </c>
      <c r="X1777" s="12">
        <v>1</v>
      </c>
      <c r="Y1777" s="12">
        <v>8</v>
      </c>
      <c r="Z1777" s="12">
        <v>2</v>
      </c>
      <c r="AA1777" s="12"/>
      <c r="AB1777" s="12"/>
      <c r="AC1777" s="12"/>
      <c r="AD1777" s="12"/>
      <c r="AE1777" s="12"/>
      <c r="AF1777" s="12"/>
    </row>
    <row r="1778" spans="1:32">
      <c r="A1778" s="17">
        <v>7189</v>
      </c>
      <c r="B1778" s="17" t="s">
        <v>921</v>
      </c>
      <c r="C1778" s="17"/>
      <c r="D1778" s="17" t="s">
        <v>497</v>
      </c>
      <c r="E1778" s="17" t="s">
        <v>43</v>
      </c>
      <c r="F1778" s="17" t="s">
        <v>35</v>
      </c>
      <c r="G1778" s="17" t="s">
        <v>2236</v>
      </c>
      <c r="H1778" s="17" t="s">
        <v>208</v>
      </c>
      <c r="I1778" s="15" t="s">
        <v>75</v>
      </c>
      <c r="J1778" s="17" t="s">
        <v>1305</v>
      </c>
      <c r="K1778" s="1">
        <f>_xlfn.XLOOKUP(J1778,'[1]Youth DB'!$G:$G,'[1]Youth DB'!$A:$A,"",0)</f>
        <v>758</v>
      </c>
      <c r="L1778" s="17" t="s">
        <v>830</v>
      </c>
      <c r="M1778" s="11">
        <f>SUM(O1778,Q1778,S1778,U1778,W1778,Y1778,AA1778,AC1778,AE1778)</f>
        <v>34</v>
      </c>
      <c r="N1778" s="12" t="s">
        <v>40</v>
      </c>
      <c r="O1778" s="12">
        <v>8</v>
      </c>
      <c r="P1778" s="12">
        <v>1</v>
      </c>
      <c r="Q1778" s="12">
        <v>5</v>
      </c>
      <c r="R1778" s="12">
        <v>2</v>
      </c>
      <c r="S1778" s="12">
        <v>5</v>
      </c>
      <c r="T1778" s="12">
        <v>2</v>
      </c>
      <c r="U1778" s="12">
        <v>5</v>
      </c>
      <c r="V1778" s="12">
        <v>2</v>
      </c>
      <c r="W1778" s="12">
        <v>2</v>
      </c>
      <c r="X1778" s="12">
        <v>2</v>
      </c>
      <c r="Y1778" s="12">
        <v>9</v>
      </c>
      <c r="Z1778" s="12">
        <v>2</v>
      </c>
      <c r="AA1778" s="12"/>
      <c r="AB1778" s="12"/>
      <c r="AC1778" s="12"/>
      <c r="AD1778" s="12"/>
      <c r="AE1778" s="12"/>
      <c r="AF1778" s="12"/>
    </row>
    <row r="1779" spans="1:32">
      <c r="A1779" s="17">
        <v>8534</v>
      </c>
      <c r="B1779" s="17" t="s">
        <v>1297</v>
      </c>
      <c r="C1779" s="17" t="s">
        <v>1684</v>
      </c>
      <c r="D1779" s="17" t="s">
        <v>171</v>
      </c>
      <c r="E1779" s="17" t="s">
        <v>148</v>
      </c>
      <c r="F1779" s="17" t="s">
        <v>44</v>
      </c>
      <c r="G1779" s="65" t="s">
        <v>2383</v>
      </c>
      <c r="H1779" s="65" t="s">
        <v>2384</v>
      </c>
      <c r="I1779" s="15"/>
      <c r="J1779" s="88" t="s">
        <v>2356</v>
      </c>
      <c r="K1779" s="1">
        <f>_xlfn.XLOOKUP(J1779,'[1]Youth DB'!$G:$G,'[1]Youth DB'!$A:$A,"",0)</f>
        <v>440</v>
      </c>
      <c r="L1779" s="19">
        <v>44949</v>
      </c>
      <c r="M1779" s="11">
        <f>SUM(O1779,Q1779,S1779,U1779,W1779,Y1779,AA1779,AC1779,AE1779)</f>
        <v>45</v>
      </c>
      <c r="N1779" s="12" t="s">
        <v>40</v>
      </c>
      <c r="O1779" s="12">
        <v>17</v>
      </c>
      <c r="P1779" s="12">
        <v>1</v>
      </c>
      <c r="Q1779" s="12">
        <v>7</v>
      </c>
      <c r="R1779" s="12">
        <v>1</v>
      </c>
      <c r="S1779" s="12">
        <v>15</v>
      </c>
      <c r="T1779" s="12">
        <v>2</v>
      </c>
      <c r="U1779" s="12">
        <v>6</v>
      </c>
      <c r="V1779" s="12">
        <v>2</v>
      </c>
      <c r="W1779" s="12">
        <v>0</v>
      </c>
      <c r="X1779" s="12"/>
      <c r="Y1779" s="12"/>
      <c r="Z1779" s="12"/>
      <c r="AA1779" s="12"/>
      <c r="AB1779" s="12"/>
      <c r="AC1779" s="12"/>
      <c r="AD1779" s="12"/>
      <c r="AE1779" s="12"/>
      <c r="AF1779" s="12"/>
    </row>
    <row r="1780" spans="1:32">
      <c r="A1780" s="17">
        <v>7204</v>
      </c>
      <c r="B1780" s="17" t="s">
        <v>921</v>
      </c>
      <c r="C1780" s="17" t="s">
        <v>2855</v>
      </c>
      <c r="D1780" s="17" t="s">
        <v>497</v>
      </c>
      <c r="E1780" s="17" t="s">
        <v>43</v>
      </c>
      <c r="F1780" s="17" t="s">
        <v>35</v>
      </c>
      <c r="G1780" s="17" t="s">
        <v>2856</v>
      </c>
      <c r="H1780" s="17" t="s">
        <v>1659</v>
      </c>
      <c r="I1780" s="15" t="s">
        <v>75</v>
      </c>
      <c r="J1780" s="17" t="s">
        <v>1851</v>
      </c>
      <c r="K1780" s="1">
        <f>_xlfn.XLOOKUP(J1780,'[1]Youth DB'!$G:$G,'[1]Youth DB'!$A:$A,"",0)</f>
        <v>766</v>
      </c>
      <c r="L1780" s="16">
        <v>44962</v>
      </c>
      <c r="M1780" s="11">
        <f t="shared" ref="M1730:M1782" si="1">SUM(O1780,Q1780,S1780,U1780,W1780,Y1780,AA1780,AC1780,AE1780)</f>
        <v>35</v>
      </c>
      <c r="N1780" s="12" t="s">
        <v>40</v>
      </c>
      <c r="O1780" s="12">
        <v>0</v>
      </c>
      <c r="P1780" s="12"/>
      <c r="Q1780" s="12">
        <v>0</v>
      </c>
      <c r="R1780" s="12"/>
      <c r="S1780" s="12">
        <v>13</v>
      </c>
      <c r="T1780" s="12">
        <v>1</v>
      </c>
      <c r="U1780" s="12">
        <v>9</v>
      </c>
      <c r="V1780" s="12">
        <v>2</v>
      </c>
      <c r="W1780" s="12">
        <v>5</v>
      </c>
      <c r="X1780" s="12">
        <v>1</v>
      </c>
      <c r="Y1780" s="12">
        <v>8</v>
      </c>
      <c r="Z1780" s="12">
        <v>2</v>
      </c>
      <c r="AA1780" s="12"/>
      <c r="AB1780" s="12"/>
      <c r="AC1780" s="12"/>
      <c r="AD1780" s="12"/>
      <c r="AE1780" s="12"/>
      <c r="AF1780" s="12"/>
    </row>
    <row r="1781" spans="1:32">
      <c r="A1781" s="17">
        <v>7386</v>
      </c>
      <c r="B1781" s="17" t="s">
        <v>435</v>
      </c>
      <c r="C1781" s="17"/>
      <c r="D1781" s="17" t="s">
        <v>436</v>
      </c>
      <c r="E1781" s="17" t="s">
        <v>43</v>
      </c>
      <c r="F1781" s="17" t="s">
        <v>35</v>
      </c>
      <c r="G1781" s="17" t="s">
        <v>2857</v>
      </c>
      <c r="H1781" s="17" t="s">
        <v>2858</v>
      </c>
      <c r="I1781" s="15" t="s">
        <v>78</v>
      </c>
      <c r="J1781" s="17" t="s">
        <v>393</v>
      </c>
      <c r="K1781" s="1">
        <f>_xlfn.XLOOKUP(J1781,'[1]Youth DB'!$G:$G,'[1]Youth DB'!$A:$A,"",0)</f>
        <v>671</v>
      </c>
      <c r="L1781" s="17" t="s">
        <v>830</v>
      </c>
      <c r="M1781" s="11">
        <f t="shared" si="1"/>
        <v>43</v>
      </c>
      <c r="N1781" s="12"/>
      <c r="O1781" s="12">
        <v>7</v>
      </c>
      <c r="P1781" s="12">
        <v>1</v>
      </c>
      <c r="Q1781" s="12">
        <v>6</v>
      </c>
      <c r="R1781" s="12">
        <v>1</v>
      </c>
      <c r="S1781" s="12">
        <v>18</v>
      </c>
      <c r="T1781" s="12">
        <v>1</v>
      </c>
      <c r="U1781" s="12">
        <v>5</v>
      </c>
      <c r="V1781" s="12">
        <v>2</v>
      </c>
      <c r="W1781" s="12">
        <v>7</v>
      </c>
      <c r="X1781" s="12">
        <v>2</v>
      </c>
      <c r="Y1781" s="12"/>
      <c r="Z1781" s="12"/>
      <c r="AA1781" s="12"/>
      <c r="AB1781" s="12"/>
      <c r="AC1781" s="12"/>
      <c r="AD1781" s="12"/>
      <c r="AE1781" s="12"/>
      <c r="AF1781" s="12"/>
    </row>
    <row r="1782" spans="1:32">
      <c r="A1782" s="17">
        <v>9712</v>
      </c>
      <c r="B1782" s="26" t="s">
        <v>32</v>
      </c>
      <c r="C1782" s="17"/>
      <c r="D1782" s="17" t="s">
        <v>33</v>
      </c>
      <c r="E1782" s="26" t="s">
        <v>148</v>
      </c>
      <c r="F1782" s="17"/>
      <c r="G1782" s="26" t="s">
        <v>2572</v>
      </c>
      <c r="H1782" s="26" t="s">
        <v>430</v>
      </c>
      <c r="I1782" s="15"/>
      <c r="J1782" s="26"/>
      <c r="K1782" s="1">
        <f>_xlfn.XLOOKUP(J1782,'[1]Youth DB'!$G:$G,'[1]Youth DB'!$A:$A,"",0)</f>
        <v>0</v>
      </c>
      <c r="L1782" s="16"/>
      <c r="M1782" s="11">
        <f t="shared" si="1"/>
        <v>0</v>
      </c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2"/>
      <c r="AE1782" s="12"/>
      <c r="AF1782" s="12"/>
    </row>
    <row r="1783" spans="1:32">
      <c r="A1783" s="17">
        <v>7748</v>
      </c>
      <c r="B1783" s="3" t="s">
        <v>41</v>
      </c>
      <c r="C1783" s="3"/>
      <c r="D1783" s="3" t="s">
        <v>42</v>
      </c>
      <c r="E1783" s="3" t="s">
        <v>43</v>
      </c>
      <c r="F1783" s="17" t="s">
        <v>35</v>
      </c>
      <c r="G1783" s="3" t="s">
        <v>1926</v>
      </c>
      <c r="H1783" s="3" t="s">
        <v>1659</v>
      </c>
      <c r="I1783" s="15"/>
      <c r="J1783" s="17" t="s">
        <v>47</v>
      </c>
      <c r="K1783" s="1">
        <f>_xlfn.XLOOKUP(J1783,'[1]Youth DB'!$G:$G,'[1]Youth DB'!$A:$A,"",0)</f>
        <v>934</v>
      </c>
      <c r="L1783" s="16">
        <v>44952</v>
      </c>
      <c r="M1783" s="11">
        <f t="shared" ref="M1783:M1784" si="2">SUM(O1783,Q1783,S1783,U1783,W1783,Y1783,AA1783,AC1783,AE1783)</f>
        <v>40</v>
      </c>
      <c r="N1783" s="12" t="s">
        <v>40</v>
      </c>
      <c r="O1783" s="12">
        <v>23</v>
      </c>
      <c r="P1783" s="12">
        <v>1</v>
      </c>
      <c r="Q1783" s="12">
        <v>4</v>
      </c>
      <c r="R1783" s="12">
        <v>1</v>
      </c>
      <c r="S1783" s="12">
        <v>10</v>
      </c>
      <c r="T1783" s="12">
        <v>1</v>
      </c>
      <c r="U1783" s="12">
        <v>3</v>
      </c>
      <c r="V1783" s="12">
        <v>1</v>
      </c>
      <c r="W1783" s="12"/>
      <c r="X1783" s="12"/>
      <c r="Y1783" s="12"/>
      <c r="Z1783" s="12"/>
      <c r="AA1783" s="12"/>
      <c r="AB1783" s="12"/>
      <c r="AC1783" s="12"/>
      <c r="AD1783" s="12"/>
      <c r="AE1783" s="12"/>
      <c r="AF1783" s="12"/>
    </row>
    <row r="1784" spans="1:32">
      <c r="A1784" s="17">
        <v>8861</v>
      </c>
      <c r="B1784" s="17" t="s">
        <v>462</v>
      </c>
      <c r="C1784" s="17"/>
      <c r="D1784" s="17" t="s">
        <v>33</v>
      </c>
      <c r="E1784" s="17" t="s">
        <v>43</v>
      </c>
      <c r="F1784" s="17" t="s">
        <v>35</v>
      </c>
      <c r="G1784" s="17" t="s">
        <v>2859</v>
      </c>
      <c r="H1784" s="17" t="s">
        <v>2860</v>
      </c>
      <c r="I1784" s="15" t="s">
        <v>75</v>
      </c>
      <c r="J1784" s="17" t="s">
        <v>653</v>
      </c>
      <c r="K1784" s="1">
        <f>_xlfn.XLOOKUP(J1784,'[1]Youth DB'!$G:$G,'[1]Youth DB'!$A:$A,"",0)</f>
        <v>753</v>
      </c>
      <c r="L1784" s="3" t="s">
        <v>641</v>
      </c>
      <c r="M1784" s="11">
        <f t="shared" si="2"/>
        <v>42</v>
      </c>
      <c r="N1784" s="12" t="s">
        <v>40</v>
      </c>
      <c r="O1784" s="12">
        <v>8</v>
      </c>
      <c r="P1784" s="12">
        <v>1</v>
      </c>
      <c r="Q1784" s="12">
        <v>7</v>
      </c>
      <c r="R1784" s="12">
        <v>1</v>
      </c>
      <c r="S1784" s="12">
        <v>12</v>
      </c>
      <c r="T1784" s="12">
        <v>2</v>
      </c>
      <c r="U1784" s="12">
        <v>5</v>
      </c>
      <c r="V1784" s="12">
        <v>2</v>
      </c>
      <c r="W1784" s="12">
        <v>10</v>
      </c>
      <c r="X1784" s="12">
        <v>3</v>
      </c>
      <c r="Y1784" s="12"/>
      <c r="Z1784" s="12"/>
      <c r="AA1784" s="12"/>
      <c r="AB1784" s="12"/>
      <c r="AC1784" s="12"/>
      <c r="AD1784" s="12"/>
      <c r="AE1784" s="12"/>
      <c r="AF1784" s="12"/>
    </row>
  </sheetData>
  <conditionalFormatting sqref="A2:A1775">
    <cfRule type="notContainsBlanks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McKeown</dc:creator>
  <cp:lastModifiedBy>Jim McKeown</cp:lastModifiedBy>
  <dcterms:created xsi:type="dcterms:W3CDTF">2023-09-05T08:09:14Z</dcterms:created>
  <dcterms:modified xsi:type="dcterms:W3CDTF">2023-09-06T09:40:20Z</dcterms:modified>
</cp:coreProperties>
</file>