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F:\JimsDesign\P1001-16bit-CPU\P1001-001 - 16bit CPU\P1001-001-005-320 - Controller Flash\"/>
    </mc:Choice>
  </mc:AlternateContent>
  <xr:revisionPtr revIDLastSave="0" documentId="13_ncr:1_{5943C4A8-01CC-4A94-A0B0-8CFC007E53D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 l="1"/>
  <c r="B54" i="1"/>
  <c r="B53" i="1"/>
  <c r="B52" i="1"/>
  <c r="B51" i="1"/>
  <c r="B50" i="1"/>
  <c r="B47" i="1" l="1"/>
  <c r="B46" i="1"/>
  <c r="B45" i="1"/>
  <c r="B44" i="1"/>
  <c r="B43" i="1"/>
  <c r="B42" i="1"/>
  <c r="B39" i="1"/>
  <c r="B38" i="1"/>
  <c r="B37" i="1"/>
  <c r="B36" i="1"/>
  <c r="B35" i="1"/>
  <c r="B34" i="1"/>
  <c r="B23" i="1"/>
  <c r="B22" i="1"/>
  <c r="B20" i="1"/>
  <c r="B21" i="1"/>
  <c r="B19" i="1"/>
  <c r="B18" i="1"/>
  <c r="B17" i="1" l="1"/>
  <c r="B16" i="1"/>
  <c r="B15" i="1"/>
  <c r="B14" i="1"/>
  <c r="B13" i="1"/>
  <c r="B12" i="1"/>
  <c r="B11" i="1"/>
  <c r="B10" i="1"/>
  <c r="B8" i="1"/>
  <c r="B9" i="1" s="1"/>
</calcChain>
</file>

<file path=xl/sharedStrings.xml><?xml version="1.0" encoding="utf-8"?>
<sst xmlns="http://schemas.openxmlformats.org/spreadsheetml/2006/main" count="114" uniqueCount="58">
  <si>
    <t>BoardWidth</t>
  </si>
  <si>
    <t>BoardLength</t>
  </si>
  <si>
    <t>mm</t>
  </si>
  <si>
    <t>BoardHeight</t>
  </si>
  <si>
    <t>FlashChipFromBottom</t>
  </si>
  <si>
    <t>PinsFromEdge</t>
  </si>
  <si>
    <t>PinsFromEnd</t>
  </si>
  <si>
    <t>PinWidth</t>
  </si>
  <si>
    <t>TopPins</t>
  </si>
  <si>
    <t>TopSinglePins</t>
  </si>
  <si>
    <t>Side1</t>
  </si>
  <si>
    <t>Side2</t>
  </si>
  <si>
    <t>Side3</t>
  </si>
  <si>
    <t>Top1</t>
  </si>
  <si>
    <t>Top2</t>
  </si>
  <si>
    <t>Top3</t>
  </si>
  <si>
    <t>Top4</t>
  </si>
  <si>
    <t>Top5</t>
  </si>
  <si>
    <t>Control1BankA</t>
  </si>
  <si>
    <t>Control1BankC</t>
  </si>
  <si>
    <t>Control2PRog</t>
  </si>
  <si>
    <t>Contr2ProgSide</t>
  </si>
  <si>
    <t>Control2AddrTop</t>
  </si>
  <si>
    <t>Control2AddMid</t>
  </si>
  <si>
    <t>ContFlashBankAX</t>
  </si>
  <si>
    <t>ContFlashBankAY</t>
  </si>
  <si>
    <t>ContFlashBankBX</t>
  </si>
  <si>
    <t>ContFlashBankCX</t>
  </si>
  <si>
    <t>ContFlashProgX</t>
  </si>
  <si>
    <t>ContFlashProgY</t>
  </si>
  <si>
    <t>ContFlashAddrX</t>
  </si>
  <si>
    <t>ContFlashAddrY</t>
  </si>
  <si>
    <t>BankAX</t>
  </si>
  <si>
    <t>BankAY</t>
  </si>
  <si>
    <t>BankBX</t>
  </si>
  <si>
    <t>BankCX</t>
  </si>
  <si>
    <t>ProgX</t>
  </si>
  <si>
    <t>AddrX</t>
  </si>
  <si>
    <t>AddrY</t>
  </si>
  <si>
    <t>ProgY</t>
  </si>
  <si>
    <t>ControllerBankAX</t>
  </si>
  <si>
    <t>ControllerBankAY</t>
  </si>
  <si>
    <t>ControllerBankBX</t>
  </si>
  <si>
    <t>ControllerBankCX</t>
  </si>
  <si>
    <t>ControllerProgX</t>
  </si>
  <si>
    <t>ControllerProgY</t>
  </si>
  <si>
    <t>ControllerAddrX</t>
  </si>
  <si>
    <t>ControllerAddrY</t>
  </si>
  <si>
    <t>RAMBankAX</t>
  </si>
  <si>
    <t>RAMBankAY</t>
  </si>
  <si>
    <t>RAMBankBX</t>
  </si>
  <si>
    <t>RAMProgX</t>
  </si>
  <si>
    <t>RAMProgY</t>
  </si>
  <si>
    <t>RAMLowX</t>
  </si>
  <si>
    <t>RAMMidX</t>
  </si>
  <si>
    <t>RAMHighX</t>
  </si>
  <si>
    <t>RAMBankCX</t>
  </si>
  <si>
    <t>RAMRightX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</si>
</sst>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topLeftCell="A44" zoomScale="175" zoomScaleNormal="175" workbookViewId="0">
      <selection activeCell="B57" sqref="B57"/>
    </sheetView>
  </sheetViews>
  <sheetFormatPr defaultRowHeight="14.4" x14ac:dyDescent="0.3"/>
  <cols>
    <col min="1" max="1" width="23.77734375" customWidth="1"/>
  </cols>
  <sheetData>
    <row r="1" spans="1:3" x14ac:dyDescent="0.3">
      <c r="A1" t="s">
        <v>0</v>
      </c>
      <c r="B1">
        <v>30</v>
      </c>
      <c r="C1" t="s">
        <v>2</v>
      </c>
    </row>
    <row r="2" spans="1:3" x14ac:dyDescent="0.3">
      <c r="A2" t="s">
        <v>1</v>
      </c>
      <c r="B2">
        <v>100</v>
      </c>
      <c r="C2" t="s">
        <v>2</v>
      </c>
    </row>
    <row r="3" spans="1:3" x14ac:dyDescent="0.3">
      <c r="A3" t="s">
        <v>3</v>
      </c>
      <c r="B3">
        <v>2</v>
      </c>
      <c r="C3" t="s">
        <v>2</v>
      </c>
    </row>
    <row r="4" spans="1:3" x14ac:dyDescent="0.3">
      <c r="A4" t="s">
        <v>4</v>
      </c>
      <c r="B4">
        <v>10</v>
      </c>
      <c r="C4" t="s">
        <v>2</v>
      </c>
    </row>
    <row r="5" spans="1:3" x14ac:dyDescent="0.3">
      <c r="A5" t="s">
        <v>5</v>
      </c>
      <c r="B5">
        <v>2</v>
      </c>
      <c r="C5" t="s">
        <v>2</v>
      </c>
    </row>
    <row r="6" spans="1:3" x14ac:dyDescent="0.3">
      <c r="A6" t="s">
        <v>6</v>
      </c>
      <c r="B6">
        <v>20</v>
      </c>
      <c r="C6" t="s">
        <v>2</v>
      </c>
    </row>
    <row r="7" spans="1:3" x14ac:dyDescent="0.3">
      <c r="A7" t="s">
        <v>7</v>
      </c>
      <c r="B7">
        <v>2.54</v>
      </c>
      <c r="C7" t="s">
        <v>2</v>
      </c>
    </row>
    <row r="8" spans="1:3" x14ac:dyDescent="0.3">
      <c r="A8" t="s">
        <v>8</v>
      </c>
      <c r="B8">
        <f>B1-B5-B7</f>
        <v>25.46</v>
      </c>
      <c r="C8" t="s">
        <v>2</v>
      </c>
    </row>
    <row r="9" spans="1:3" x14ac:dyDescent="0.3">
      <c r="A9" t="s">
        <v>9</v>
      </c>
      <c r="B9">
        <f>B8+B7/2</f>
        <v>26.73</v>
      </c>
      <c r="C9" t="s">
        <v>2</v>
      </c>
    </row>
    <row r="10" spans="1:3" x14ac:dyDescent="0.3">
      <c r="A10" t="s">
        <v>10</v>
      </c>
      <c r="B10">
        <f>B6+B7*4</f>
        <v>30.16</v>
      </c>
      <c r="C10" t="s">
        <v>2</v>
      </c>
    </row>
    <row r="11" spans="1:3" x14ac:dyDescent="0.3">
      <c r="A11" t="s">
        <v>11</v>
      </c>
      <c r="B11">
        <f>B10+B7*8</f>
        <v>50.480000000000004</v>
      </c>
      <c r="C11" t="s">
        <v>2</v>
      </c>
    </row>
    <row r="12" spans="1:3" x14ac:dyDescent="0.3">
      <c r="A12" t="s">
        <v>12</v>
      </c>
      <c r="B12">
        <f>B11+B7*8</f>
        <v>70.800000000000011</v>
      </c>
      <c r="C12" t="s">
        <v>2</v>
      </c>
    </row>
    <row r="13" spans="1:3" x14ac:dyDescent="0.3">
      <c r="A13" t="s">
        <v>13</v>
      </c>
      <c r="B13">
        <f>B6+B7*1.5</f>
        <v>23.81</v>
      </c>
      <c r="C13" t="s">
        <v>2</v>
      </c>
    </row>
    <row r="14" spans="1:3" x14ac:dyDescent="0.3">
      <c r="A14" t="s">
        <v>14</v>
      </c>
      <c r="B14">
        <f>B6+3*B7+10*B7</f>
        <v>53.019999999999996</v>
      </c>
      <c r="C14" t="s">
        <v>2</v>
      </c>
    </row>
    <row r="15" spans="1:3" x14ac:dyDescent="0.3">
      <c r="A15" t="s">
        <v>15</v>
      </c>
      <c r="B15">
        <f>B13+B7*1.5+B7*4</f>
        <v>37.78</v>
      </c>
      <c r="C15" t="s">
        <v>2</v>
      </c>
    </row>
    <row r="16" spans="1:3" x14ac:dyDescent="0.3">
      <c r="A16" t="s">
        <v>16</v>
      </c>
      <c r="B16">
        <f>B15+8*B7</f>
        <v>58.1</v>
      </c>
      <c r="C16" t="s">
        <v>2</v>
      </c>
    </row>
    <row r="17" spans="1:3" x14ac:dyDescent="0.3">
      <c r="A17" t="s">
        <v>17</v>
      </c>
      <c r="B17">
        <f>B16+8*B7</f>
        <v>78.42</v>
      </c>
      <c r="C17" t="s">
        <v>2</v>
      </c>
    </row>
    <row r="18" spans="1:3" x14ac:dyDescent="0.3">
      <c r="A18" t="s">
        <v>18</v>
      </c>
      <c r="B18">
        <f>100-B7*8</f>
        <v>79.680000000000007</v>
      </c>
      <c r="C18" t="s">
        <v>2</v>
      </c>
    </row>
    <row r="19" spans="1:3" x14ac:dyDescent="0.3">
      <c r="A19" t="s">
        <v>19</v>
      </c>
      <c r="B19">
        <f>100+8*B7</f>
        <v>120.32</v>
      </c>
      <c r="C19" t="s">
        <v>2</v>
      </c>
    </row>
    <row r="20" spans="1:3" x14ac:dyDescent="0.3">
      <c r="A20" t="s">
        <v>20</v>
      </c>
      <c r="B20">
        <f>B16-B13+100</f>
        <v>134.29000000000002</v>
      </c>
      <c r="C20" t="s">
        <v>2</v>
      </c>
    </row>
    <row r="21" spans="1:3" x14ac:dyDescent="0.3">
      <c r="A21" t="s">
        <v>21</v>
      </c>
      <c r="B21">
        <f>B18-B7*2.5</f>
        <v>73.330000000000013</v>
      </c>
      <c r="C21" t="s">
        <v>2</v>
      </c>
    </row>
    <row r="22" spans="1:3" x14ac:dyDescent="0.3">
      <c r="A22" t="s">
        <v>22</v>
      </c>
      <c r="B22">
        <f>B20+B7*0.5</f>
        <v>135.56000000000003</v>
      </c>
      <c r="C22" t="s">
        <v>2</v>
      </c>
    </row>
    <row r="23" spans="1:3" x14ac:dyDescent="0.3">
      <c r="A23" t="s">
        <v>23</v>
      </c>
      <c r="B23">
        <f>B21+1.5*B7+10*B7</f>
        <v>102.54000000000002</v>
      </c>
      <c r="C23" t="s">
        <v>2</v>
      </c>
    </row>
    <row r="24" spans="1:3" x14ac:dyDescent="0.3">
      <c r="A24" t="s">
        <v>24</v>
      </c>
      <c r="B24">
        <v>30.16</v>
      </c>
      <c r="C24" t="s">
        <v>2</v>
      </c>
    </row>
    <row r="25" spans="1:3" x14ac:dyDescent="0.3">
      <c r="A25" t="s">
        <v>25</v>
      </c>
      <c r="B25">
        <v>4.54</v>
      </c>
      <c r="C25" t="s">
        <v>2</v>
      </c>
    </row>
    <row r="26" spans="1:3" x14ac:dyDescent="0.3">
      <c r="A26" t="s">
        <v>26</v>
      </c>
      <c r="B26">
        <v>50.48</v>
      </c>
      <c r="C26" t="s">
        <v>2</v>
      </c>
    </row>
    <row r="27" spans="1:3" x14ac:dyDescent="0.3">
      <c r="A27" t="s">
        <v>27</v>
      </c>
      <c r="B27">
        <v>70.8</v>
      </c>
      <c r="C27" t="s">
        <v>2</v>
      </c>
    </row>
    <row r="28" spans="1:3" x14ac:dyDescent="0.3">
      <c r="A28" t="s">
        <v>28</v>
      </c>
      <c r="B28">
        <v>23.81</v>
      </c>
      <c r="C28" t="s">
        <v>2</v>
      </c>
    </row>
    <row r="29" spans="1:3" x14ac:dyDescent="0.3">
      <c r="A29" t="s">
        <v>29</v>
      </c>
      <c r="B29">
        <v>25.46</v>
      </c>
      <c r="C29" t="s">
        <v>2</v>
      </c>
    </row>
    <row r="30" spans="1:3" x14ac:dyDescent="0.3">
      <c r="A30" t="s">
        <v>30</v>
      </c>
      <c r="B30">
        <v>53.02</v>
      </c>
      <c r="C30" t="s">
        <v>2</v>
      </c>
    </row>
    <row r="31" spans="1:3" x14ac:dyDescent="0.3">
      <c r="A31" t="s">
        <v>31</v>
      </c>
      <c r="B31">
        <v>26.73</v>
      </c>
      <c r="C31" t="s">
        <v>2</v>
      </c>
    </row>
    <row r="32" spans="1:3" x14ac:dyDescent="0.3">
      <c r="A32" t="s">
        <v>32</v>
      </c>
      <c r="B32">
        <v>0</v>
      </c>
      <c r="C32" t="s">
        <v>2</v>
      </c>
    </row>
    <row r="33" spans="1:3" x14ac:dyDescent="0.3">
      <c r="A33" t="s">
        <v>33</v>
      </c>
      <c r="B33">
        <v>0</v>
      </c>
      <c r="C33" t="s">
        <v>2</v>
      </c>
    </row>
    <row r="34" spans="1:3" x14ac:dyDescent="0.3">
      <c r="A34" t="s">
        <v>34</v>
      </c>
      <c r="B34">
        <f>B26-B24</f>
        <v>20.319999999999997</v>
      </c>
      <c r="C34" t="s">
        <v>2</v>
      </c>
    </row>
    <row r="35" spans="1:3" x14ac:dyDescent="0.3">
      <c r="A35" t="s">
        <v>35</v>
      </c>
      <c r="B35">
        <f>B27-B24</f>
        <v>40.64</v>
      </c>
      <c r="C35" t="s">
        <v>2</v>
      </c>
    </row>
    <row r="36" spans="1:3" x14ac:dyDescent="0.3">
      <c r="A36" t="s">
        <v>36</v>
      </c>
      <c r="B36">
        <f>B28-B24</f>
        <v>-6.3500000000000014</v>
      </c>
      <c r="C36" t="s">
        <v>2</v>
      </c>
    </row>
    <row r="37" spans="1:3" x14ac:dyDescent="0.3">
      <c r="A37" t="s">
        <v>39</v>
      </c>
      <c r="B37">
        <f>B29-B25</f>
        <v>20.92</v>
      </c>
      <c r="C37" t="s">
        <v>2</v>
      </c>
    </row>
    <row r="38" spans="1:3" x14ac:dyDescent="0.3">
      <c r="A38" t="s">
        <v>37</v>
      </c>
      <c r="B38">
        <f>B30-B24</f>
        <v>22.860000000000003</v>
      </c>
      <c r="C38" t="s">
        <v>2</v>
      </c>
    </row>
    <row r="39" spans="1:3" x14ac:dyDescent="0.3">
      <c r="A39" t="s">
        <v>38</v>
      </c>
      <c r="B39">
        <f>B31-B25</f>
        <v>22.19</v>
      </c>
      <c r="C39" t="s">
        <v>2</v>
      </c>
    </row>
    <row r="40" spans="1:3" x14ac:dyDescent="0.3">
      <c r="A40" t="s">
        <v>40</v>
      </c>
      <c r="B40">
        <v>80</v>
      </c>
      <c r="C40" t="s">
        <v>2</v>
      </c>
    </row>
    <row r="41" spans="1:3" x14ac:dyDescent="0.3">
      <c r="A41" t="s">
        <v>41</v>
      </c>
      <c r="B41">
        <v>100</v>
      </c>
      <c r="C41" t="s">
        <v>2</v>
      </c>
    </row>
    <row r="42" spans="1:3" x14ac:dyDescent="0.3">
      <c r="A42" t="s">
        <v>42</v>
      </c>
      <c r="B42">
        <f>B40+B34</f>
        <v>100.32</v>
      </c>
      <c r="C42" t="s">
        <v>2</v>
      </c>
    </row>
    <row r="43" spans="1:3" x14ac:dyDescent="0.3">
      <c r="A43" t="s">
        <v>43</v>
      </c>
      <c r="B43">
        <f>B40+B35</f>
        <v>120.64</v>
      </c>
      <c r="C43" t="s">
        <v>2</v>
      </c>
    </row>
    <row r="44" spans="1:3" x14ac:dyDescent="0.3">
      <c r="A44" t="s">
        <v>44</v>
      </c>
      <c r="B44">
        <f>B40+B36</f>
        <v>73.650000000000006</v>
      </c>
      <c r="C44" t="s">
        <v>2</v>
      </c>
    </row>
    <row r="45" spans="1:3" x14ac:dyDescent="0.3">
      <c r="A45" t="s">
        <v>45</v>
      </c>
      <c r="B45">
        <f>B41+B37</f>
        <v>120.92</v>
      </c>
      <c r="C45" t="s">
        <v>2</v>
      </c>
    </row>
    <row r="46" spans="1:3" x14ac:dyDescent="0.3">
      <c r="A46" t="s">
        <v>46</v>
      </c>
      <c r="B46">
        <f>B40+B38</f>
        <v>102.86</v>
      </c>
      <c r="C46" t="s">
        <v>2</v>
      </c>
    </row>
    <row r="47" spans="1:3" x14ac:dyDescent="0.3">
      <c r="A47" t="s">
        <v>47</v>
      </c>
      <c r="B47">
        <f>B41+B39</f>
        <v>122.19</v>
      </c>
      <c r="C47" t="s">
        <v>2</v>
      </c>
    </row>
    <row r="48" spans="1:3" x14ac:dyDescent="0.3">
      <c r="A48" t="s">
        <v>48</v>
      </c>
      <c r="B48">
        <v>60</v>
      </c>
      <c r="C48" t="s">
        <v>2</v>
      </c>
    </row>
    <row r="49" spans="1:3" x14ac:dyDescent="0.3">
      <c r="A49" t="s">
        <v>49</v>
      </c>
      <c r="B49">
        <v>6</v>
      </c>
      <c r="C49" t="s">
        <v>2</v>
      </c>
    </row>
    <row r="50" spans="1:3" x14ac:dyDescent="0.3">
      <c r="A50" t="s">
        <v>50</v>
      </c>
      <c r="B50">
        <f>B48+B34</f>
        <v>80.319999999999993</v>
      </c>
      <c r="C50" t="s">
        <v>2</v>
      </c>
    </row>
    <row r="51" spans="1:3" x14ac:dyDescent="0.3">
      <c r="A51" t="s">
        <v>51</v>
      </c>
      <c r="B51">
        <f>B48+B36</f>
        <v>53.65</v>
      </c>
      <c r="C51" t="s">
        <v>2</v>
      </c>
    </row>
    <row r="52" spans="1:3" x14ac:dyDescent="0.3">
      <c r="A52" t="s">
        <v>52</v>
      </c>
      <c r="B52">
        <f>B49+B37</f>
        <v>26.92</v>
      </c>
      <c r="C52" t="s">
        <v>2</v>
      </c>
    </row>
    <row r="53" spans="1:3" x14ac:dyDescent="0.3">
      <c r="A53" t="s">
        <v>53</v>
      </c>
      <c r="B53">
        <f>B51+B7*1.5+4*B7</f>
        <v>67.62</v>
      </c>
      <c r="C53" t="s">
        <v>2</v>
      </c>
    </row>
    <row r="54" spans="1:3" x14ac:dyDescent="0.3">
      <c r="A54" t="s">
        <v>54</v>
      </c>
      <c r="B54">
        <f>B53+8*B7</f>
        <v>87.94</v>
      </c>
      <c r="C54" t="s">
        <v>2</v>
      </c>
    </row>
    <row r="55" spans="1:3" x14ac:dyDescent="0.3">
      <c r="A55" t="s">
        <v>55</v>
      </c>
      <c r="B55">
        <f>B54+8*B7</f>
        <v>108.25999999999999</v>
      </c>
      <c r="C55" t="s">
        <v>2</v>
      </c>
    </row>
    <row r="56" spans="1:3" x14ac:dyDescent="0.3">
      <c r="A56" t="s">
        <v>56</v>
      </c>
      <c r="B56">
        <f>B50-B48+B50</f>
        <v>100.63999999999999</v>
      </c>
      <c r="C56" t="s">
        <v>2</v>
      </c>
    </row>
    <row r="57" spans="1:3" x14ac:dyDescent="0.3">
      <c r="A57" t="s">
        <v>57</v>
      </c>
      <c r="B57">
        <f>B55-2.5*B7</f>
        <v>101.91</v>
      </c>
      <c r="C5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Wright</dc:creator>
  <cp:lastModifiedBy>James Wright</cp:lastModifiedBy>
  <dcterms:created xsi:type="dcterms:W3CDTF">2015-06-05T18:17:20Z</dcterms:created>
  <dcterms:modified xsi:type="dcterms:W3CDTF">2019-07-28T02:36:34Z</dcterms:modified>
</cp:coreProperties>
</file>