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y7118_ic_ac_uk/Documents/Shits/Year 4/FYP/"/>
    </mc:Choice>
  </mc:AlternateContent>
  <xr:revisionPtr revIDLastSave="1" documentId="8_{9D88ECB7-471D-484A-9F97-83B54D43D828}" xr6:coauthVersionLast="47" xr6:coauthVersionMax="47" xr10:uidLastSave="{0123B7A6-7784-427A-98B4-88B961975C07}"/>
  <bookViews>
    <workbookView xWindow="4140" yWindow="2190" windowWidth="18375" windowHeight="11070" xr2:uid="{60535C32-F309-4277-98BA-44B2AE982E6A}"/>
  </bookViews>
  <sheets>
    <sheet name="Experimen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86" i="1" l="1"/>
  <c r="T86" i="1"/>
  <c r="Q86" i="1"/>
  <c r="N86" i="1"/>
  <c r="K86" i="1"/>
  <c r="H86" i="1"/>
  <c r="AH85" i="1"/>
  <c r="AG85" i="1"/>
  <c r="AF85" i="1"/>
  <c r="AE85" i="1"/>
  <c r="AD85" i="1"/>
  <c r="AC85" i="1"/>
  <c r="AD84" i="1"/>
  <c r="AC84" i="1"/>
  <c r="AJ83" i="1"/>
  <c r="W83" i="1"/>
  <c r="AJ77" i="1" s="1"/>
  <c r="AJ84" i="1" s="1"/>
  <c r="T83" i="1"/>
  <c r="AI77" i="1" s="1"/>
  <c r="AI84" i="1" s="1"/>
  <c r="Q83" i="1"/>
  <c r="AH77" i="1" s="1"/>
  <c r="AH84" i="1" s="1"/>
  <c r="N83" i="1"/>
  <c r="AG77" i="1" s="1"/>
  <c r="AG84" i="1" s="1"/>
  <c r="K83" i="1"/>
  <c r="H83" i="1"/>
  <c r="AD82" i="1"/>
  <c r="AC82" i="1"/>
  <c r="AD80" i="1"/>
  <c r="AC80" i="1"/>
  <c r="D80" i="1"/>
  <c r="C80" i="1"/>
  <c r="B80" i="1"/>
  <c r="W80" i="1" s="1"/>
  <c r="AJ23" i="1" s="1"/>
  <c r="AJ34" i="1" s="1"/>
  <c r="AJ78" i="1"/>
  <c r="AJ85" i="1" s="1"/>
  <c r="AI78" i="1"/>
  <c r="AI85" i="1" s="1"/>
  <c r="AH78" i="1"/>
  <c r="AG78" i="1"/>
  <c r="AF78" i="1"/>
  <c r="AE78" i="1"/>
  <c r="AD78" i="1"/>
  <c r="AC78" i="1"/>
  <c r="AF77" i="1"/>
  <c r="AF84" i="1" s="1"/>
  <c r="AE77" i="1"/>
  <c r="AE84" i="1" s="1"/>
  <c r="AD77" i="1"/>
  <c r="AC77" i="1"/>
  <c r="G77" i="1"/>
  <c r="AD22" i="1" s="1"/>
  <c r="F77" i="1"/>
  <c r="AC22" i="1" s="1"/>
  <c r="AC33" i="1" s="1"/>
  <c r="D77" i="1"/>
  <c r="C77" i="1"/>
  <c r="H77" i="1" s="1"/>
  <c r="AE22" i="1" s="1"/>
  <c r="AE33" i="1" s="1"/>
  <c r="B77" i="1"/>
  <c r="W77" i="1" s="1"/>
  <c r="AJ22" i="1" s="1"/>
  <c r="AJ33" i="1" s="1"/>
  <c r="AJ76" i="1"/>
  <c r="AI76" i="1"/>
  <c r="AH76" i="1"/>
  <c r="AD76" i="1"/>
  <c r="AD83" i="1" s="1"/>
  <c r="AC76" i="1"/>
  <c r="AH83" i="1" s="1"/>
  <c r="AD75" i="1"/>
  <c r="AC75" i="1"/>
  <c r="AD74" i="1"/>
  <c r="AD81" i="1" s="1"/>
  <c r="AC74" i="1"/>
  <c r="AC81" i="1" s="1"/>
  <c r="G74" i="1"/>
  <c r="AD21" i="1" s="1"/>
  <c r="F74" i="1"/>
  <c r="AC21" i="1" s="1"/>
  <c r="AC32" i="1" s="1"/>
  <c r="C74" i="1"/>
  <c r="B74" i="1"/>
  <c r="T74" i="1" s="1"/>
  <c r="AD73" i="1"/>
  <c r="AC73" i="1"/>
  <c r="W65" i="1"/>
  <c r="T65" i="1"/>
  <c r="Q65" i="1"/>
  <c r="N65" i="1"/>
  <c r="AG76" i="1" s="1"/>
  <c r="AG83" i="1" s="1"/>
  <c r="K65" i="1"/>
  <c r="AF76" i="1" s="1"/>
  <c r="AF83" i="1" s="1"/>
  <c r="H65" i="1"/>
  <c r="AE76" i="1" s="1"/>
  <c r="AE83" i="1" s="1"/>
  <c r="AI64" i="1"/>
  <c r="W62" i="1"/>
  <c r="AJ75" i="1" s="1"/>
  <c r="AJ82" i="1" s="1"/>
  <c r="T62" i="1"/>
  <c r="AI75" i="1" s="1"/>
  <c r="AI82" i="1" s="1"/>
  <c r="Q62" i="1"/>
  <c r="AH75" i="1" s="1"/>
  <c r="AH82" i="1" s="1"/>
  <c r="N62" i="1"/>
  <c r="AG75" i="1" s="1"/>
  <c r="AG82" i="1" s="1"/>
  <c r="K62" i="1"/>
  <c r="AF75" i="1" s="1"/>
  <c r="AF82" i="1" s="1"/>
  <c r="H62" i="1"/>
  <c r="AE75" i="1" s="1"/>
  <c r="AE82" i="1" s="1"/>
  <c r="AE60" i="1"/>
  <c r="AE65" i="1" s="1"/>
  <c r="AD60" i="1"/>
  <c r="AD65" i="1" s="1"/>
  <c r="AC60" i="1"/>
  <c r="AC65" i="1" s="1"/>
  <c r="AJ59" i="1"/>
  <c r="AJ64" i="1" s="1"/>
  <c r="AI59" i="1"/>
  <c r="AD59" i="1"/>
  <c r="AC59" i="1"/>
  <c r="AD64" i="1" s="1"/>
  <c r="W59" i="1"/>
  <c r="AJ60" i="1" s="1"/>
  <c r="AJ65" i="1" s="1"/>
  <c r="T59" i="1"/>
  <c r="AI60" i="1" s="1"/>
  <c r="AI65" i="1" s="1"/>
  <c r="Q59" i="1"/>
  <c r="AH60" i="1" s="1"/>
  <c r="AH65" i="1" s="1"/>
  <c r="N59" i="1"/>
  <c r="AG60" i="1" s="1"/>
  <c r="AG65" i="1" s="1"/>
  <c r="K59" i="1"/>
  <c r="AF60" i="1" s="1"/>
  <c r="AF65" i="1" s="1"/>
  <c r="H59" i="1"/>
  <c r="AJ58" i="1"/>
  <c r="AJ63" i="1" s="1"/>
  <c r="AI58" i="1"/>
  <c r="AI63" i="1" s="1"/>
  <c r="AC58" i="1"/>
  <c r="AC63" i="1" s="1"/>
  <c r="AJ57" i="1"/>
  <c r="AI57" i="1"/>
  <c r="AI62" i="1" s="1"/>
  <c r="AH57" i="1"/>
  <c r="AH62" i="1" s="1"/>
  <c r="AG57" i="1"/>
  <c r="AG62" i="1" s="1"/>
  <c r="AF57" i="1"/>
  <c r="AE57" i="1"/>
  <c r="AE62" i="1" s="1"/>
  <c r="W56" i="1"/>
  <c r="T56" i="1"/>
  <c r="Q56" i="1"/>
  <c r="AH59" i="1" s="1"/>
  <c r="AH64" i="1" s="1"/>
  <c r="N56" i="1"/>
  <c r="AG59" i="1" s="1"/>
  <c r="AG64" i="1" s="1"/>
  <c r="K56" i="1"/>
  <c r="AF59" i="1" s="1"/>
  <c r="AF64" i="1" s="1"/>
  <c r="H56" i="1"/>
  <c r="AE59" i="1" s="1"/>
  <c r="AE64" i="1" s="1"/>
  <c r="W53" i="1"/>
  <c r="AJ20" i="1" s="1"/>
  <c r="AJ31" i="1" s="1"/>
  <c r="T53" i="1"/>
  <c r="AI20" i="1" s="1"/>
  <c r="AI31" i="1" s="1"/>
  <c r="D53" i="1"/>
  <c r="C53" i="1"/>
  <c r="B53" i="1"/>
  <c r="Q53" i="1" s="1"/>
  <c r="AH20" i="1" s="1"/>
  <c r="AH31" i="1" s="1"/>
  <c r="W50" i="1"/>
  <c r="AJ19" i="1" s="1"/>
  <c r="AJ30" i="1" s="1"/>
  <c r="T50" i="1"/>
  <c r="AI19" i="1" s="1"/>
  <c r="AI30" i="1" s="1"/>
  <c r="Q50" i="1"/>
  <c r="AH19" i="1" s="1"/>
  <c r="AH30" i="1" s="1"/>
  <c r="N50" i="1"/>
  <c r="AG19" i="1" s="1"/>
  <c r="AG30" i="1" s="1"/>
  <c r="K50" i="1"/>
  <c r="AF19" i="1" s="1"/>
  <c r="AF30" i="1" s="1"/>
  <c r="H50" i="1"/>
  <c r="D50" i="1"/>
  <c r="C50" i="1"/>
  <c r="B50" i="1"/>
  <c r="AD47" i="1"/>
  <c r="AC47" i="1"/>
  <c r="W47" i="1"/>
  <c r="T47" i="1"/>
  <c r="Q47" i="1"/>
  <c r="N47" i="1"/>
  <c r="C47" i="1"/>
  <c r="B47" i="1"/>
  <c r="H47" i="1" s="1"/>
  <c r="AF46" i="1"/>
  <c r="AE46" i="1"/>
  <c r="AD46" i="1"/>
  <c r="AC46" i="1"/>
  <c r="AD44" i="1"/>
  <c r="AC44" i="1"/>
  <c r="AG42" i="1"/>
  <c r="AG47" i="1" s="1"/>
  <c r="AF42" i="1"/>
  <c r="AF47" i="1" s="1"/>
  <c r="AE42" i="1"/>
  <c r="AE47" i="1" s="1"/>
  <c r="AD42" i="1"/>
  <c r="AC42" i="1"/>
  <c r="AG41" i="1"/>
  <c r="AG46" i="1" s="1"/>
  <c r="AF41" i="1"/>
  <c r="AE41" i="1"/>
  <c r="AD41" i="1"/>
  <c r="AC41" i="1"/>
  <c r="AG40" i="1"/>
  <c r="AF40" i="1"/>
  <c r="AF45" i="1" s="1"/>
  <c r="AE40" i="1"/>
  <c r="AE45" i="1" s="1"/>
  <c r="AD40" i="1"/>
  <c r="AD45" i="1" s="1"/>
  <c r="AC40" i="1"/>
  <c r="AC45" i="1" s="1"/>
  <c r="AG39" i="1"/>
  <c r="AG44" i="1" s="1"/>
  <c r="AD39" i="1"/>
  <c r="AC39" i="1"/>
  <c r="W38" i="1"/>
  <c r="AJ74" i="1" s="1"/>
  <c r="AJ81" i="1" s="1"/>
  <c r="T38" i="1"/>
  <c r="AI74" i="1" s="1"/>
  <c r="AI81" i="1" s="1"/>
  <c r="Q38" i="1"/>
  <c r="AH74" i="1" s="1"/>
  <c r="AH81" i="1" s="1"/>
  <c r="N38" i="1"/>
  <c r="AG74" i="1" s="1"/>
  <c r="AG81" i="1" s="1"/>
  <c r="K38" i="1"/>
  <c r="AF74" i="1" s="1"/>
  <c r="AF81" i="1" s="1"/>
  <c r="H38" i="1"/>
  <c r="AE74" i="1" s="1"/>
  <c r="AE81" i="1" s="1"/>
  <c r="W35" i="1"/>
  <c r="AJ73" i="1" s="1"/>
  <c r="AJ80" i="1" s="1"/>
  <c r="T35" i="1"/>
  <c r="AI73" i="1" s="1"/>
  <c r="AI80" i="1" s="1"/>
  <c r="Q35" i="1"/>
  <c r="AH73" i="1" s="1"/>
  <c r="AH80" i="1" s="1"/>
  <c r="N35" i="1"/>
  <c r="AG73" i="1" s="1"/>
  <c r="AG80" i="1" s="1"/>
  <c r="K35" i="1"/>
  <c r="AF73" i="1" s="1"/>
  <c r="AF80" i="1" s="1"/>
  <c r="H35" i="1"/>
  <c r="AE73" i="1" s="1"/>
  <c r="AE80" i="1" s="1"/>
  <c r="AD34" i="1"/>
  <c r="AC34" i="1"/>
  <c r="W32" i="1"/>
  <c r="T32" i="1"/>
  <c r="Q32" i="1"/>
  <c r="AH58" i="1" s="1"/>
  <c r="AH63" i="1" s="1"/>
  <c r="N32" i="1"/>
  <c r="AG58" i="1" s="1"/>
  <c r="AG63" i="1" s="1"/>
  <c r="K32" i="1"/>
  <c r="AF58" i="1" s="1"/>
  <c r="AF63" i="1" s="1"/>
  <c r="H32" i="1"/>
  <c r="AE58" i="1" s="1"/>
  <c r="AE63" i="1" s="1"/>
  <c r="G32" i="1"/>
  <c r="AD58" i="1" s="1"/>
  <c r="AD63" i="1" s="1"/>
  <c r="F32" i="1"/>
  <c r="AG29" i="1"/>
  <c r="AD29" i="1"/>
  <c r="AC29" i="1"/>
  <c r="W29" i="1"/>
  <c r="T29" i="1"/>
  <c r="Q29" i="1"/>
  <c r="N29" i="1"/>
  <c r="K29" i="1"/>
  <c r="H29" i="1"/>
  <c r="G29" i="1"/>
  <c r="AD57" i="1" s="1"/>
  <c r="AD62" i="1" s="1"/>
  <c r="F29" i="1"/>
  <c r="AC57" i="1" s="1"/>
  <c r="AC62" i="1" s="1"/>
  <c r="AF27" i="1"/>
  <c r="AD27" i="1"/>
  <c r="AC27" i="1"/>
  <c r="W26" i="1"/>
  <c r="Q26" i="1"/>
  <c r="K26" i="1"/>
  <c r="AD23" i="1"/>
  <c r="AC23" i="1"/>
  <c r="W23" i="1"/>
  <c r="Q23" i="1"/>
  <c r="K23" i="1"/>
  <c r="AD20" i="1"/>
  <c r="AD31" i="1" s="1"/>
  <c r="AC20" i="1"/>
  <c r="AC31" i="1" s="1"/>
  <c r="W20" i="1"/>
  <c r="Q20" i="1"/>
  <c r="K20" i="1"/>
  <c r="AE19" i="1"/>
  <c r="AE30" i="1" s="1"/>
  <c r="AD19" i="1"/>
  <c r="AD30" i="1" s="1"/>
  <c r="AC19" i="1"/>
  <c r="AC30" i="1" s="1"/>
  <c r="AJ18" i="1"/>
  <c r="AJ29" i="1" s="1"/>
  <c r="AI18" i="1"/>
  <c r="AI29" i="1" s="1"/>
  <c r="AH18" i="1"/>
  <c r="AH29" i="1" s="1"/>
  <c r="AG18" i="1"/>
  <c r="AD18" i="1"/>
  <c r="AC18" i="1"/>
  <c r="AG17" i="1"/>
  <c r="AG28" i="1" s="1"/>
  <c r="AF17" i="1"/>
  <c r="AF28" i="1" s="1"/>
  <c r="AE17" i="1"/>
  <c r="AE28" i="1" s="1"/>
  <c r="AD17" i="1"/>
  <c r="AD28" i="1" s="1"/>
  <c r="AC17" i="1"/>
  <c r="AC28" i="1" s="1"/>
  <c r="W17" i="1"/>
  <c r="T17" i="1"/>
  <c r="N17" i="1"/>
  <c r="AF39" i="1" s="1"/>
  <c r="AF44" i="1" s="1"/>
  <c r="H17" i="1"/>
  <c r="AE39" i="1" s="1"/>
  <c r="AE44" i="1" s="1"/>
  <c r="AJ16" i="1"/>
  <c r="AJ27" i="1" s="1"/>
  <c r="AI16" i="1"/>
  <c r="AI27" i="1" s="1"/>
  <c r="AH16" i="1"/>
  <c r="AH27" i="1" s="1"/>
  <c r="AG16" i="1"/>
  <c r="AG27" i="1" s="1"/>
  <c r="AF16" i="1"/>
  <c r="AD15" i="1"/>
  <c r="AD26" i="1" s="1"/>
  <c r="AC15" i="1"/>
  <c r="AC26" i="1" s="1"/>
  <c r="W14" i="1"/>
  <c r="AJ17" i="1" s="1"/>
  <c r="AJ28" i="1" s="1"/>
  <c r="T14" i="1"/>
  <c r="AI17" i="1" s="1"/>
  <c r="AI28" i="1" s="1"/>
  <c r="Q14" i="1"/>
  <c r="AH17" i="1" s="1"/>
  <c r="AH28" i="1" s="1"/>
  <c r="N14" i="1"/>
  <c r="K14" i="1"/>
  <c r="H14" i="1"/>
  <c r="W11" i="1"/>
  <c r="T11" i="1"/>
  <c r="Q11" i="1"/>
  <c r="N11" i="1"/>
  <c r="K11" i="1"/>
  <c r="H11" i="1"/>
  <c r="AE16" i="1" s="1"/>
  <c r="AE27" i="1" s="1"/>
  <c r="G11" i="1"/>
  <c r="F11" i="1"/>
  <c r="G8" i="1"/>
  <c r="AC7" i="1" s="1"/>
  <c r="F8" i="1"/>
  <c r="AB7" i="1" s="1"/>
  <c r="C8" i="1"/>
  <c r="B8" i="1"/>
  <c r="T8" i="1" s="1"/>
  <c r="AH7" i="1" s="1"/>
  <c r="AH6" i="1"/>
  <c r="AF6" i="1"/>
  <c r="AD6" i="1"/>
  <c r="AC6" i="1"/>
  <c r="AB6" i="1"/>
  <c r="W5" i="1"/>
  <c r="AJ15" i="1" s="1"/>
  <c r="AJ26" i="1" s="1"/>
  <c r="T5" i="1"/>
  <c r="AI15" i="1" s="1"/>
  <c r="AI26" i="1" s="1"/>
  <c r="N5" i="1"/>
  <c r="Q5" i="1" s="1"/>
  <c r="H5" i="1"/>
  <c r="K5" i="1" s="1"/>
  <c r="AG6" i="1" l="1"/>
  <c r="AH15" i="1"/>
  <c r="AH26" i="1" s="1"/>
  <c r="AF62" i="1"/>
  <c r="W74" i="1"/>
  <c r="AJ21" i="1" s="1"/>
  <c r="AJ32" i="1" s="1"/>
  <c r="AI21" i="1"/>
  <c r="AI32" i="1" s="1"/>
  <c r="AE6" i="1"/>
  <c r="AF15" i="1"/>
  <c r="AF26" i="1" s="1"/>
  <c r="AJ62" i="1"/>
  <c r="AD33" i="1"/>
  <c r="AD32" i="1"/>
  <c r="K47" i="1"/>
  <c r="AF18" i="1" s="1"/>
  <c r="AF29" i="1" s="1"/>
  <c r="AE18" i="1"/>
  <c r="AE29" i="1" s="1"/>
  <c r="W8" i="1"/>
  <c r="AI7" i="1" s="1"/>
  <c r="AI83" i="1"/>
  <c r="AG45" i="1"/>
  <c r="AE15" i="1"/>
  <c r="AE26" i="1" s="1"/>
  <c r="AI6" i="1"/>
  <c r="K17" i="1"/>
  <c r="H74" i="1"/>
  <c r="K77" i="1"/>
  <c r="AF22" i="1" s="1"/>
  <c r="AF33" i="1" s="1"/>
  <c r="H80" i="1"/>
  <c r="AE23" i="1" s="1"/>
  <c r="AE34" i="1" s="1"/>
  <c r="AC83" i="1"/>
  <c r="H8" i="1"/>
  <c r="AD7" i="1" s="1"/>
  <c r="AG15" i="1"/>
  <c r="AG26" i="1" s="1"/>
  <c r="N77" i="1"/>
  <c r="AG22" i="1" s="1"/>
  <c r="AG33" i="1" s="1"/>
  <c r="K80" i="1"/>
  <c r="AF23" i="1" s="1"/>
  <c r="AF34" i="1" s="1"/>
  <c r="K8" i="1"/>
  <c r="AE7" i="1" s="1"/>
  <c r="Q17" i="1"/>
  <c r="H53" i="1"/>
  <c r="AE20" i="1" s="1"/>
  <c r="AE31" i="1" s="1"/>
  <c r="AC64" i="1"/>
  <c r="N74" i="1"/>
  <c r="Q77" i="1"/>
  <c r="AH22" i="1" s="1"/>
  <c r="AH33" i="1" s="1"/>
  <c r="N80" i="1"/>
  <c r="AG23" i="1" s="1"/>
  <c r="AG34" i="1" s="1"/>
  <c r="N8" i="1"/>
  <c r="AF7" i="1" s="1"/>
  <c r="K53" i="1"/>
  <c r="AF20" i="1" s="1"/>
  <c r="AF31" i="1" s="1"/>
  <c r="T77" i="1"/>
  <c r="AI22" i="1" s="1"/>
  <c r="AI33" i="1" s="1"/>
  <c r="Q80" i="1"/>
  <c r="AH23" i="1" s="1"/>
  <c r="AH34" i="1" s="1"/>
  <c r="Q8" i="1"/>
  <c r="AG7" i="1" s="1"/>
  <c r="N53" i="1"/>
  <c r="AG20" i="1" s="1"/>
  <c r="AG31" i="1" s="1"/>
  <c r="T80" i="1"/>
  <c r="AI23" i="1" s="1"/>
  <c r="AI34" i="1" s="1"/>
  <c r="K74" i="1" l="1"/>
  <c r="AF21" i="1" s="1"/>
  <c r="AF32" i="1" s="1"/>
  <c r="AE21" i="1"/>
  <c r="AE32" i="1" s="1"/>
  <c r="Q74" i="1"/>
  <c r="AH21" i="1" s="1"/>
  <c r="AH32" i="1" s="1"/>
  <c r="AG21" i="1"/>
  <c r="AG32" i="1" s="1"/>
</calcChain>
</file>

<file path=xl/sharedStrings.xml><?xml version="1.0" encoding="utf-8"?>
<sst xmlns="http://schemas.openxmlformats.org/spreadsheetml/2006/main" count="273" uniqueCount="101">
  <si>
    <t>Strategy</t>
  </si>
  <si>
    <t>3070ti</t>
  </si>
  <si>
    <t>unit</t>
  </si>
  <si>
    <t>backbone</t>
  </si>
  <si>
    <t>baseline</t>
  </si>
  <si>
    <t>EE</t>
  </si>
  <si>
    <t>EE+LF</t>
  </si>
  <si>
    <t>EE+MS</t>
  </si>
  <si>
    <t>EE+MS+LF</t>
  </si>
  <si>
    <t>EE+MS+MT</t>
  </si>
  <si>
    <t>EE+MS+MT+LF</t>
  </si>
  <si>
    <t>B</t>
  </si>
  <si>
    <t>Lenet</t>
  </si>
  <si>
    <t>us</t>
  </si>
  <si>
    <t>NA</t>
  </si>
  <si>
    <t>[4]</t>
  </si>
  <si>
    <t>[11]</t>
  </si>
  <si>
    <t>Lenet
Redesigned</t>
  </si>
  <si>
    <t>[6]</t>
  </si>
  <si>
    <t>[6] [7]</t>
  </si>
  <si>
    <t>[12]</t>
  </si>
  <si>
    <t>[6] [12]</t>
  </si>
  <si>
    <t>Alexnet
CIFAR10</t>
  </si>
  <si>
    <t>[7, 14]</t>
  </si>
  <si>
    <t>[5, 12]</t>
  </si>
  <si>
    <t>[7, 14] [8, 15]</t>
  </si>
  <si>
    <t>[8, 14]</t>
  </si>
  <si>
    <t>[7, 14] [8, 20]</t>
  </si>
  <si>
    <t>ResNet110
CIFAR10</t>
  </si>
  <si>
    <t>ms</t>
  </si>
  <si>
    <t>[3, 21]</t>
  </si>
  <si>
    <t>[4, 22]</t>
  </si>
  <si>
    <t>[4, 22] [5, 23]</t>
  </si>
  <si>
    <t>[4, 24]</t>
  </si>
  <si>
    <t>[4, 22] [5, 24]</t>
  </si>
  <si>
    <t>T</t>
  </si>
  <si>
    <t>T SmallCNN
MNIST</t>
  </si>
  <si>
    <t>lenet_3070</t>
  </si>
  <si>
    <t>[2, 7]</t>
  </si>
  <si>
    <t>[3, 8]</t>
  </si>
  <si>
    <t>[5, 14]</t>
  </si>
  <si>
    <t>alex_3070</t>
  </si>
  <si>
    <t>resnet_3070</t>
  </si>
  <si>
    <t>T ResNet38
CIFAR10</t>
  </si>
  <si>
    <t>lenet_1659</t>
  </si>
  <si>
    <t>[4, 8, 10, 14, 16, 20]</t>
  </si>
  <si>
    <t>[5, 9, 11, 15, 17, 21]</t>
  </si>
  <si>
    <t>[6, 9, 12, 15, 17, 21]</t>
  </si>
  <si>
    <t>alex_1650</t>
  </si>
  <si>
    <t>resnet_1650</t>
  </si>
  <si>
    <t>S</t>
  </si>
  <si>
    <t>S ResNet56
CIFAR10</t>
  </si>
  <si>
    <t>lenet_jetson</t>
  </si>
  <si>
    <t>[7, 11, 15, 19, 23, 27]</t>
  </si>
  <si>
    <t>[8, 12, 16, 20, 24, 28]</t>
  </si>
  <si>
    <t>[9, 13, 17, 21, 24, 28]</t>
  </si>
  <si>
    <t>alex_jetson</t>
  </si>
  <si>
    <t>resnet_jetson</t>
  </si>
  <si>
    <t>S VGG16 
CIFAR10</t>
  </si>
  <si>
    <t>[5, 10, 14, 17, 21, 24]</t>
  </si>
  <si>
    <t>[6, 11, 15, 18, 22, 25]</t>
  </si>
  <si>
    <t>L</t>
  </si>
  <si>
    <t>Alexnet
ImageNet</t>
  </si>
  <si>
    <t>[8, 12]</t>
  </si>
  <si>
    <t>VGG16
ImageNet</t>
  </si>
  <si>
    <t>[2, 10]</t>
  </si>
  <si>
    <t>[2, 14]</t>
  </si>
  <si>
    <t>[4, 14] [7, 16]</t>
  </si>
  <si>
    <t>[9, 16]</t>
  </si>
  <si>
    <t>[4, 14] [9, 16]</t>
  </si>
  <si>
    <t>test</t>
  </si>
  <si>
    <t>LF TestNet
ImageNet</t>
  </si>
  <si>
    <t>[2]</t>
  </si>
  <si>
    <t>[8]</t>
  </si>
  <si>
    <t>[6] [8]</t>
  </si>
  <si>
    <t>CE TestNet
MNIST</t>
  </si>
  <si>
    <t>[3]</t>
  </si>
  <si>
    <t>[7]</t>
  </si>
  <si>
    <t>[13]</t>
  </si>
  <si>
    <t>[7] [13]</t>
  </si>
  <si>
    <t>[19]</t>
  </si>
  <si>
    <t>[7] [19]</t>
  </si>
  <si>
    <t>smallCNN</t>
  </si>
  <si>
    <t>ResNet38</t>
  </si>
  <si>
    <t>ResNet56</t>
  </si>
  <si>
    <t>VGG16</t>
  </si>
  <si>
    <t>1650ti</t>
  </si>
  <si>
    <t>Alexnet Imagenet 3070</t>
  </si>
  <si>
    <t>VGG Imagenet 3070</t>
  </si>
  <si>
    <t>Alexnet Imagenet 1650</t>
  </si>
  <si>
    <t>VGG Imagenet 1650</t>
  </si>
  <si>
    <t>Jetson</t>
  </si>
  <si>
    <t>LF</t>
  </si>
  <si>
    <t>CE</t>
  </si>
  <si>
    <t>[7, 12]</t>
  </si>
  <si>
    <t>LF_3070</t>
  </si>
  <si>
    <t>CE_3070</t>
  </si>
  <si>
    <t>LF_1650</t>
  </si>
  <si>
    <t>CE_1650</t>
  </si>
  <si>
    <t>LF_jetson</t>
  </si>
  <si>
    <t>CE_jetson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</si>
</sst>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401403267437155E-2"/>
          <c:y val="2.539682770533935E-2"/>
          <c:w val="0.92815770171615897"/>
          <c:h val="0.83273071163656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Experiment!$AB$26</c:f>
              <c:strCache>
                <c:ptCount val="1"/>
                <c:pt idx="0">
                  <c:v>lenet_3070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Experiment!$AC$25:$AJ$25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Experiment!$AC$26:$AJ$26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37.687329700272471</c:v>
                </c:pt>
                <c:pt idx="2">
                  <c:v>19.013964577656662</c:v>
                </c:pt>
                <c:pt idx="3">
                  <c:v>19.013964577656662</c:v>
                </c:pt>
                <c:pt idx="4">
                  <c:v>12.414850136239769</c:v>
                </c:pt>
                <c:pt idx="5">
                  <c:v>12.414850136239769</c:v>
                </c:pt>
                <c:pt idx="6">
                  <c:v>-2.0861716621253308</c:v>
                </c:pt>
                <c:pt idx="7">
                  <c:v>-2.0861716621253308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F-4A76-8139-7267F2F3C4C0}"/>
            </c:ext>
          </c:extLst>
        </c:ser>
        <c:ser>
          <c:idx val="1"/>
          <c:order val="1"/>
          <c:tx>
            <c:strRef>
              <c:f>Experiment!$AB$27</c:f>
              <c:strCache>
                <c:ptCount val="1"/>
                <c:pt idx="0">
                  <c:v>alex_3070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Experiment!$AC$25:$AJ$25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Experiment!$AC$27:$AJ$27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59.596648480124713</c:v>
                </c:pt>
                <c:pt idx="2">
                  <c:v>-21.208495713172251</c:v>
                </c:pt>
                <c:pt idx="3">
                  <c:v>-18.503994544037418</c:v>
                </c:pt>
                <c:pt idx="4">
                  <c:v>-17.818394388152775</c:v>
                </c:pt>
                <c:pt idx="5">
                  <c:v>-11.043550272798127</c:v>
                </c:pt>
                <c:pt idx="6">
                  <c:v>-23.515003897116138</c:v>
                </c:pt>
                <c:pt idx="7">
                  <c:v>-19.447096648480123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F-4A76-8139-7267F2F3C4C0}"/>
            </c:ext>
          </c:extLst>
        </c:ser>
        <c:ser>
          <c:idx val="2"/>
          <c:order val="2"/>
          <c:tx>
            <c:strRef>
              <c:f>Experiment!$AB$28</c:f>
              <c:strCache>
                <c:ptCount val="1"/>
                <c:pt idx="0">
                  <c:v>resnet_3070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Experiment!$AC$25:$AJ$25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Experiment!$AC$28:$AJ$28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8.8954056695992385</c:v>
                </c:pt>
                <c:pt idx="2">
                  <c:v>-42.087976539589441</c:v>
                </c:pt>
                <c:pt idx="3">
                  <c:v>-42.93352883675464</c:v>
                </c:pt>
                <c:pt idx="4">
                  <c:v>-46.219941348973606</c:v>
                </c:pt>
                <c:pt idx="5">
                  <c:v>-42.574780058651015</c:v>
                </c:pt>
                <c:pt idx="6">
                  <c:v>-47.061583577712604</c:v>
                </c:pt>
                <c:pt idx="7">
                  <c:v>-43.781036168132928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3F-4A76-8139-7267F2F3C4C0}"/>
            </c:ext>
          </c:extLst>
        </c:ser>
        <c:ser>
          <c:idx val="3"/>
          <c:order val="3"/>
          <c:tx>
            <c:strRef>
              <c:f>Experiment!$AB$29</c:f>
              <c:strCache>
                <c:ptCount val="1"/>
                <c:pt idx="0">
                  <c:v>lenet_1659</c:v>
                </c:pt>
              </c:strCache>
            </c:strRef>
          </c:tx>
          <c:spPr>
            <a:ln w="317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Experiment!$AC$25:$AJ$25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Experiment!$AC$29:$AJ$29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30.813776287717154</c:v>
                </c:pt>
                <c:pt idx="2">
                  <c:v>14.027735446510206</c:v>
                </c:pt>
                <c:pt idx="3">
                  <c:v>14.027735446510206</c:v>
                </c:pt>
                <c:pt idx="4">
                  <c:v>3.162145687290443</c:v>
                </c:pt>
                <c:pt idx="5">
                  <c:v>3.162145687290443</c:v>
                </c:pt>
                <c:pt idx="6">
                  <c:v>-5.4251752514477323</c:v>
                </c:pt>
                <c:pt idx="7">
                  <c:v>-5.4251752514477323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3F-4A76-8139-7267F2F3C4C0}"/>
            </c:ext>
          </c:extLst>
        </c:ser>
        <c:ser>
          <c:idx val="4"/>
          <c:order val="4"/>
          <c:tx>
            <c:strRef>
              <c:f>Experiment!$AB$30</c:f>
              <c:strCache>
                <c:ptCount val="1"/>
                <c:pt idx="0">
                  <c:v>alex_1650</c:v>
                </c:pt>
              </c:strCache>
            </c:strRef>
          </c:tx>
          <c:spPr>
            <a:ln w="317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Experiment!$AC$25:$AJ$25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Experiment!$AC$30:$AJ$30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23.572633100457733</c:v>
                </c:pt>
                <c:pt idx="2">
                  <c:v>-24.720007227174172</c:v>
                </c:pt>
                <c:pt idx="3">
                  <c:v>-18.768067935437241</c:v>
                </c:pt>
                <c:pt idx="4">
                  <c:v>-26.849373644904851</c:v>
                </c:pt>
                <c:pt idx="5">
                  <c:v>-18.600578173933993</c:v>
                </c:pt>
                <c:pt idx="6">
                  <c:v>-30.363888219706091</c:v>
                </c:pt>
                <c:pt idx="7">
                  <c:v>-22.302457239219454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3F-4A76-8139-7267F2F3C4C0}"/>
            </c:ext>
          </c:extLst>
        </c:ser>
        <c:ser>
          <c:idx val="5"/>
          <c:order val="5"/>
          <c:tx>
            <c:strRef>
              <c:f>Experiment!$AB$31</c:f>
              <c:strCache>
                <c:ptCount val="1"/>
                <c:pt idx="0">
                  <c:v>resnet_1650</c:v>
                </c:pt>
              </c:strCache>
            </c:strRef>
          </c:tx>
          <c:spPr>
            <a:ln w="317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Experiment!$AC$25:$AJ$25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Experiment!$AC$31:$AJ$31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23.777777777777771</c:v>
                </c:pt>
                <c:pt idx="2">
                  <c:v>-39.181481481481484</c:v>
                </c:pt>
                <c:pt idx="3">
                  <c:v>-38.78</c:v>
                </c:pt>
                <c:pt idx="4">
                  <c:v>-40.335555555555551</c:v>
                </c:pt>
                <c:pt idx="5">
                  <c:v>-39.086666666666673</c:v>
                </c:pt>
                <c:pt idx="6">
                  <c:v>-40.550370370370374</c:v>
                </c:pt>
                <c:pt idx="7">
                  <c:v>-39.456296296296308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3F-4A76-8139-7267F2F3C4C0}"/>
            </c:ext>
          </c:extLst>
        </c:ser>
        <c:ser>
          <c:idx val="6"/>
          <c:order val="6"/>
          <c:tx>
            <c:strRef>
              <c:f>Experiment!$AB$32</c:f>
              <c:strCache>
                <c:ptCount val="1"/>
                <c:pt idx="0">
                  <c:v>lenet_jetson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Experiment!$AC$25:$AJ$25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Experiment!$AC$32:$AJ$32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45.574086610458068</c:v>
                </c:pt>
                <c:pt idx="2">
                  <c:v>10.912466408189209</c:v>
                </c:pt>
                <c:pt idx="3">
                  <c:v>10.912466408189209</c:v>
                </c:pt>
                <c:pt idx="4">
                  <c:v>14.718854493609863</c:v>
                </c:pt>
                <c:pt idx="5">
                  <c:v>14.718854493609863</c:v>
                </c:pt>
                <c:pt idx="6">
                  <c:v>24.84358011775084</c:v>
                </c:pt>
                <c:pt idx="7">
                  <c:v>24.84358011775084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3F-4A76-8139-7267F2F3C4C0}"/>
            </c:ext>
          </c:extLst>
        </c:ser>
        <c:ser>
          <c:idx val="7"/>
          <c:order val="7"/>
          <c:tx>
            <c:strRef>
              <c:f>Experiment!$AB$33</c:f>
              <c:strCache>
                <c:ptCount val="1"/>
                <c:pt idx="0">
                  <c:v>alex_jetson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x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Experiment!$AC$25:$AJ$25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Experiment!$AC$33:$AJ$33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71.969696969696969</c:v>
                </c:pt>
                <c:pt idx="2">
                  <c:v>-23.978535353535353</c:v>
                </c:pt>
                <c:pt idx="3">
                  <c:v>-1.4343434343434389</c:v>
                </c:pt>
                <c:pt idx="4">
                  <c:v>6.9343434343434307</c:v>
                </c:pt>
                <c:pt idx="5">
                  <c:v>19.255050505050487</c:v>
                </c:pt>
                <c:pt idx="6">
                  <c:v>9.6704545454545521</c:v>
                </c:pt>
                <c:pt idx="7">
                  <c:v>27.215909090909108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3F-4A76-8139-7267F2F3C4C0}"/>
            </c:ext>
          </c:extLst>
        </c:ser>
        <c:ser>
          <c:idx val="8"/>
          <c:order val="8"/>
          <c:tx>
            <c:strRef>
              <c:f>Experiment!$AB$34</c:f>
              <c:strCache>
                <c:ptCount val="1"/>
                <c:pt idx="0">
                  <c:v>resnet_jetson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x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Experiment!$AC$25:$AJ$25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Experiment!$AC$34:$AJ$34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14.828209764918615</c:v>
                </c:pt>
                <c:pt idx="2">
                  <c:v>-27.663110307414108</c:v>
                </c:pt>
                <c:pt idx="3">
                  <c:v>-25.500904159132016</c:v>
                </c:pt>
                <c:pt idx="4">
                  <c:v>-26.111392405063285</c:v>
                </c:pt>
                <c:pt idx="5">
                  <c:v>-24.911573236889687</c:v>
                </c:pt>
                <c:pt idx="6">
                  <c:v>-25.052441229656413</c:v>
                </c:pt>
                <c:pt idx="7">
                  <c:v>-23.079566003616637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3F-4A76-8139-7267F2F3C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624223"/>
        <c:axId val="983635039"/>
      </c:scatterChart>
      <c:valAx>
        <c:axId val="98362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635039"/>
        <c:crossesAt val="-55"/>
        <c:crossBetween val="midCat"/>
      </c:valAx>
      <c:valAx>
        <c:axId val="983635039"/>
        <c:scaling>
          <c:orientation val="minMax"/>
          <c:max val="75"/>
          <c:min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6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07411858858607"/>
          <c:y val="0.90529397555019331"/>
          <c:w val="0.52478192157731229"/>
          <c:h val="8.29291671489974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Experiment!$AB$44</c:f>
              <c:strCache>
                <c:ptCount val="1"/>
                <c:pt idx="0">
                  <c:v>smallCNN</c:v>
                </c:pt>
              </c:strCache>
            </c:strRef>
          </c:tx>
          <c:spPr>
            <a:ln w="190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Experiment!$AC$43:$AG$43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Experiment!$AC$44:$AG$44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133.06347150259069</c:v>
                </c:pt>
                <c:pt idx="2">
                  <c:v>90.10378886010362</c:v>
                </c:pt>
                <c:pt idx="3">
                  <c:v>103.29339378238342</c:v>
                </c:pt>
                <c:pt idx="4">
                  <c:v>75.23882772020724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0-4D39-A7EC-36BDB07A7693}"/>
            </c:ext>
          </c:extLst>
        </c:ser>
        <c:ser>
          <c:idx val="1"/>
          <c:order val="1"/>
          <c:tx>
            <c:strRef>
              <c:f>Experiment!$AB$45</c:f>
              <c:strCache>
                <c:ptCount val="1"/>
                <c:pt idx="0">
                  <c:v>ResNet38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Experiment!$AC$43:$AG$43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Experiment!$AC$45:$AG$45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60.51762763825019</c:v>
                </c:pt>
                <c:pt idx="2">
                  <c:v>-4.082655347246793</c:v>
                </c:pt>
                <c:pt idx="3">
                  <c:v>-3.3604527767951988</c:v>
                </c:pt>
                <c:pt idx="4">
                  <c:v>-21.321188539087366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0-4D39-A7EC-36BDB07A7693}"/>
            </c:ext>
          </c:extLst>
        </c:ser>
        <c:ser>
          <c:idx val="2"/>
          <c:order val="2"/>
          <c:tx>
            <c:strRef>
              <c:f>Experiment!$AB$46</c:f>
              <c:strCache>
                <c:ptCount val="1"/>
                <c:pt idx="0">
                  <c:v>ResNet56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Experiment!$AC$43:$AG$43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Experiment!$AC$46:$AG$46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38.32067979342839</c:v>
                </c:pt>
                <c:pt idx="2">
                  <c:v>-30.788222949200666</c:v>
                </c:pt>
                <c:pt idx="3">
                  <c:v>-26.574491286546092</c:v>
                </c:pt>
                <c:pt idx="4">
                  <c:v>-31.530975454190074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60-4D39-A7EC-36BDB07A7693}"/>
            </c:ext>
          </c:extLst>
        </c:ser>
        <c:ser>
          <c:idx val="3"/>
          <c:order val="3"/>
          <c:tx>
            <c:strRef>
              <c:f>Experiment!$AB$47</c:f>
              <c:strCache>
                <c:ptCount val="1"/>
                <c:pt idx="0">
                  <c:v>VGG16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Experiment!$AC$43:$AG$43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Experiment!$AC$47:$AG$47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31.431288635282922</c:v>
                </c:pt>
                <c:pt idx="2">
                  <c:v>-45.95419242352196</c:v>
                </c:pt>
                <c:pt idx="3">
                  <c:v>-39.828023458551279</c:v>
                </c:pt>
                <c:pt idx="4">
                  <c:v>-43.723252496433666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60-4D39-A7EC-36BDB07A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964543"/>
        <c:axId val="742972031"/>
      </c:scatterChart>
      <c:valAx>
        <c:axId val="74296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72031"/>
        <c:crosses val="autoZero"/>
        <c:crossBetween val="midCat"/>
      </c:valAx>
      <c:valAx>
        <c:axId val="74297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6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85727251076543E-2"/>
          <c:y val="4.4380751905878493E-2"/>
          <c:w val="0.90090342075743635"/>
          <c:h val="0.8189462287638738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Experiment!$AB$62</c:f>
              <c:strCache>
                <c:ptCount val="1"/>
                <c:pt idx="0">
                  <c:v>Alexnet Imagenet 3070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Experiment!$AC$61:$AJ$61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Experiment!$AC$62:$AJ$62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30.985915492957734</c:v>
                </c:pt>
                <c:pt idx="2">
                  <c:v>-3.754161331626122</c:v>
                </c:pt>
                <c:pt idx="3">
                  <c:v>-8.4955185659411026</c:v>
                </c:pt>
                <c:pt idx="4">
                  <c:v>-10.274007682458382</c:v>
                </c:pt>
                <c:pt idx="5">
                  <c:v>-6.3137003841229289</c:v>
                </c:pt>
                <c:pt idx="6">
                  <c:v>-13.758002560819468</c:v>
                </c:pt>
                <c:pt idx="7">
                  <c:v>-5.1702944942381519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D-4411-A39C-B687057031DF}"/>
            </c:ext>
          </c:extLst>
        </c:ser>
        <c:ser>
          <c:idx val="1"/>
          <c:order val="1"/>
          <c:tx>
            <c:strRef>
              <c:f>Experiment!$AB$63</c:f>
              <c:strCache>
                <c:ptCount val="1"/>
                <c:pt idx="0">
                  <c:v>VGG Imagenet 3070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Experiment!$AC$61:$AJ$61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Experiment!$AC$63:$AJ$63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20.134704005671733</c:v>
                </c:pt>
                <c:pt idx="2">
                  <c:v>-39.054945054945051</c:v>
                </c:pt>
                <c:pt idx="3">
                  <c:v>-36.163417227933365</c:v>
                </c:pt>
                <c:pt idx="4">
                  <c:v>-34.196029776674933</c:v>
                </c:pt>
                <c:pt idx="5">
                  <c:v>-30.332151719248497</c:v>
                </c:pt>
                <c:pt idx="6">
                  <c:v>-30.875576036866359</c:v>
                </c:pt>
                <c:pt idx="7">
                  <c:v>-28.55583126550869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D-4411-A39C-B687057031DF}"/>
            </c:ext>
          </c:extLst>
        </c:ser>
        <c:ser>
          <c:idx val="2"/>
          <c:order val="2"/>
          <c:tx>
            <c:strRef>
              <c:f>Experiment!$AB$64</c:f>
              <c:strCache>
                <c:ptCount val="1"/>
                <c:pt idx="0">
                  <c:v>Alexnet Imagenet 1650</c:v>
                </c:pt>
              </c:strCache>
            </c:strRef>
          </c:tx>
          <c:spPr>
            <a:ln w="317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Experiment!$AC$61:$AJ$61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Experiment!$AC$64:$AJ$64</c:f>
              <c:numCache>
                <c:formatCode>General</c:formatCode>
                <c:ptCount val="8"/>
                <c:pt idx="0">
                  <c:v>0</c:v>
                </c:pt>
                <c:pt idx="1">
                  <c:v>25.946817082997569</c:v>
                </c:pt>
                <c:pt idx="2">
                  <c:v>-3.2872683319903411</c:v>
                </c:pt>
                <c:pt idx="3">
                  <c:v>-6.8174858984689797</c:v>
                </c:pt>
                <c:pt idx="4">
                  <c:v>-8.5012087026591576</c:v>
                </c:pt>
                <c:pt idx="5">
                  <c:v>-7.1337630942788248</c:v>
                </c:pt>
                <c:pt idx="6">
                  <c:v>-8.983883964544729</c:v>
                </c:pt>
                <c:pt idx="7">
                  <c:v>-7.2707493956486724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7D-4411-A39C-B687057031DF}"/>
            </c:ext>
          </c:extLst>
        </c:ser>
        <c:ser>
          <c:idx val="3"/>
          <c:order val="3"/>
          <c:tx>
            <c:strRef>
              <c:f>Experiment!$AB$65</c:f>
              <c:strCache>
                <c:ptCount val="1"/>
                <c:pt idx="0">
                  <c:v>VGG Imagenet 1650</c:v>
                </c:pt>
              </c:strCache>
            </c:strRef>
          </c:tx>
          <c:spPr>
            <a:ln w="317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Experiment!$AC$61:$AJ$61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Experiment!$AC$65:$AJ$65</c:f>
              <c:numCache>
                <c:formatCode>General</c:formatCode>
                <c:ptCount val="8"/>
                <c:pt idx="0">
                  <c:v>0</c:v>
                </c:pt>
                <c:pt idx="1">
                  <c:v>15.724149986889252</c:v>
                </c:pt>
                <c:pt idx="2">
                  <c:v>-42.033563499694083</c:v>
                </c:pt>
                <c:pt idx="3">
                  <c:v>-37.784459400402056</c:v>
                </c:pt>
                <c:pt idx="4">
                  <c:v>-33.410278821781311</c:v>
                </c:pt>
                <c:pt idx="5">
                  <c:v>-29.918975614019743</c:v>
                </c:pt>
                <c:pt idx="6">
                  <c:v>-28.47548291233284</c:v>
                </c:pt>
                <c:pt idx="7">
                  <c:v>-27.320164321300584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7D-4411-A39C-B68705703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346319"/>
        <c:axId val="840349647"/>
      </c:scatterChart>
      <c:valAx>
        <c:axId val="84034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49647"/>
        <c:crosses val="autoZero"/>
        <c:crossBetween val="midCat"/>
      </c:valAx>
      <c:valAx>
        <c:axId val="8403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4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760432492904938E-2"/>
          <c:y val="2.5428331875182269E-2"/>
          <c:w val="0.88933412011179569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Experiment!$AB$80</c:f>
              <c:strCache>
                <c:ptCount val="1"/>
                <c:pt idx="0">
                  <c:v>LF_3070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Experiment!$AC$79:$AJ$79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Experiment!$AC$80:$AJ$80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33.131801692865785</c:v>
                </c:pt>
                <c:pt idx="2">
                  <c:v>13.4522370012092</c:v>
                </c:pt>
                <c:pt idx="3">
                  <c:v>7.4667472793228509</c:v>
                </c:pt>
                <c:pt idx="4">
                  <c:v>28.59733978234582</c:v>
                </c:pt>
                <c:pt idx="5">
                  <c:v>13.603385731559861</c:v>
                </c:pt>
                <c:pt idx="6">
                  <c:v>31.076178960096751</c:v>
                </c:pt>
                <c:pt idx="7">
                  <c:v>15.356711003627572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C-402E-9577-8B37E8EDDEC9}"/>
            </c:ext>
          </c:extLst>
        </c:ser>
        <c:ser>
          <c:idx val="1"/>
          <c:order val="1"/>
          <c:tx>
            <c:strRef>
              <c:f>Experiment!$AB$81</c:f>
              <c:strCache>
                <c:ptCount val="1"/>
                <c:pt idx="0">
                  <c:v>CE_3070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Experiment!$AC$79:$AJ$79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Experiment!$AC$81:$AJ$81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50.291013120252529</c:v>
                </c:pt>
                <c:pt idx="2">
                  <c:v>12.898293380684608</c:v>
                </c:pt>
                <c:pt idx="3">
                  <c:v>15.068560718161184</c:v>
                </c:pt>
                <c:pt idx="4">
                  <c:v>-5.8054651277498319</c:v>
                </c:pt>
                <c:pt idx="5">
                  <c:v>1.1887146098451202</c:v>
                </c:pt>
                <c:pt idx="6">
                  <c:v>-7.9609351879254149</c:v>
                </c:pt>
                <c:pt idx="7">
                  <c:v>-5.144520074972875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C-402E-9577-8B37E8EDDEC9}"/>
            </c:ext>
          </c:extLst>
        </c:ser>
        <c:ser>
          <c:idx val="2"/>
          <c:order val="2"/>
          <c:tx>
            <c:strRef>
              <c:f>Experiment!$AB$82</c:f>
              <c:strCache>
                <c:ptCount val="1"/>
                <c:pt idx="0">
                  <c:v>LF_1650</c:v>
                </c:pt>
              </c:strCache>
            </c:strRef>
          </c:tx>
          <c:spPr>
            <a:ln w="317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Experiment!$AC$79:$AJ$79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Experiment!$AC$82:$AJ$82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30.643624982990893</c:v>
                </c:pt>
                <c:pt idx="2">
                  <c:v>11.423322901074989</c:v>
                </c:pt>
                <c:pt idx="3">
                  <c:v>3.2521431487277166</c:v>
                </c:pt>
                <c:pt idx="4">
                  <c:v>36.644441420601439</c:v>
                </c:pt>
                <c:pt idx="5">
                  <c:v>14.165192543203162</c:v>
                </c:pt>
                <c:pt idx="6">
                  <c:v>36.889372703769197</c:v>
                </c:pt>
                <c:pt idx="7">
                  <c:v>14.321676418560351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C-402E-9577-8B37E8EDDEC9}"/>
            </c:ext>
          </c:extLst>
        </c:ser>
        <c:ser>
          <c:idx val="3"/>
          <c:order val="3"/>
          <c:tx>
            <c:strRef>
              <c:f>Experiment!$AB$83</c:f>
              <c:strCache>
                <c:ptCount val="1"/>
                <c:pt idx="0">
                  <c:v>CE_1650</c:v>
                </c:pt>
              </c:strCache>
            </c:strRef>
          </c:tx>
          <c:spPr>
            <a:ln w="317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Experiment!$AC$79:$AJ$79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Experiment!$AC$83:$AJ$83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44.439705075863735</c:v>
                </c:pt>
                <c:pt idx="2">
                  <c:v>7.8636280543537707</c:v>
                </c:pt>
                <c:pt idx="3">
                  <c:v>14.234355005788807</c:v>
                </c:pt>
                <c:pt idx="4">
                  <c:v>3.1503260008530787</c:v>
                </c:pt>
                <c:pt idx="5">
                  <c:v>4.9661812199134587</c:v>
                </c:pt>
                <c:pt idx="6">
                  <c:v>5.6303698738650789</c:v>
                </c:pt>
                <c:pt idx="7">
                  <c:v>8.7380415574919095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3C-402E-9577-8B37E8EDDEC9}"/>
            </c:ext>
          </c:extLst>
        </c:ser>
        <c:ser>
          <c:idx val="4"/>
          <c:order val="4"/>
          <c:tx>
            <c:strRef>
              <c:f>Experiment!$AB$84</c:f>
              <c:strCache>
                <c:ptCount val="1"/>
                <c:pt idx="0">
                  <c:v>LF_jetson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Experiment!$AC$79:$AJ$79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Experiment!$AC$84:$AJ$84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30.461757526444284</c:v>
                </c:pt>
                <c:pt idx="2">
                  <c:v>9.3322823433686075</c:v>
                </c:pt>
                <c:pt idx="3">
                  <c:v>3.6157445077298691</c:v>
                </c:pt>
                <c:pt idx="4">
                  <c:v>36.243897477624103</c:v>
                </c:pt>
                <c:pt idx="5">
                  <c:v>14.839300244100901</c:v>
                </c:pt>
                <c:pt idx="6">
                  <c:v>35.86757526444265</c:v>
                </c:pt>
                <c:pt idx="7">
                  <c:v>14.025630593978851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3C-402E-9577-8B37E8EDDEC9}"/>
            </c:ext>
          </c:extLst>
        </c:ser>
        <c:ser>
          <c:idx val="5"/>
          <c:order val="5"/>
          <c:tx>
            <c:strRef>
              <c:f>Experiment!$AB$85</c:f>
              <c:strCache>
                <c:ptCount val="1"/>
                <c:pt idx="0">
                  <c:v>CE_jetson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x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Experiment!$AC$79:$AJ$79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Experiment!$AC$85:$AJ$85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49.954914337240766</c:v>
                </c:pt>
                <c:pt idx="2">
                  <c:v>7.3489630297565292</c:v>
                </c:pt>
                <c:pt idx="3">
                  <c:v>14.697926059513078</c:v>
                </c:pt>
                <c:pt idx="4">
                  <c:v>13.570784490532017</c:v>
                </c:pt>
                <c:pt idx="5">
                  <c:v>18.394950405770981</c:v>
                </c:pt>
                <c:pt idx="6">
                  <c:v>18.620378719567192</c:v>
                </c:pt>
                <c:pt idx="7">
                  <c:v>25.112714156898104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3C-402E-9577-8B37E8EDD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33503"/>
        <c:axId val="942935999"/>
      </c:scatterChart>
      <c:valAx>
        <c:axId val="94293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35999"/>
        <c:crosses val="autoZero"/>
        <c:crossBetween val="midCat"/>
      </c:valAx>
      <c:valAx>
        <c:axId val="94293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3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548219</xdr:colOff>
      <xdr:row>8</xdr:row>
      <xdr:rowOff>190499</xdr:rowOff>
    </xdr:from>
    <xdr:to>
      <xdr:col>47</xdr:col>
      <xdr:colOff>464344</xdr:colOff>
      <xdr:row>37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4C5E7-E7A9-45D3-A665-6514A4DB8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185527</xdr:colOff>
      <xdr:row>31</xdr:row>
      <xdr:rowOff>805</xdr:rowOff>
    </xdr:from>
    <xdr:to>
      <xdr:col>40</xdr:col>
      <xdr:colOff>165364</xdr:colOff>
      <xdr:row>46</xdr:row>
      <xdr:rowOff>55560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D88D7-F4E3-4AD3-9D79-0AAE28D74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469090</xdr:colOff>
      <xdr:row>46</xdr:row>
      <xdr:rowOff>120900</xdr:rowOff>
    </xdr:from>
    <xdr:to>
      <xdr:col>45</xdr:col>
      <xdr:colOff>515937</xdr:colOff>
      <xdr:row>64</xdr:row>
      <xdr:rowOff>108480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7F6E43-34A1-4E3E-A9E4-5669C2FF3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460150</xdr:colOff>
      <xdr:row>66</xdr:row>
      <xdr:rowOff>58259</xdr:rowOff>
    </xdr:from>
    <xdr:to>
      <xdr:col>49</xdr:col>
      <xdr:colOff>583407</xdr:colOff>
      <xdr:row>94</xdr:row>
      <xdr:rowOff>149489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49ECF0-B28D-45B3-9911-EDFF96C16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%20Struct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-Lenet"/>
      <sheetName val="B_Alexnet"/>
      <sheetName val="B_ResNet110"/>
      <sheetName val="Specs"/>
      <sheetName val="Results"/>
      <sheetName val="Lit Review"/>
      <sheetName val="Sheet4"/>
      <sheetName val="Experi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5">
          <cell r="AC25">
            <v>1</v>
          </cell>
          <cell r="AD25">
            <v>2</v>
          </cell>
          <cell r="AE25">
            <v>3</v>
          </cell>
          <cell r="AF25">
            <v>4</v>
          </cell>
          <cell r="AG25">
            <v>5</v>
          </cell>
          <cell r="AH25">
            <v>6</v>
          </cell>
          <cell r="AI25">
            <v>7</v>
          </cell>
          <cell r="AJ25">
            <v>8</v>
          </cell>
        </row>
        <row r="26">
          <cell r="AB26" t="str">
            <v>lenet_3070</v>
          </cell>
          <cell r="AC26">
            <v>0</v>
          </cell>
          <cell r="AD26">
            <v>37.687329700272471</v>
          </cell>
          <cell r="AE26">
            <v>19.013964577656662</v>
          </cell>
          <cell r="AF26">
            <v>19.013964577656662</v>
          </cell>
          <cell r="AG26">
            <v>12.414850136239769</v>
          </cell>
          <cell r="AH26">
            <v>12.414850136239769</v>
          </cell>
          <cell r="AI26">
            <v>-2.0861716621253308</v>
          </cell>
          <cell r="AJ26">
            <v>-2.0861716621253308</v>
          </cell>
        </row>
        <row r="27">
          <cell r="AB27" t="str">
            <v>alex_3070</v>
          </cell>
          <cell r="AC27">
            <v>0</v>
          </cell>
          <cell r="AD27">
            <v>59.596648480124713</v>
          </cell>
          <cell r="AE27">
            <v>-21.208495713172251</v>
          </cell>
          <cell r="AF27">
            <v>-18.503994544037418</v>
          </cell>
          <cell r="AG27">
            <v>-17.818394388152775</v>
          </cell>
          <cell r="AH27">
            <v>-11.043550272798127</v>
          </cell>
          <cell r="AI27">
            <v>-23.515003897116138</v>
          </cell>
          <cell r="AJ27">
            <v>-19.447096648480123</v>
          </cell>
        </row>
        <row r="28">
          <cell r="AB28" t="str">
            <v>resnet_3070</v>
          </cell>
          <cell r="AC28">
            <v>0</v>
          </cell>
          <cell r="AD28">
            <v>8.8954056695992385</v>
          </cell>
          <cell r="AE28">
            <v>-42.087976539589441</v>
          </cell>
          <cell r="AF28">
            <v>-42.93352883675464</v>
          </cell>
          <cell r="AG28">
            <v>-46.219941348973606</v>
          </cell>
          <cell r="AH28">
            <v>-42.574780058651015</v>
          </cell>
          <cell r="AI28">
            <v>-47.061583577712604</v>
          </cell>
          <cell r="AJ28">
            <v>-43.781036168132928</v>
          </cell>
        </row>
        <row r="29">
          <cell r="AB29" t="str">
            <v>lenet_1659</v>
          </cell>
          <cell r="AC29">
            <v>0</v>
          </cell>
          <cell r="AD29">
            <v>30.813776287717154</v>
          </cell>
          <cell r="AE29">
            <v>14.027735446510206</v>
          </cell>
          <cell r="AF29">
            <v>14.027735446510206</v>
          </cell>
          <cell r="AG29">
            <v>3.162145687290443</v>
          </cell>
          <cell r="AH29">
            <v>3.162145687290443</v>
          </cell>
          <cell r="AI29">
            <v>-5.4251752514477323</v>
          </cell>
          <cell r="AJ29">
            <v>-5.4251752514477323</v>
          </cell>
        </row>
        <row r="30">
          <cell r="AB30" t="str">
            <v>alex_1650</v>
          </cell>
          <cell r="AC30">
            <v>0</v>
          </cell>
          <cell r="AD30">
            <v>23.572633100457733</v>
          </cell>
          <cell r="AE30">
            <v>-24.720007227174172</v>
          </cell>
          <cell r="AF30">
            <v>-18.768067935437241</v>
          </cell>
          <cell r="AG30">
            <v>-26.849373644904851</v>
          </cell>
          <cell r="AH30">
            <v>-18.600578173933993</v>
          </cell>
          <cell r="AI30">
            <v>-30.363888219706091</v>
          </cell>
          <cell r="AJ30">
            <v>-22.302457239219454</v>
          </cell>
        </row>
        <row r="31">
          <cell r="AB31" t="str">
            <v>resnet_1650</v>
          </cell>
          <cell r="AC31">
            <v>0</v>
          </cell>
          <cell r="AD31">
            <v>23.777777777777771</v>
          </cell>
          <cell r="AE31">
            <v>-39.181481481481484</v>
          </cell>
          <cell r="AF31">
            <v>-38.78</v>
          </cell>
          <cell r="AG31">
            <v>-40.335555555555551</v>
          </cell>
          <cell r="AH31">
            <v>-39.086666666666673</v>
          </cell>
          <cell r="AI31">
            <v>-40.550370370370374</v>
          </cell>
          <cell r="AJ31">
            <v>-39.456296296296308</v>
          </cell>
        </row>
        <row r="32">
          <cell r="AB32" t="str">
            <v>lenet_jetson</v>
          </cell>
          <cell r="AC32">
            <v>0</v>
          </cell>
          <cell r="AD32">
            <v>45.574086610458068</v>
          </cell>
          <cell r="AE32">
            <v>10.912466408189209</v>
          </cell>
          <cell r="AF32">
            <v>10.912466408189209</v>
          </cell>
          <cell r="AG32">
            <v>14.718854493609863</v>
          </cell>
          <cell r="AH32">
            <v>14.718854493609863</v>
          </cell>
          <cell r="AI32">
            <v>24.84358011775084</v>
          </cell>
          <cell r="AJ32">
            <v>24.84358011775084</v>
          </cell>
        </row>
        <row r="33">
          <cell r="AB33" t="str">
            <v>alex_jetson</v>
          </cell>
          <cell r="AC33">
            <v>0</v>
          </cell>
          <cell r="AD33">
            <v>71.969696969696969</v>
          </cell>
          <cell r="AE33">
            <v>-23.978535353535353</v>
          </cell>
          <cell r="AF33">
            <v>-1.4343434343434389</v>
          </cell>
          <cell r="AG33">
            <v>6.9343434343434307</v>
          </cell>
          <cell r="AH33">
            <v>19.255050505050487</v>
          </cell>
          <cell r="AI33">
            <v>9.6704545454545521</v>
          </cell>
          <cell r="AJ33">
            <v>27.215909090909108</v>
          </cell>
        </row>
        <row r="34">
          <cell r="AB34" t="str">
            <v>resnet_jetson</v>
          </cell>
          <cell r="AC34">
            <v>0</v>
          </cell>
          <cell r="AD34">
            <v>14.828209764918615</v>
          </cell>
          <cell r="AE34">
            <v>-27.663110307414108</v>
          </cell>
          <cell r="AF34">
            <v>-25.500904159132016</v>
          </cell>
          <cell r="AG34">
            <v>-26.111392405063285</v>
          </cell>
          <cell r="AH34">
            <v>-24.911573236889687</v>
          </cell>
          <cell r="AI34">
            <v>-25.052441229656413</v>
          </cell>
          <cell r="AJ34">
            <v>-23.079566003616637</v>
          </cell>
        </row>
        <row r="43">
          <cell r="AC43">
            <v>1</v>
          </cell>
          <cell r="AD43">
            <v>2</v>
          </cell>
          <cell r="AE43">
            <v>3</v>
          </cell>
          <cell r="AF43">
            <v>5</v>
          </cell>
          <cell r="AG43">
            <v>7</v>
          </cell>
        </row>
        <row r="44">
          <cell r="AB44" t="str">
            <v>smallCNN</v>
          </cell>
          <cell r="AC44">
            <v>0</v>
          </cell>
          <cell r="AD44">
            <v>133.06347150259069</v>
          </cell>
          <cell r="AE44">
            <v>90.10378886010362</v>
          </cell>
          <cell r="AF44">
            <v>103.29339378238342</v>
          </cell>
          <cell r="AG44">
            <v>75.23882772020724</v>
          </cell>
        </row>
        <row r="45">
          <cell r="AB45" t="str">
            <v>ResNet38</v>
          </cell>
          <cell r="AC45">
            <v>0</v>
          </cell>
          <cell r="AD45">
            <v>60.51762763825019</v>
          </cell>
          <cell r="AE45">
            <v>-4.082655347246793</v>
          </cell>
          <cell r="AF45">
            <v>-3.3604527767951988</v>
          </cell>
          <cell r="AG45">
            <v>-21.321188539087366</v>
          </cell>
        </row>
        <row r="46">
          <cell r="AB46" t="str">
            <v>ResNet56</v>
          </cell>
          <cell r="AC46">
            <v>0</v>
          </cell>
          <cell r="AD46">
            <v>38.32067979342839</v>
          </cell>
          <cell r="AE46">
            <v>-30.788222949200666</v>
          </cell>
          <cell r="AF46">
            <v>-26.574491286546092</v>
          </cell>
          <cell r="AG46">
            <v>-31.530975454190074</v>
          </cell>
        </row>
        <row r="47">
          <cell r="AB47" t="str">
            <v>VGG16</v>
          </cell>
          <cell r="AC47">
            <v>0</v>
          </cell>
          <cell r="AD47">
            <v>31.431288635282922</v>
          </cell>
          <cell r="AE47">
            <v>-45.95419242352196</v>
          </cell>
          <cell r="AF47">
            <v>-39.828023458551279</v>
          </cell>
          <cell r="AG47">
            <v>-43.723252496433666</v>
          </cell>
        </row>
        <row r="61">
          <cell r="AC61">
            <v>1</v>
          </cell>
          <cell r="AD61">
            <v>2</v>
          </cell>
          <cell r="AE61">
            <v>3</v>
          </cell>
          <cell r="AF61">
            <v>4</v>
          </cell>
          <cell r="AG61">
            <v>5</v>
          </cell>
          <cell r="AH61">
            <v>6</v>
          </cell>
          <cell r="AI61">
            <v>7</v>
          </cell>
          <cell r="AJ61">
            <v>8</v>
          </cell>
        </row>
        <row r="62">
          <cell r="AB62" t="str">
            <v>Alexnet Imagenet 3070</v>
          </cell>
          <cell r="AC62">
            <v>0</v>
          </cell>
          <cell r="AD62">
            <v>30.985915492957734</v>
          </cell>
          <cell r="AE62">
            <v>-3.754161331626122</v>
          </cell>
          <cell r="AF62">
            <v>-8.4955185659411026</v>
          </cell>
          <cell r="AG62">
            <v>-10.274007682458382</v>
          </cell>
          <cell r="AH62">
            <v>-6.3137003841229289</v>
          </cell>
          <cell r="AI62">
            <v>-13.758002560819468</v>
          </cell>
          <cell r="AJ62">
            <v>-5.1702944942381519</v>
          </cell>
        </row>
        <row r="63">
          <cell r="AB63" t="str">
            <v>VGG Imagenet 3070</v>
          </cell>
          <cell r="AC63">
            <v>0</v>
          </cell>
          <cell r="AD63">
            <v>20.134704005671733</v>
          </cell>
          <cell r="AE63">
            <v>-39.054945054945051</v>
          </cell>
          <cell r="AF63">
            <v>-36.163417227933365</v>
          </cell>
          <cell r="AG63">
            <v>-34.196029776674933</v>
          </cell>
          <cell r="AH63">
            <v>-30.332151719248497</v>
          </cell>
          <cell r="AI63">
            <v>-30.875576036866359</v>
          </cell>
          <cell r="AJ63">
            <v>-28.55583126550869</v>
          </cell>
        </row>
        <row r="64">
          <cell r="AB64" t="str">
            <v>Alexnet Imagenet 1650</v>
          </cell>
          <cell r="AC64">
            <v>0</v>
          </cell>
          <cell r="AD64">
            <v>25.946817082997569</v>
          </cell>
          <cell r="AE64">
            <v>-3.2872683319903411</v>
          </cell>
          <cell r="AF64">
            <v>-6.8174858984689797</v>
          </cell>
          <cell r="AG64">
            <v>-8.5012087026591576</v>
          </cell>
          <cell r="AH64">
            <v>-7.1337630942788248</v>
          </cell>
          <cell r="AI64">
            <v>-8.983883964544729</v>
          </cell>
          <cell r="AJ64">
            <v>-7.2707493956486724</v>
          </cell>
        </row>
        <row r="65">
          <cell r="AB65" t="str">
            <v>VGG Imagenet 1650</v>
          </cell>
          <cell r="AC65">
            <v>0</v>
          </cell>
          <cell r="AD65">
            <v>15.724149986889252</v>
          </cell>
          <cell r="AE65">
            <v>-42.033563499694083</v>
          </cell>
          <cell r="AF65">
            <v>-37.784459400402056</v>
          </cell>
          <cell r="AG65">
            <v>-33.410278821781311</v>
          </cell>
          <cell r="AH65">
            <v>-29.918975614019743</v>
          </cell>
          <cell r="AI65">
            <v>-28.47548291233284</v>
          </cell>
          <cell r="AJ65">
            <v>-27.320164321300584</v>
          </cell>
        </row>
        <row r="79">
          <cell r="AC79">
            <v>1</v>
          </cell>
          <cell r="AD79">
            <v>2</v>
          </cell>
          <cell r="AE79">
            <v>3</v>
          </cell>
          <cell r="AF79">
            <v>4</v>
          </cell>
          <cell r="AG79">
            <v>5</v>
          </cell>
          <cell r="AH79">
            <v>6</v>
          </cell>
          <cell r="AI79">
            <v>7</v>
          </cell>
          <cell r="AJ79">
            <v>8</v>
          </cell>
        </row>
        <row r="80">
          <cell r="AB80" t="str">
            <v>LF_3070</v>
          </cell>
          <cell r="AC80">
            <v>0</v>
          </cell>
          <cell r="AD80">
            <v>33.131801692865785</v>
          </cell>
          <cell r="AE80">
            <v>13.4522370012092</v>
          </cell>
          <cell r="AF80">
            <v>7.4667472793228509</v>
          </cell>
          <cell r="AG80">
            <v>28.59733978234582</v>
          </cell>
          <cell r="AH80">
            <v>13.603385731559861</v>
          </cell>
          <cell r="AI80">
            <v>31.076178960096751</v>
          </cell>
          <cell r="AJ80">
            <v>15.356711003627572</v>
          </cell>
        </row>
        <row r="81">
          <cell r="AB81" t="str">
            <v>CE_3070</v>
          </cell>
          <cell r="AC81">
            <v>0</v>
          </cell>
          <cell r="AD81">
            <v>50.291013120252529</v>
          </cell>
          <cell r="AE81">
            <v>12.898293380684608</v>
          </cell>
          <cell r="AF81">
            <v>15.068560718161184</v>
          </cell>
          <cell r="AG81">
            <v>-5.8054651277498319</v>
          </cell>
          <cell r="AH81">
            <v>1.1887146098451202</v>
          </cell>
          <cell r="AI81">
            <v>-7.9609351879254149</v>
          </cell>
          <cell r="AJ81">
            <v>-5.144520074972875</v>
          </cell>
        </row>
        <row r="82">
          <cell r="AB82" t="str">
            <v>LF_1650</v>
          </cell>
          <cell r="AC82">
            <v>0</v>
          </cell>
          <cell r="AD82">
            <v>30.643624982990893</v>
          </cell>
          <cell r="AE82">
            <v>11.423322901074989</v>
          </cell>
          <cell r="AF82">
            <v>3.2521431487277166</v>
          </cell>
          <cell r="AG82">
            <v>36.644441420601439</v>
          </cell>
          <cell r="AH82">
            <v>14.165192543203162</v>
          </cell>
          <cell r="AI82">
            <v>36.889372703769197</v>
          </cell>
          <cell r="AJ82">
            <v>14.321676418560351</v>
          </cell>
        </row>
        <row r="83">
          <cell r="AB83" t="str">
            <v>CE_1650</v>
          </cell>
          <cell r="AC83">
            <v>0</v>
          </cell>
          <cell r="AD83">
            <v>44.439705075863735</v>
          </cell>
          <cell r="AE83">
            <v>7.8636280543537707</v>
          </cell>
          <cell r="AF83">
            <v>14.234355005788807</v>
          </cell>
          <cell r="AG83">
            <v>3.1503260008530787</v>
          </cell>
          <cell r="AH83">
            <v>4.9661812199134587</v>
          </cell>
          <cell r="AI83">
            <v>5.6303698738650789</v>
          </cell>
          <cell r="AJ83">
            <v>8.7380415574919095</v>
          </cell>
        </row>
        <row r="84">
          <cell r="AB84" t="str">
            <v>LF_jetson</v>
          </cell>
          <cell r="AC84">
            <v>0</v>
          </cell>
          <cell r="AD84">
            <v>30.461757526444284</v>
          </cell>
          <cell r="AE84">
            <v>9.3322823433686075</v>
          </cell>
          <cell r="AF84">
            <v>3.6157445077298691</v>
          </cell>
          <cell r="AG84">
            <v>36.243897477624103</v>
          </cell>
          <cell r="AH84">
            <v>14.839300244100901</v>
          </cell>
          <cell r="AI84">
            <v>35.86757526444265</v>
          </cell>
          <cell r="AJ84">
            <v>14.025630593978851</v>
          </cell>
        </row>
        <row r="85">
          <cell r="AB85" t="str">
            <v>CE_jetson</v>
          </cell>
          <cell r="AC85">
            <v>0</v>
          </cell>
          <cell r="AD85">
            <v>49.954914337240766</v>
          </cell>
          <cell r="AE85">
            <v>7.3489630297565292</v>
          </cell>
          <cell r="AF85">
            <v>14.697926059513078</v>
          </cell>
          <cell r="AG85">
            <v>13.570784490532017</v>
          </cell>
          <cell r="AH85">
            <v>18.394950405770981</v>
          </cell>
          <cell r="AI85">
            <v>18.620378719567192</v>
          </cell>
          <cell r="AJ85">
            <v>25.112714156898104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8C00-C6DB-4CD8-8632-4B7E237A4BE5}">
  <dimension ref="A1:AS94"/>
  <sheetViews>
    <sheetView tabSelected="1" zoomScale="80" zoomScaleNormal="80" workbookViewId="0">
      <selection activeCell="AA11" sqref="AA11"/>
    </sheetView>
  </sheetViews>
  <sheetFormatPr defaultColWidth="8.85546875" defaultRowHeight="15" x14ac:dyDescent="0.25"/>
  <cols>
    <col min="1" max="1" width="5.85546875" style="17" customWidth="1"/>
    <col min="2" max="2" width="5.7109375" style="16" customWidth="1"/>
    <col min="3" max="4" width="5.7109375" style="17" customWidth="1"/>
    <col min="5" max="5" width="4.140625" style="16" customWidth="1"/>
    <col min="6" max="6" width="8.5703125" style="16" customWidth="1"/>
    <col min="7" max="7" width="7.85546875" style="16" customWidth="1"/>
    <col min="8" max="8" width="6" style="16" customWidth="1"/>
    <col min="9" max="10" width="6" style="17" customWidth="1"/>
    <col min="11" max="11" width="6" style="16" customWidth="1"/>
    <col min="12" max="13" width="6" style="17" customWidth="1"/>
    <col min="14" max="14" width="6" style="16" customWidth="1"/>
    <col min="15" max="16" width="6" style="17" customWidth="1"/>
    <col min="17" max="17" width="6" style="16" customWidth="1"/>
    <col min="18" max="19" width="6" style="17" customWidth="1"/>
    <col min="20" max="20" width="6" style="16" customWidth="1"/>
    <col min="21" max="22" width="6" style="17" customWidth="1"/>
    <col min="23" max="23" width="6" style="16" customWidth="1"/>
    <col min="24" max="25" width="6" style="17" customWidth="1"/>
    <col min="26" max="26" width="8.85546875" style="16"/>
    <col min="27" max="16384" width="8.85546875" style="17"/>
  </cols>
  <sheetData>
    <row r="1" spans="1:40" s="8" customFormat="1" x14ac:dyDescent="0.25">
      <c r="A1" s="1"/>
      <c r="B1" s="2" t="s">
        <v>0</v>
      </c>
      <c r="C1" s="3"/>
      <c r="D1" s="3"/>
      <c r="E1" s="4"/>
      <c r="F1" s="4">
        <v>1</v>
      </c>
      <c r="G1" s="4">
        <v>2</v>
      </c>
      <c r="H1" s="2">
        <v>3</v>
      </c>
      <c r="I1" s="3"/>
      <c r="J1" s="3"/>
      <c r="K1" s="2">
        <v>4</v>
      </c>
      <c r="L1" s="3"/>
      <c r="M1" s="3"/>
      <c r="N1" s="2">
        <v>5</v>
      </c>
      <c r="O1" s="3"/>
      <c r="P1" s="3"/>
      <c r="Q1" s="2">
        <v>6</v>
      </c>
      <c r="R1" s="3"/>
      <c r="S1" s="3"/>
      <c r="T1" s="5">
        <v>7</v>
      </c>
      <c r="U1" s="6"/>
      <c r="V1" s="7"/>
      <c r="W1" s="2">
        <v>8</v>
      </c>
      <c r="X1" s="3"/>
      <c r="Y1" s="3"/>
      <c r="Z1" s="4"/>
    </row>
    <row r="2" spans="1:40" s="8" customFormat="1" x14ac:dyDescent="0.25">
      <c r="A2" s="1"/>
      <c r="B2" s="9" t="s">
        <v>1</v>
      </c>
      <c r="C2" s="10"/>
      <c r="D2" s="10"/>
      <c r="E2" s="11" t="s">
        <v>2</v>
      </c>
      <c r="F2" s="11" t="s">
        <v>3</v>
      </c>
      <c r="G2" s="11" t="s">
        <v>4</v>
      </c>
      <c r="H2" s="9" t="s">
        <v>5</v>
      </c>
      <c r="I2" s="10"/>
      <c r="J2" s="10"/>
      <c r="K2" s="9" t="s">
        <v>6</v>
      </c>
      <c r="L2" s="10"/>
      <c r="M2" s="10"/>
      <c r="N2" s="9" t="s">
        <v>7</v>
      </c>
      <c r="O2" s="10"/>
      <c r="P2" s="10"/>
      <c r="Q2" s="9" t="s">
        <v>8</v>
      </c>
      <c r="R2" s="10"/>
      <c r="S2" s="10"/>
      <c r="T2" s="9" t="s">
        <v>9</v>
      </c>
      <c r="U2" s="10"/>
      <c r="V2" s="10"/>
      <c r="W2" s="9" t="s">
        <v>10</v>
      </c>
      <c r="X2" s="10"/>
      <c r="Y2" s="12"/>
      <c r="Z2" s="4"/>
      <c r="AC2" s="8">
        <v>0.94</v>
      </c>
      <c r="AD2" s="8">
        <v>0.06</v>
      </c>
    </row>
    <row r="3" spans="1:40" x14ac:dyDescent="0.25">
      <c r="A3" s="13" t="s">
        <v>11</v>
      </c>
      <c r="B3" s="14" t="s">
        <v>12</v>
      </c>
      <c r="C3" s="15"/>
      <c r="D3" s="15"/>
      <c r="E3" s="13" t="s">
        <v>13</v>
      </c>
      <c r="F3" s="14">
        <v>58.72</v>
      </c>
      <c r="G3" s="14">
        <v>80.849999999999994</v>
      </c>
      <c r="H3" s="16">
        <v>44.83</v>
      </c>
      <c r="I3" s="17">
        <v>94.94</v>
      </c>
      <c r="K3" s="18" t="s">
        <v>14</v>
      </c>
      <c r="L3" s="19"/>
      <c r="M3" s="20"/>
      <c r="N3" s="16">
        <v>45.2</v>
      </c>
      <c r="O3" s="17">
        <v>86.82</v>
      </c>
      <c r="Q3" s="18" t="s">
        <v>14</v>
      </c>
      <c r="R3" s="19"/>
      <c r="S3" s="20"/>
      <c r="T3" s="16">
        <v>45.48</v>
      </c>
      <c r="U3" s="17">
        <v>69.510000000000005</v>
      </c>
      <c r="W3" s="18" t="s">
        <v>14</v>
      </c>
      <c r="X3" s="19"/>
      <c r="Y3" s="20"/>
      <c r="AA3" s="8"/>
      <c r="AB3" s="8"/>
      <c r="AC3" s="8">
        <v>0.65</v>
      </c>
      <c r="AD3" s="8">
        <v>0.24</v>
      </c>
      <c r="AE3" s="8">
        <v>0.11</v>
      </c>
      <c r="AF3" s="8"/>
      <c r="AG3" s="8"/>
      <c r="AH3" s="8"/>
      <c r="AI3" s="8"/>
      <c r="AJ3" s="8"/>
    </row>
    <row r="4" spans="1:40" x14ac:dyDescent="0.25">
      <c r="A4" s="13"/>
      <c r="B4" s="14"/>
      <c r="C4" s="15"/>
      <c r="D4" s="15"/>
      <c r="E4" s="13"/>
      <c r="F4" s="14"/>
      <c r="G4" s="14"/>
      <c r="H4" s="14"/>
      <c r="I4" s="15"/>
      <c r="J4" s="21"/>
      <c r="K4" s="14"/>
      <c r="L4" s="15"/>
      <c r="M4" s="21"/>
      <c r="N4" s="14" t="s">
        <v>15</v>
      </c>
      <c r="O4" s="15"/>
      <c r="P4" s="21"/>
      <c r="Q4" s="14"/>
      <c r="R4" s="15"/>
      <c r="S4" s="21"/>
      <c r="T4" s="14" t="s">
        <v>16</v>
      </c>
      <c r="U4" s="15"/>
      <c r="V4" s="21"/>
      <c r="W4" s="14"/>
      <c r="X4" s="15"/>
      <c r="Y4" s="21"/>
      <c r="AA4" s="8"/>
      <c r="AB4" s="8"/>
      <c r="AC4" s="8">
        <v>0.42</v>
      </c>
      <c r="AD4" s="8">
        <v>0.14000000000000001</v>
      </c>
      <c r="AE4" s="8">
        <v>0.45</v>
      </c>
      <c r="AF4" s="8"/>
      <c r="AG4" s="8"/>
      <c r="AH4" s="8"/>
      <c r="AI4" s="8"/>
      <c r="AJ4" s="8"/>
    </row>
    <row r="5" spans="1:40" x14ac:dyDescent="0.25">
      <c r="A5" s="13"/>
      <c r="B5" s="8">
        <v>0.5</v>
      </c>
      <c r="C5" s="8">
        <v>0.5</v>
      </c>
      <c r="D5" s="22"/>
      <c r="E5" s="13"/>
      <c r="F5" s="23">
        <v>58.72</v>
      </c>
      <c r="G5" s="23">
        <v>80.849999999999994</v>
      </c>
      <c r="H5" s="24">
        <f>H3*$B$5+I3*$C$5</f>
        <v>69.884999999999991</v>
      </c>
      <c r="I5" s="25"/>
      <c r="J5" s="25"/>
      <c r="K5" s="24">
        <f>H5</f>
        <v>69.884999999999991</v>
      </c>
      <c r="L5" s="26"/>
      <c r="M5" s="27"/>
      <c r="N5" s="24">
        <f>N3*B5+O3*C5</f>
        <v>66.009999999999991</v>
      </c>
      <c r="O5" s="25"/>
      <c r="P5" s="28"/>
      <c r="Q5" s="24">
        <f>N5</f>
        <v>66.009999999999991</v>
      </c>
      <c r="R5" s="26"/>
      <c r="S5" s="27"/>
      <c r="T5" s="24">
        <f>T3*B5+U3*C5</f>
        <v>57.495000000000005</v>
      </c>
      <c r="U5" s="25"/>
      <c r="V5" s="28"/>
      <c r="W5" s="24">
        <f>T5</f>
        <v>57.495000000000005</v>
      </c>
      <c r="X5" s="26"/>
      <c r="Y5" s="27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40" ht="15" customHeight="1" x14ac:dyDescent="0.25">
      <c r="A6" s="13"/>
      <c r="B6" s="29" t="s">
        <v>17</v>
      </c>
      <c r="C6" s="30"/>
      <c r="D6" s="30"/>
      <c r="E6" s="13" t="s">
        <v>13</v>
      </c>
      <c r="F6" s="14">
        <v>46.11</v>
      </c>
      <c r="G6" s="14">
        <v>65.62</v>
      </c>
      <c r="H6" s="16">
        <v>37.74</v>
      </c>
      <c r="I6" s="17">
        <v>74.62</v>
      </c>
      <c r="K6" s="16">
        <v>37.82</v>
      </c>
      <c r="L6" s="17">
        <v>71.53</v>
      </c>
      <c r="N6" s="16">
        <v>42.59</v>
      </c>
      <c r="O6" s="17">
        <v>77.150000000000006</v>
      </c>
      <c r="Q6" s="16">
        <v>42.8</v>
      </c>
      <c r="R6" s="17">
        <v>73.2</v>
      </c>
      <c r="T6" s="16">
        <v>38.020000000000003</v>
      </c>
      <c r="U6" s="17">
        <v>52.29</v>
      </c>
      <c r="W6" s="16">
        <v>40.5</v>
      </c>
      <c r="X6" s="17">
        <v>57.4</v>
      </c>
      <c r="AA6" s="8"/>
      <c r="AB6" s="8">
        <f>F5</f>
        <v>58.72</v>
      </c>
      <c r="AC6" s="8">
        <f t="shared" ref="AC6:AD6" si="0">G5</f>
        <v>80.849999999999994</v>
      </c>
      <c r="AD6" s="8">
        <f t="shared" si="0"/>
        <v>69.884999999999991</v>
      </c>
      <c r="AE6" s="8">
        <f>K5</f>
        <v>69.884999999999991</v>
      </c>
      <c r="AF6" s="8">
        <f>N5</f>
        <v>66.009999999999991</v>
      </c>
      <c r="AG6" s="8">
        <f>Q5</f>
        <v>66.009999999999991</v>
      </c>
      <c r="AH6" s="8">
        <f>T5</f>
        <v>57.495000000000005</v>
      </c>
      <c r="AI6" s="8">
        <f>W5</f>
        <v>57.495000000000005</v>
      </c>
    </row>
    <row r="7" spans="1:40" x14ac:dyDescent="0.25">
      <c r="A7" s="13"/>
      <c r="B7" s="29"/>
      <c r="C7" s="30"/>
      <c r="D7" s="30"/>
      <c r="E7" s="13"/>
      <c r="F7" s="14"/>
      <c r="G7" s="14"/>
      <c r="H7" s="14"/>
      <c r="I7" s="15"/>
      <c r="J7" s="21"/>
      <c r="K7" s="14" t="s">
        <v>18</v>
      </c>
      <c r="L7" s="15"/>
      <c r="M7" s="15"/>
      <c r="N7" s="14" t="s">
        <v>15</v>
      </c>
      <c r="O7" s="15"/>
      <c r="P7" s="21"/>
      <c r="Q7" s="14" t="s">
        <v>19</v>
      </c>
      <c r="R7" s="15"/>
      <c r="S7" s="21"/>
      <c r="T7" s="14" t="s">
        <v>20</v>
      </c>
      <c r="U7" s="15"/>
      <c r="V7" s="21"/>
      <c r="W7" s="14" t="s">
        <v>21</v>
      </c>
      <c r="X7" s="15"/>
      <c r="Y7" s="15"/>
      <c r="AA7" s="8"/>
      <c r="AB7" s="8">
        <f>F8</f>
        <v>46.11</v>
      </c>
      <c r="AC7" s="8">
        <f t="shared" ref="AC7:AD7" si="1">G8</f>
        <v>65.62</v>
      </c>
      <c r="AD7" s="8">
        <f t="shared" si="1"/>
        <v>56.180000000000007</v>
      </c>
      <c r="AE7" s="8">
        <f>K8</f>
        <v>54.674999999999997</v>
      </c>
      <c r="AF7" s="8">
        <f>N8</f>
        <v>59.870000000000005</v>
      </c>
      <c r="AG7" s="8">
        <f>Q8</f>
        <v>58</v>
      </c>
      <c r="AH7" s="8">
        <f>T8</f>
        <v>45.155000000000001</v>
      </c>
      <c r="AI7" s="8">
        <f>W8</f>
        <v>48.95</v>
      </c>
    </row>
    <row r="8" spans="1:40" x14ac:dyDescent="0.25">
      <c r="A8" s="13"/>
      <c r="B8" s="23">
        <f>B5</f>
        <v>0.5</v>
      </c>
      <c r="C8" s="22">
        <f>C5</f>
        <v>0.5</v>
      </c>
      <c r="D8" s="31"/>
      <c r="E8" s="13"/>
      <c r="F8" s="16">
        <f>F6</f>
        <v>46.11</v>
      </c>
      <c r="G8" s="16">
        <f>G6</f>
        <v>65.62</v>
      </c>
      <c r="H8" s="24">
        <f>H6*$B$8+I6*$C$8</f>
        <v>56.180000000000007</v>
      </c>
      <c r="I8" s="25"/>
      <c r="J8" s="28"/>
      <c r="K8" s="24">
        <f>K6*$B$8+L6*$C$8</f>
        <v>54.674999999999997</v>
      </c>
      <c r="L8" s="25"/>
      <c r="M8" s="28"/>
      <c r="N8" s="24">
        <f>N6*$B$8+O6*$C$8</f>
        <v>59.870000000000005</v>
      </c>
      <c r="O8" s="25"/>
      <c r="P8" s="28"/>
      <c r="Q8" s="24">
        <f>Q6*$B$8+R6*$C$8</f>
        <v>58</v>
      </c>
      <c r="R8" s="25"/>
      <c r="S8" s="28"/>
      <c r="T8" s="24">
        <f>T6*$B$8+U6*$C$8</f>
        <v>45.155000000000001</v>
      </c>
      <c r="U8" s="25"/>
      <c r="V8" s="28"/>
      <c r="W8" s="24">
        <f>W6*$B$8+X6*$C$8</f>
        <v>48.95</v>
      </c>
      <c r="X8" s="25"/>
      <c r="Y8" s="2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40" ht="15" customHeight="1" x14ac:dyDescent="0.25">
      <c r="A9" s="13"/>
      <c r="B9" s="32" t="s">
        <v>22</v>
      </c>
      <c r="C9" s="33"/>
      <c r="D9" s="33"/>
      <c r="E9" s="13" t="s">
        <v>13</v>
      </c>
      <c r="F9" s="18">
        <v>102.64</v>
      </c>
      <c r="G9" s="18">
        <v>163.81</v>
      </c>
      <c r="H9" s="34">
        <v>53.67</v>
      </c>
      <c r="I9" s="35">
        <v>116.19</v>
      </c>
      <c r="J9" s="35">
        <v>164.55</v>
      </c>
      <c r="K9" s="34">
        <v>57.07</v>
      </c>
      <c r="L9" s="35">
        <v>122.32</v>
      </c>
      <c r="M9" s="35">
        <v>156.32</v>
      </c>
      <c r="N9" s="34">
        <v>55.87</v>
      </c>
      <c r="O9" s="35">
        <v>126.05</v>
      </c>
      <c r="P9" s="35">
        <v>161.66999999999999</v>
      </c>
      <c r="Q9" s="34">
        <v>63.99</v>
      </c>
      <c r="R9" s="35">
        <v>132.34</v>
      </c>
      <c r="S9" s="35">
        <v>163.18</v>
      </c>
      <c r="T9" s="34">
        <v>56.68</v>
      </c>
      <c r="U9" s="35">
        <v>108.94</v>
      </c>
      <c r="V9" s="35">
        <v>141.06</v>
      </c>
      <c r="W9" s="34">
        <v>56.78</v>
      </c>
      <c r="X9" s="35">
        <v>125.31</v>
      </c>
      <c r="Y9" s="35">
        <v>142.71</v>
      </c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40" x14ac:dyDescent="0.25">
      <c r="A10" s="13"/>
      <c r="B10" s="29"/>
      <c r="C10" s="30"/>
      <c r="D10" s="30"/>
      <c r="E10" s="13"/>
      <c r="F10" s="14"/>
      <c r="G10" s="14"/>
      <c r="K10" s="14" t="s">
        <v>23</v>
      </c>
      <c r="L10" s="15"/>
      <c r="M10" s="15"/>
      <c r="N10" s="14" t="s">
        <v>24</v>
      </c>
      <c r="O10" s="15"/>
      <c r="P10" s="21"/>
      <c r="Q10" s="14" t="s">
        <v>25</v>
      </c>
      <c r="R10" s="15"/>
      <c r="S10" s="21"/>
      <c r="T10" s="14" t="s">
        <v>26</v>
      </c>
      <c r="U10" s="15"/>
      <c r="V10" s="21"/>
      <c r="W10" s="14" t="s">
        <v>27</v>
      </c>
      <c r="X10" s="15"/>
      <c r="Y10" s="21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40" x14ac:dyDescent="0.25">
      <c r="A11" s="13"/>
      <c r="B11" s="8">
        <v>0.65</v>
      </c>
      <c r="C11" s="8">
        <v>0.24</v>
      </c>
      <c r="D11" s="8">
        <v>0.11</v>
      </c>
      <c r="E11" s="13"/>
      <c r="F11" s="23">
        <f>F9</f>
        <v>102.64</v>
      </c>
      <c r="G11" s="23">
        <f>G9</f>
        <v>163.81</v>
      </c>
      <c r="H11" s="24">
        <f>H9*$B$11+I9*$C$11+J9*$D$11</f>
        <v>80.871600000000001</v>
      </c>
      <c r="I11" s="25"/>
      <c r="J11" s="25"/>
      <c r="K11" s="24">
        <f>K9*$B$11+L9*$C$11+M9*$D$11</f>
        <v>83.647499999999994</v>
      </c>
      <c r="L11" s="25"/>
      <c r="M11" s="25"/>
      <c r="N11" s="24">
        <f t="shared" ref="N11" si="2">N9*$B$11+O9*$C$11+P9*$D$11</f>
        <v>84.351199999999992</v>
      </c>
      <c r="O11" s="25"/>
      <c r="P11" s="25"/>
      <c r="Q11" s="24">
        <f t="shared" ref="Q11" si="3">Q9*$B$11+R9*$C$11+S9*$D$11</f>
        <v>91.304900000000004</v>
      </c>
      <c r="R11" s="25"/>
      <c r="S11" s="25"/>
      <c r="T11" s="24">
        <f t="shared" ref="T11" si="4">T9*$B$11+U9*$C$11+V9*$D$11</f>
        <v>78.504199999999997</v>
      </c>
      <c r="U11" s="25"/>
      <c r="V11" s="25"/>
      <c r="W11" s="24">
        <f t="shared" ref="W11" si="5">W9*$B$11+X9*$C$11+Y9*$D$11</f>
        <v>82.679500000000004</v>
      </c>
      <c r="X11" s="25"/>
      <c r="Y11" s="25"/>
      <c r="AA11" s="8"/>
      <c r="AB11" s="8"/>
      <c r="AC11" s="8"/>
      <c r="AD11" s="8"/>
      <c r="AE11" s="8"/>
      <c r="AF11" s="8"/>
      <c r="AG11" s="8"/>
      <c r="AH11" s="8"/>
      <c r="AI11" s="8"/>
      <c r="AJ11" s="8"/>
      <c r="AM11" s="36"/>
      <c r="AN11" s="36"/>
    </row>
    <row r="12" spans="1:40" ht="15" customHeight="1" x14ac:dyDescent="0.25">
      <c r="A12" s="13"/>
      <c r="B12" s="29" t="s">
        <v>28</v>
      </c>
      <c r="C12" s="30"/>
      <c r="D12" s="30"/>
      <c r="E12" s="37" t="s">
        <v>29</v>
      </c>
      <c r="F12" s="14">
        <v>1.0229999999999999</v>
      </c>
      <c r="G12" s="14">
        <v>1.1140000000000001</v>
      </c>
      <c r="H12" s="16">
        <v>7.0999999999999994E-2</v>
      </c>
      <c r="I12" s="17">
        <v>0.39300000000000002</v>
      </c>
      <c r="J12" s="35">
        <v>1.1279999999999999</v>
      </c>
      <c r="K12" s="16">
        <v>0.08</v>
      </c>
      <c r="L12" s="17">
        <v>0.39100000000000001</v>
      </c>
      <c r="M12" s="17">
        <v>1.101</v>
      </c>
      <c r="N12" s="16">
        <v>6.8000000000000005E-2</v>
      </c>
      <c r="O12" s="17">
        <v>0.35399999999999998</v>
      </c>
      <c r="P12" s="17">
        <v>1.0489999999999999</v>
      </c>
      <c r="Q12" s="16">
        <v>8.6999999999999994E-2</v>
      </c>
      <c r="R12" s="17">
        <v>0.39300000000000002</v>
      </c>
      <c r="S12" s="17">
        <v>1.1020000000000001</v>
      </c>
      <c r="T12" s="16">
        <v>6.9000000000000006E-2</v>
      </c>
      <c r="U12" s="17">
        <v>0.35699999999999998</v>
      </c>
      <c r="V12" s="17">
        <v>1.028</v>
      </c>
      <c r="W12" s="16">
        <v>8.6999999999999994E-2</v>
      </c>
      <c r="X12" s="17">
        <v>0.38200000000000001</v>
      </c>
      <c r="Y12" s="17">
        <v>1.0780000000000001</v>
      </c>
      <c r="AA12" s="8"/>
      <c r="AB12" s="8"/>
      <c r="AC12" s="8"/>
      <c r="AD12" s="8"/>
      <c r="AE12" s="8"/>
      <c r="AF12" s="8"/>
      <c r="AG12" s="8"/>
      <c r="AH12" s="8"/>
      <c r="AI12" s="8"/>
      <c r="AJ12" s="8"/>
      <c r="AM12" s="36"/>
      <c r="AN12" s="36"/>
    </row>
    <row r="13" spans="1:40" x14ac:dyDescent="0.25">
      <c r="A13" s="13"/>
      <c r="B13" s="29"/>
      <c r="C13" s="30"/>
      <c r="D13" s="30"/>
      <c r="E13" s="37"/>
      <c r="F13" s="14"/>
      <c r="G13" s="14"/>
      <c r="H13" s="14" t="s">
        <v>30</v>
      </c>
      <c r="I13" s="15"/>
      <c r="J13" s="21"/>
      <c r="K13" s="14" t="s">
        <v>31</v>
      </c>
      <c r="L13" s="15"/>
      <c r="M13" s="15"/>
      <c r="N13" s="14" t="s">
        <v>31</v>
      </c>
      <c r="O13" s="15"/>
      <c r="P13" s="21"/>
      <c r="Q13" s="14" t="s">
        <v>32</v>
      </c>
      <c r="R13" s="15"/>
      <c r="S13" s="21"/>
      <c r="T13" s="14" t="s">
        <v>33</v>
      </c>
      <c r="U13" s="15"/>
      <c r="V13" s="21"/>
      <c r="W13" s="14" t="s">
        <v>34</v>
      </c>
      <c r="X13" s="15"/>
      <c r="Y13" s="21"/>
      <c r="AB13" s="8"/>
      <c r="AC13" s="8"/>
      <c r="AD13" s="8"/>
      <c r="AE13" s="8"/>
      <c r="AF13" s="8"/>
      <c r="AG13" s="8"/>
      <c r="AH13" s="8"/>
      <c r="AI13" s="8"/>
      <c r="AJ13" s="8"/>
    </row>
    <row r="14" spans="1:40" x14ac:dyDescent="0.25">
      <c r="A14" s="13"/>
      <c r="B14" s="8">
        <v>0.42</v>
      </c>
      <c r="C14" s="8">
        <v>0.14000000000000001</v>
      </c>
      <c r="D14" s="8">
        <v>0.45</v>
      </c>
      <c r="E14" s="37"/>
      <c r="F14" s="16">
        <v>1.0229999999999999</v>
      </c>
      <c r="G14" s="16">
        <v>1.1140000000000001</v>
      </c>
      <c r="H14" s="38">
        <f>H12*$B14+I12*$C14+J12*$D14</f>
        <v>0.59243999999999997</v>
      </c>
      <c r="I14" s="39"/>
      <c r="J14" s="40"/>
      <c r="K14" s="38">
        <f>K12*$B14+L12*$C14+M12*$D14</f>
        <v>0.58379000000000003</v>
      </c>
      <c r="L14" s="39"/>
      <c r="M14" s="40"/>
      <c r="N14" s="38">
        <f t="shared" ref="N14" si="6">N12*$B14+O12*$C14+P12*$D14</f>
        <v>0.55016999999999994</v>
      </c>
      <c r="O14" s="39"/>
      <c r="P14" s="40"/>
      <c r="Q14" s="38">
        <f t="shared" ref="Q14" si="7">Q12*$B14+R12*$C14+S12*$D14</f>
        <v>0.58746000000000009</v>
      </c>
      <c r="R14" s="39"/>
      <c r="S14" s="40"/>
      <c r="T14" s="38">
        <f t="shared" ref="T14" si="8">T12*$B14+U12*$C14+V12*$D14</f>
        <v>0.54156000000000004</v>
      </c>
      <c r="U14" s="39"/>
      <c r="V14" s="40"/>
      <c r="W14" s="38">
        <f t="shared" ref="W14" si="9">W12*$B14+X12*$C14+Y12*$D14</f>
        <v>0.57512000000000008</v>
      </c>
      <c r="X14" s="39"/>
      <c r="Y14" s="40"/>
      <c r="AA14" s="18" t="s">
        <v>11</v>
      </c>
    </row>
    <row r="15" spans="1:40" ht="15" customHeight="1" x14ac:dyDescent="0.25">
      <c r="A15" s="13" t="s">
        <v>35</v>
      </c>
      <c r="B15" s="32" t="s">
        <v>36</v>
      </c>
      <c r="C15" s="33"/>
      <c r="D15" s="33"/>
      <c r="E15" s="37" t="s">
        <v>13</v>
      </c>
      <c r="F15" s="18">
        <v>61.76</v>
      </c>
      <c r="G15" s="18">
        <v>143.94</v>
      </c>
      <c r="H15" s="34">
        <v>68.819999999999993</v>
      </c>
      <c r="I15" s="35">
        <v>119.27</v>
      </c>
      <c r="J15" s="35">
        <v>162.76</v>
      </c>
      <c r="K15" s="18" t="s">
        <v>14</v>
      </c>
      <c r="L15" s="19"/>
      <c r="M15" s="20"/>
      <c r="N15" s="34">
        <v>71.040000000000006</v>
      </c>
      <c r="O15" s="35">
        <v>133.76</v>
      </c>
      <c r="P15" s="35">
        <v>170.5</v>
      </c>
      <c r="Q15" s="18" t="s">
        <v>14</v>
      </c>
      <c r="R15" s="19"/>
      <c r="S15" s="20"/>
      <c r="T15" s="34">
        <v>69.8</v>
      </c>
      <c r="U15" s="35">
        <v>120.73</v>
      </c>
      <c r="V15" s="35">
        <v>133.38999999999999</v>
      </c>
      <c r="W15" s="18" t="s">
        <v>14</v>
      </c>
      <c r="X15" s="19"/>
      <c r="Y15" s="20"/>
      <c r="AA15" s="14"/>
      <c r="AB15" s="35" t="s">
        <v>37</v>
      </c>
      <c r="AC15" s="35">
        <f>F5</f>
        <v>58.72</v>
      </c>
      <c r="AD15" s="35">
        <f>G5</f>
        <v>80.849999999999994</v>
      </c>
      <c r="AE15" s="41">
        <f>H5</f>
        <v>69.884999999999991</v>
      </c>
      <c r="AF15" s="41">
        <f>K5</f>
        <v>69.884999999999991</v>
      </c>
      <c r="AG15" s="41">
        <f>N5</f>
        <v>66.009999999999991</v>
      </c>
      <c r="AH15" s="41">
        <f>Q5</f>
        <v>66.009999999999991</v>
      </c>
      <c r="AI15" s="41">
        <f>T5</f>
        <v>57.495000000000005</v>
      </c>
      <c r="AJ15" s="41">
        <f>W5</f>
        <v>57.495000000000005</v>
      </c>
    </row>
    <row r="16" spans="1:40" x14ac:dyDescent="0.25">
      <c r="A16" s="13"/>
      <c r="B16" s="29"/>
      <c r="C16" s="30"/>
      <c r="D16" s="30"/>
      <c r="E16" s="37"/>
      <c r="F16" s="14"/>
      <c r="G16" s="14"/>
      <c r="H16" s="14" t="s">
        <v>38</v>
      </c>
      <c r="I16" s="15"/>
      <c r="J16" s="21"/>
      <c r="K16" s="14"/>
      <c r="L16" s="15"/>
      <c r="M16" s="21"/>
      <c r="N16" s="14" t="s">
        <v>39</v>
      </c>
      <c r="O16" s="15"/>
      <c r="P16" s="21"/>
      <c r="Q16" s="14"/>
      <c r="R16" s="15"/>
      <c r="S16" s="21"/>
      <c r="T16" s="14" t="s">
        <v>40</v>
      </c>
      <c r="U16" s="15"/>
      <c r="V16" s="21"/>
      <c r="W16" s="14"/>
      <c r="X16" s="15"/>
      <c r="Y16" s="21"/>
      <c r="AA16" s="42"/>
      <c r="AB16" s="17" t="s">
        <v>41</v>
      </c>
      <c r="AC16" s="17">
        <v>102.64</v>
      </c>
      <c r="AD16" s="17">
        <v>163.81</v>
      </c>
      <c r="AE16" s="36">
        <f>H11</f>
        <v>80.871600000000001</v>
      </c>
      <c r="AF16" s="36">
        <f>K11</f>
        <v>83.647499999999994</v>
      </c>
      <c r="AG16" s="36">
        <f>N11</f>
        <v>84.351199999999992</v>
      </c>
      <c r="AH16" s="36">
        <f>Q11</f>
        <v>91.304900000000004</v>
      </c>
      <c r="AI16" s="36">
        <f>T11</f>
        <v>78.504199999999997</v>
      </c>
      <c r="AJ16" s="36">
        <f>W11</f>
        <v>82.679500000000004</v>
      </c>
    </row>
    <row r="17" spans="1:42" x14ac:dyDescent="0.25">
      <c r="A17" s="13"/>
      <c r="B17" s="23">
        <v>0.33</v>
      </c>
      <c r="C17" s="22">
        <v>0.33</v>
      </c>
      <c r="D17" s="22">
        <v>0.34</v>
      </c>
      <c r="E17" s="37"/>
      <c r="F17" s="23">
        <v>61.76</v>
      </c>
      <c r="G17" s="23">
        <v>143.94</v>
      </c>
      <c r="H17" s="38">
        <f>H15*$B17+I15*$C17+J15*$D17</f>
        <v>117.40809999999999</v>
      </c>
      <c r="I17" s="39"/>
      <c r="J17" s="40"/>
      <c r="K17" s="24">
        <f>H17</f>
        <v>117.40809999999999</v>
      </c>
      <c r="L17" s="26"/>
      <c r="M17" s="27"/>
      <c r="N17" s="38">
        <f>N15*$B17+O15*$C17+P15*$D17</f>
        <v>125.554</v>
      </c>
      <c r="O17" s="39"/>
      <c r="P17" s="40"/>
      <c r="Q17" s="24">
        <f>N17</f>
        <v>125.554</v>
      </c>
      <c r="R17" s="26"/>
      <c r="S17" s="27"/>
      <c r="T17" s="38">
        <f>T15*$B17+U15*$C17+V15*$D17</f>
        <v>108.22749999999999</v>
      </c>
      <c r="U17" s="39"/>
      <c r="V17" s="40"/>
      <c r="W17" s="24">
        <f>T17</f>
        <v>108.22749999999999</v>
      </c>
      <c r="X17" s="26"/>
      <c r="Y17" s="27"/>
      <c r="AB17" s="22" t="s">
        <v>42</v>
      </c>
      <c r="AC17" s="17">
        <f>F14</f>
        <v>1.0229999999999999</v>
      </c>
      <c r="AD17" s="17">
        <f>G14</f>
        <v>1.1140000000000001</v>
      </c>
      <c r="AE17" s="17">
        <f>H14</f>
        <v>0.59243999999999997</v>
      </c>
      <c r="AF17" s="17">
        <f>K14</f>
        <v>0.58379000000000003</v>
      </c>
      <c r="AG17" s="17">
        <f>N14</f>
        <v>0.55016999999999994</v>
      </c>
      <c r="AH17" s="17">
        <f>Q14</f>
        <v>0.58746000000000009</v>
      </c>
      <c r="AI17" s="17">
        <f>T14</f>
        <v>0.54156000000000004</v>
      </c>
      <c r="AJ17" s="17">
        <f>W14</f>
        <v>0.57512000000000008</v>
      </c>
    </row>
    <row r="18" spans="1:42" ht="15" customHeight="1" x14ac:dyDescent="0.25">
      <c r="A18" s="13"/>
      <c r="B18" s="32" t="s">
        <v>43</v>
      </c>
      <c r="C18" s="33"/>
      <c r="D18" s="33"/>
      <c r="E18" s="43" t="s">
        <v>13</v>
      </c>
      <c r="F18" s="18">
        <v>339.24</v>
      </c>
      <c r="G18" s="18">
        <v>544.54</v>
      </c>
      <c r="H18" s="34"/>
      <c r="I18" s="35"/>
      <c r="J18" s="35"/>
      <c r="K18" s="18" t="s">
        <v>14</v>
      </c>
      <c r="L18" s="19"/>
      <c r="M18" s="20"/>
      <c r="N18" s="34"/>
      <c r="O18" s="35"/>
      <c r="P18" s="35"/>
      <c r="Q18" s="18" t="s">
        <v>14</v>
      </c>
      <c r="R18" s="19"/>
      <c r="S18" s="20"/>
      <c r="T18" s="34"/>
      <c r="U18" s="35"/>
      <c r="V18" s="35"/>
      <c r="W18" s="18" t="s">
        <v>14</v>
      </c>
      <c r="X18" s="19"/>
      <c r="Y18" s="20"/>
      <c r="AB18" s="17" t="s">
        <v>44</v>
      </c>
      <c r="AC18" s="17">
        <f>F47</f>
        <v>65.62</v>
      </c>
      <c r="AD18" s="17">
        <f t="shared" ref="AD18:AE18" si="10">G47</f>
        <v>85.84</v>
      </c>
      <c r="AE18" s="17">
        <f t="shared" si="10"/>
        <v>74.825000000000003</v>
      </c>
      <c r="AF18" s="17">
        <f>K47</f>
        <v>74.825000000000003</v>
      </c>
      <c r="AG18" s="17">
        <f>N47</f>
        <v>67.694999999999993</v>
      </c>
      <c r="AH18" s="17">
        <f>Q47</f>
        <v>67.694999999999993</v>
      </c>
      <c r="AI18" s="17">
        <f>T47</f>
        <v>62.06</v>
      </c>
      <c r="AJ18" s="17">
        <f>W47</f>
        <v>62.06</v>
      </c>
    </row>
    <row r="19" spans="1:42" x14ac:dyDescent="0.25">
      <c r="A19" s="13"/>
      <c r="B19" s="29"/>
      <c r="C19" s="30"/>
      <c r="D19" s="30"/>
      <c r="E19" s="43"/>
      <c r="F19" s="14"/>
      <c r="G19" s="14"/>
      <c r="H19" s="14" t="s">
        <v>45</v>
      </c>
      <c r="I19" s="15"/>
      <c r="J19" s="21"/>
      <c r="K19" s="14"/>
      <c r="L19" s="15"/>
      <c r="M19" s="21"/>
      <c r="N19" s="14" t="s">
        <v>46</v>
      </c>
      <c r="O19" s="15"/>
      <c r="P19" s="21"/>
      <c r="Q19" s="14"/>
      <c r="R19" s="15"/>
      <c r="S19" s="21"/>
      <c r="T19" s="14" t="s">
        <v>47</v>
      </c>
      <c r="U19" s="15"/>
      <c r="V19" s="21"/>
      <c r="W19" s="14"/>
      <c r="X19" s="15"/>
      <c r="Y19" s="21"/>
      <c r="AB19" s="17" t="s">
        <v>48</v>
      </c>
      <c r="AC19" s="17">
        <f>F50</f>
        <v>166.04</v>
      </c>
      <c r="AD19" s="17">
        <f t="shared" ref="AD19:AE19" si="11">G50</f>
        <v>205.18</v>
      </c>
      <c r="AE19" s="17">
        <f t="shared" si="11"/>
        <v>124.9949</v>
      </c>
      <c r="AF19" s="17">
        <f>K50</f>
        <v>134.8775</v>
      </c>
      <c r="AG19" s="17">
        <f>N50</f>
        <v>121.45929999999998</v>
      </c>
      <c r="AH19" s="17">
        <f>Q50</f>
        <v>135.15559999999999</v>
      </c>
      <c r="AI19" s="17">
        <f>T50</f>
        <v>115.6238</v>
      </c>
      <c r="AJ19" s="17">
        <f>W50</f>
        <v>129.00900000000001</v>
      </c>
      <c r="AM19" s="36"/>
      <c r="AN19" s="36"/>
      <c r="AO19" s="36"/>
      <c r="AP19" s="36"/>
    </row>
    <row r="20" spans="1:42" x14ac:dyDescent="0.25">
      <c r="A20" s="13"/>
      <c r="B20" s="23">
        <v>0.33</v>
      </c>
      <c r="C20" s="22">
        <v>0.33</v>
      </c>
      <c r="D20" s="22">
        <v>0.33</v>
      </c>
      <c r="E20" s="44"/>
      <c r="F20" s="23">
        <v>339.24</v>
      </c>
      <c r="G20" s="23">
        <v>544.54</v>
      </c>
      <c r="H20" s="38">
        <v>325.39</v>
      </c>
      <c r="I20" s="39"/>
      <c r="J20" s="40"/>
      <c r="K20" s="24">
        <f>H20</f>
        <v>325.39</v>
      </c>
      <c r="L20" s="26"/>
      <c r="M20" s="27"/>
      <c r="N20" s="38">
        <v>327.84</v>
      </c>
      <c r="O20" s="39"/>
      <c r="P20" s="40"/>
      <c r="Q20" s="24">
        <f>N20</f>
        <v>327.84</v>
      </c>
      <c r="R20" s="26"/>
      <c r="S20" s="27"/>
      <c r="T20" s="38">
        <v>266.91000000000003</v>
      </c>
      <c r="U20" s="39"/>
      <c r="V20" s="40"/>
      <c r="W20" s="24">
        <f>T20</f>
        <v>266.91000000000003</v>
      </c>
      <c r="X20" s="26"/>
      <c r="Y20" s="27"/>
      <c r="AB20" s="17" t="s">
        <v>49</v>
      </c>
      <c r="AC20" s="17">
        <f>F53</f>
        <v>1.35</v>
      </c>
      <c r="AD20" s="17">
        <f t="shared" ref="AD20:AE20" si="12">G53</f>
        <v>1.671</v>
      </c>
      <c r="AE20" s="17">
        <f t="shared" si="12"/>
        <v>0.82105000000000006</v>
      </c>
      <c r="AF20" s="17">
        <f>K53</f>
        <v>0.82647000000000004</v>
      </c>
      <c r="AG20" s="17">
        <f>N53</f>
        <v>0.80547000000000013</v>
      </c>
      <c r="AH20" s="17">
        <f>Q53</f>
        <v>0.82233000000000001</v>
      </c>
      <c r="AI20" s="17">
        <f>T53</f>
        <v>0.80257000000000001</v>
      </c>
      <c r="AJ20" s="17">
        <f>W53</f>
        <v>0.81733999999999996</v>
      </c>
      <c r="AM20" s="36"/>
      <c r="AN20" s="36"/>
      <c r="AO20" s="36"/>
      <c r="AP20" s="36"/>
    </row>
    <row r="21" spans="1:42" ht="15" customHeight="1" x14ac:dyDescent="0.25">
      <c r="A21" s="13" t="s">
        <v>50</v>
      </c>
      <c r="B21" s="32" t="s">
        <v>51</v>
      </c>
      <c r="C21" s="33"/>
      <c r="D21" s="33"/>
      <c r="E21" s="43" t="s">
        <v>13</v>
      </c>
      <c r="F21" s="18">
        <v>486.03</v>
      </c>
      <c r="G21" s="18">
        <v>672.28</v>
      </c>
      <c r="H21" s="34"/>
      <c r="I21" s="35"/>
      <c r="J21" s="35"/>
      <c r="K21" s="18" t="s">
        <v>14</v>
      </c>
      <c r="L21" s="19"/>
      <c r="M21" s="20"/>
      <c r="N21" s="34"/>
      <c r="O21" s="35"/>
      <c r="P21" s="35"/>
      <c r="Q21" s="18" t="s">
        <v>14</v>
      </c>
      <c r="R21" s="19"/>
      <c r="S21" s="20"/>
      <c r="T21" s="34"/>
      <c r="U21" s="35"/>
      <c r="V21" s="35"/>
      <c r="W21" s="18" t="s">
        <v>14</v>
      </c>
      <c r="X21" s="19"/>
      <c r="Y21" s="20"/>
      <c r="AB21" s="35" t="s">
        <v>52</v>
      </c>
      <c r="AC21" s="17">
        <f>F74</f>
        <v>487.47</v>
      </c>
      <c r="AD21" s="17">
        <f>G74</f>
        <v>709.63</v>
      </c>
      <c r="AE21" s="17">
        <f>H74</f>
        <v>540.66499999999996</v>
      </c>
      <c r="AF21" s="17">
        <f>K74</f>
        <v>540.66499999999996</v>
      </c>
      <c r="AG21" s="17">
        <f>N74</f>
        <v>559.22</v>
      </c>
      <c r="AH21" s="17">
        <f>Q74</f>
        <v>559.22</v>
      </c>
      <c r="AI21" s="17">
        <f>T74</f>
        <v>608.57500000000005</v>
      </c>
      <c r="AJ21" s="17">
        <f>W74</f>
        <v>608.57500000000005</v>
      </c>
      <c r="AM21" s="36"/>
      <c r="AN21" s="36"/>
      <c r="AO21" s="36"/>
      <c r="AP21" s="36"/>
    </row>
    <row r="22" spans="1:42" x14ac:dyDescent="0.25">
      <c r="A22" s="13"/>
      <c r="B22" s="29"/>
      <c r="C22" s="30"/>
      <c r="D22" s="30"/>
      <c r="E22" s="43"/>
      <c r="F22" s="14"/>
      <c r="G22" s="14"/>
      <c r="H22" s="14" t="s">
        <v>53</v>
      </c>
      <c r="I22" s="15"/>
      <c r="J22" s="21"/>
      <c r="K22" s="14"/>
      <c r="L22" s="15"/>
      <c r="M22" s="21"/>
      <c r="N22" s="14" t="s">
        <v>54</v>
      </c>
      <c r="O22" s="15"/>
      <c r="P22" s="21"/>
      <c r="Q22" s="14"/>
      <c r="R22" s="15"/>
      <c r="S22" s="21"/>
      <c r="T22" s="14" t="s">
        <v>55</v>
      </c>
      <c r="U22" s="15"/>
      <c r="V22" s="21"/>
      <c r="W22" s="14"/>
      <c r="X22" s="15"/>
      <c r="Y22" s="21"/>
      <c r="AB22" s="17" t="s">
        <v>56</v>
      </c>
      <c r="AC22" s="17">
        <f>F77</f>
        <v>0.79200000000000004</v>
      </c>
      <c r="AD22" s="17">
        <f>G77</f>
        <v>1.3620000000000001</v>
      </c>
      <c r="AE22" s="17">
        <f>H77</f>
        <v>0.60209000000000001</v>
      </c>
      <c r="AF22" s="17">
        <f>K77</f>
        <v>0.78064</v>
      </c>
      <c r="AG22" s="17">
        <f>N77</f>
        <v>0.84692000000000001</v>
      </c>
      <c r="AH22" s="17">
        <f>Q77</f>
        <v>0.9444999999999999</v>
      </c>
      <c r="AI22" s="17">
        <f>T77</f>
        <v>0.86859000000000008</v>
      </c>
      <c r="AJ22" s="17">
        <f>W77</f>
        <v>1.0075500000000002</v>
      </c>
      <c r="AK22" s="36"/>
      <c r="AL22" s="36"/>
      <c r="AM22" s="36"/>
    </row>
    <row r="23" spans="1:42" x14ac:dyDescent="0.25">
      <c r="A23" s="13"/>
      <c r="B23" s="23">
        <v>0.33</v>
      </c>
      <c r="C23" s="22">
        <v>0.33</v>
      </c>
      <c r="D23" s="22">
        <v>0.33</v>
      </c>
      <c r="E23" s="44"/>
      <c r="F23" s="23">
        <v>486.03</v>
      </c>
      <c r="G23" s="23">
        <v>672.28</v>
      </c>
      <c r="H23" s="38">
        <v>336.39</v>
      </c>
      <c r="I23" s="39"/>
      <c r="J23" s="40"/>
      <c r="K23" s="24">
        <f>H23</f>
        <v>336.39</v>
      </c>
      <c r="L23" s="26"/>
      <c r="M23" s="27"/>
      <c r="N23" s="38">
        <v>356.87</v>
      </c>
      <c r="O23" s="39"/>
      <c r="P23" s="40"/>
      <c r="Q23" s="24">
        <f>N23</f>
        <v>356.87</v>
      </c>
      <c r="R23" s="26"/>
      <c r="S23" s="27"/>
      <c r="T23" s="38">
        <v>332.78</v>
      </c>
      <c r="U23" s="39"/>
      <c r="V23" s="40"/>
      <c r="W23" s="24">
        <f>T23</f>
        <v>332.78</v>
      </c>
      <c r="X23" s="26"/>
      <c r="Y23" s="27"/>
      <c r="AB23" s="22" t="s">
        <v>57</v>
      </c>
      <c r="AC23" s="17">
        <f>F80</f>
        <v>5.53</v>
      </c>
      <c r="AD23" s="17">
        <f>G80</f>
        <v>6.35</v>
      </c>
      <c r="AE23" s="17">
        <f>H80</f>
        <v>4.0002300000000002</v>
      </c>
      <c r="AF23" s="17">
        <f>K80</f>
        <v>4.1197999999999997</v>
      </c>
      <c r="AG23" s="17">
        <f>N80</f>
        <v>4.0860400000000006</v>
      </c>
      <c r="AH23" s="17">
        <f>Q80</f>
        <v>4.1523900000000005</v>
      </c>
      <c r="AI23" s="17">
        <f>T80</f>
        <v>4.1446000000000005</v>
      </c>
      <c r="AJ23" s="17">
        <f>W80</f>
        <v>4.2537000000000003</v>
      </c>
    </row>
    <row r="24" spans="1:42" ht="15" customHeight="1" x14ac:dyDescent="0.25">
      <c r="A24" s="13"/>
      <c r="B24" s="32" t="s">
        <v>58</v>
      </c>
      <c r="C24" s="33"/>
      <c r="D24" s="33"/>
      <c r="E24" s="43" t="s">
        <v>13</v>
      </c>
      <c r="F24" s="18">
        <v>504.72</v>
      </c>
      <c r="G24" s="18">
        <v>663.36</v>
      </c>
      <c r="H24" s="34"/>
      <c r="I24" s="35"/>
      <c r="J24" s="35"/>
      <c r="K24" s="18" t="s">
        <v>14</v>
      </c>
      <c r="L24" s="19"/>
      <c r="M24" s="20"/>
      <c r="N24" s="34"/>
      <c r="O24" s="35"/>
      <c r="P24" s="35"/>
      <c r="Q24" s="18" t="s">
        <v>14</v>
      </c>
      <c r="R24" s="19"/>
      <c r="S24" s="20"/>
      <c r="T24" s="34"/>
      <c r="U24" s="35"/>
      <c r="V24" s="35"/>
      <c r="W24" s="18" t="s">
        <v>14</v>
      </c>
      <c r="X24" s="19"/>
      <c r="Y24" s="20"/>
    </row>
    <row r="25" spans="1:42" x14ac:dyDescent="0.25">
      <c r="A25" s="13"/>
      <c r="B25" s="29"/>
      <c r="C25" s="30"/>
      <c r="D25" s="30"/>
      <c r="E25" s="43"/>
      <c r="F25" s="14"/>
      <c r="G25" s="14"/>
      <c r="H25" s="14" t="s">
        <v>59</v>
      </c>
      <c r="I25" s="15"/>
      <c r="J25" s="21"/>
      <c r="K25" s="14"/>
      <c r="L25" s="15"/>
      <c r="M25" s="21"/>
      <c r="N25" s="14" t="s">
        <v>60</v>
      </c>
      <c r="O25" s="15"/>
      <c r="P25" s="21"/>
      <c r="Q25" s="14"/>
      <c r="R25" s="15"/>
      <c r="S25" s="21"/>
      <c r="T25" s="14" t="s">
        <v>60</v>
      </c>
      <c r="U25" s="15"/>
      <c r="V25" s="21"/>
      <c r="W25" s="14"/>
      <c r="X25" s="15"/>
      <c r="Y25" s="21"/>
      <c r="AC25" s="17">
        <v>1</v>
      </c>
      <c r="AD25" s="17">
        <v>2</v>
      </c>
      <c r="AE25" s="17">
        <v>3</v>
      </c>
      <c r="AF25" s="17">
        <v>4</v>
      </c>
      <c r="AG25" s="17">
        <v>5</v>
      </c>
      <c r="AH25" s="17">
        <v>6</v>
      </c>
      <c r="AI25" s="17">
        <v>7</v>
      </c>
      <c r="AJ25" s="17">
        <v>8</v>
      </c>
    </row>
    <row r="26" spans="1:42" x14ac:dyDescent="0.25">
      <c r="A26" s="13"/>
      <c r="B26" s="23">
        <v>0.33</v>
      </c>
      <c r="C26" s="22">
        <v>0.33</v>
      </c>
      <c r="D26" s="22">
        <v>0.33</v>
      </c>
      <c r="E26" s="44"/>
      <c r="F26" s="23">
        <v>504.72</v>
      </c>
      <c r="G26" s="23">
        <v>663.36</v>
      </c>
      <c r="H26" s="38">
        <v>272.77999999999997</v>
      </c>
      <c r="I26" s="39"/>
      <c r="J26" s="40"/>
      <c r="K26" s="24">
        <f>H26</f>
        <v>272.77999999999997</v>
      </c>
      <c r="L26" s="26"/>
      <c r="M26" s="27"/>
      <c r="N26" s="38">
        <v>303.7</v>
      </c>
      <c r="O26" s="39"/>
      <c r="P26" s="40"/>
      <c r="Q26" s="24">
        <f>N26</f>
        <v>303.7</v>
      </c>
      <c r="R26" s="26"/>
      <c r="S26" s="27"/>
      <c r="T26" s="38">
        <v>284.04000000000002</v>
      </c>
      <c r="U26" s="39"/>
      <c r="V26" s="40"/>
      <c r="W26" s="24">
        <f>T26</f>
        <v>284.04000000000002</v>
      </c>
      <c r="X26" s="26"/>
      <c r="Y26" s="27"/>
      <c r="AB26" s="35" t="s">
        <v>37</v>
      </c>
      <c r="AC26" s="17">
        <f>(AC15-$AC15)/$AC15*100</f>
        <v>0</v>
      </c>
      <c r="AD26" s="36">
        <f>(AD15-$AC15)/$AC15*100</f>
        <v>37.687329700272471</v>
      </c>
      <c r="AE26" s="36">
        <f>(AE15-$AC15)/$AC15*100</f>
        <v>19.013964577656662</v>
      </c>
      <c r="AF26" s="36">
        <f>(AF15-$AC15)/$AC15*100</f>
        <v>19.013964577656662</v>
      </c>
      <c r="AG26" s="36">
        <f>(AG15-$AC15)/$AC15*100</f>
        <v>12.414850136239769</v>
      </c>
      <c r="AH26" s="36">
        <f>(AH15-$AC15)/$AC15*100</f>
        <v>12.414850136239769</v>
      </c>
      <c r="AI26" s="36">
        <f>(AI15-$AC15)/$AC15*100</f>
        <v>-2.0861716621253308</v>
      </c>
      <c r="AJ26" s="36">
        <f>(AJ15-$AC15)/$AC15*100</f>
        <v>-2.0861716621253308</v>
      </c>
    </row>
    <row r="27" spans="1:42" ht="15" customHeight="1" x14ac:dyDescent="0.25">
      <c r="A27" s="13" t="s">
        <v>61</v>
      </c>
      <c r="B27" s="29" t="s">
        <v>62</v>
      </c>
      <c r="C27" s="30"/>
      <c r="D27" s="30"/>
      <c r="E27" s="45" t="s">
        <v>29</v>
      </c>
      <c r="F27" s="14">
        <v>0.78100000000000003</v>
      </c>
      <c r="G27" s="14">
        <v>1.0229999999999999</v>
      </c>
      <c r="H27" s="16">
        <v>0.32200000000000001</v>
      </c>
      <c r="I27" s="17">
        <v>0.63600000000000001</v>
      </c>
      <c r="J27" s="35">
        <v>1.1719999999999999</v>
      </c>
      <c r="K27" s="16">
        <v>0.39200000000000002</v>
      </c>
      <c r="L27" s="17">
        <v>0.67900000000000005</v>
      </c>
      <c r="M27" s="17">
        <v>1.0109999999999999</v>
      </c>
      <c r="N27" s="16">
        <v>0.33600000000000002</v>
      </c>
      <c r="O27" s="17">
        <v>0.61599999999999999</v>
      </c>
      <c r="P27" s="17">
        <v>1.052</v>
      </c>
      <c r="Q27" s="16">
        <v>0.39500000000000002</v>
      </c>
      <c r="R27" s="17">
        <v>0.63100000000000001</v>
      </c>
      <c r="S27" s="17">
        <v>1.0609999999999999</v>
      </c>
      <c r="T27" s="16">
        <v>0.34100000000000003</v>
      </c>
      <c r="U27" s="17">
        <v>0.53200000000000003</v>
      </c>
      <c r="V27" s="17">
        <v>1.0129999999999999</v>
      </c>
      <c r="W27" s="16">
        <v>0.39800000000000002</v>
      </c>
      <c r="X27" s="17">
        <v>0.64400000000000002</v>
      </c>
      <c r="Y27" s="17">
        <v>1.0740000000000001</v>
      </c>
      <c r="AB27" s="17" t="s">
        <v>41</v>
      </c>
      <c r="AC27" s="17">
        <f>(AC16-$AC16)/$AC16*100</f>
        <v>0</v>
      </c>
      <c r="AD27" s="36">
        <f>(AD16-$AC16)/$AC16*100</f>
        <v>59.596648480124713</v>
      </c>
      <c r="AE27" s="36">
        <f>(AE16-$AC16)/$AC16*100</f>
        <v>-21.208495713172251</v>
      </c>
      <c r="AF27" s="36">
        <f>(AF16-$AC16)/$AC16*100</f>
        <v>-18.503994544037418</v>
      </c>
      <c r="AG27" s="36">
        <f>(AG16-$AC16)/$AC16*100</f>
        <v>-17.818394388152775</v>
      </c>
      <c r="AH27" s="36">
        <f>(AH16-$AC16)/$AC16*100</f>
        <v>-11.043550272798127</v>
      </c>
      <c r="AI27" s="36">
        <f>(AI16-$AC16)/$AC16*100</f>
        <v>-23.515003897116138</v>
      </c>
      <c r="AJ27" s="36">
        <f>(AJ16-$AC16)/$AC16*100</f>
        <v>-19.447096648480123</v>
      </c>
    </row>
    <row r="28" spans="1:42" x14ac:dyDescent="0.25">
      <c r="A28" s="13"/>
      <c r="B28" s="29"/>
      <c r="C28" s="30"/>
      <c r="D28" s="30"/>
      <c r="E28" s="43"/>
      <c r="F28" s="14"/>
      <c r="G28" s="14"/>
      <c r="H28" s="14"/>
      <c r="I28" s="15"/>
      <c r="J28" s="21"/>
      <c r="K28" s="14" t="s">
        <v>23</v>
      </c>
      <c r="L28" s="15"/>
      <c r="M28" s="15"/>
      <c r="N28" s="14" t="s">
        <v>40</v>
      </c>
      <c r="O28" s="15"/>
      <c r="P28" s="21"/>
      <c r="Q28" s="14" t="s">
        <v>25</v>
      </c>
      <c r="R28" s="15"/>
      <c r="S28" s="21"/>
      <c r="T28" s="14" t="s">
        <v>63</v>
      </c>
      <c r="U28" s="15"/>
      <c r="V28" s="21"/>
      <c r="W28" s="14" t="s">
        <v>25</v>
      </c>
      <c r="X28" s="15"/>
      <c r="Y28" s="15"/>
      <c r="AB28" s="22" t="s">
        <v>42</v>
      </c>
      <c r="AC28" s="17">
        <f>(AC17-$AC17)/$AC17*100</f>
        <v>0</v>
      </c>
      <c r="AD28" s="36">
        <f t="shared" ref="AD28:AJ28" si="13">(AD17-$AC17)/$AC17*100</f>
        <v>8.8954056695992385</v>
      </c>
      <c r="AE28" s="36">
        <f t="shared" si="13"/>
        <v>-42.087976539589441</v>
      </c>
      <c r="AF28" s="36">
        <f t="shared" si="13"/>
        <v>-42.93352883675464</v>
      </c>
      <c r="AG28" s="36">
        <f t="shared" si="13"/>
        <v>-46.219941348973606</v>
      </c>
      <c r="AH28" s="36">
        <f t="shared" si="13"/>
        <v>-42.574780058651015</v>
      </c>
      <c r="AI28" s="36">
        <f t="shared" si="13"/>
        <v>-47.061583577712604</v>
      </c>
      <c r="AJ28" s="36">
        <f t="shared" si="13"/>
        <v>-43.781036168132928</v>
      </c>
    </row>
    <row r="29" spans="1:42" x14ac:dyDescent="0.25">
      <c r="A29" s="13"/>
      <c r="B29" s="23">
        <v>0.33</v>
      </c>
      <c r="C29" s="22">
        <v>0.33</v>
      </c>
      <c r="D29" s="22">
        <v>0.34</v>
      </c>
      <c r="E29" s="43"/>
      <c r="F29" s="16">
        <f>F27</f>
        <v>0.78100000000000003</v>
      </c>
      <c r="G29" s="16">
        <f>G27</f>
        <v>1.0229999999999999</v>
      </c>
      <c r="H29" s="38">
        <f>H27*$B$14+I27*$C$14+J27*$D$14</f>
        <v>0.75168000000000001</v>
      </c>
      <c r="I29" s="39"/>
      <c r="J29" s="40"/>
      <c r="K29" s="38">
        <f t="shared" ref="K29" si="14">K27*$B$14+L27*$C$14+M27*$D$14</f>
        <v>0.71465000000000001</v>
      </c>
      <c r="L29" s="39"/>
      <c r="M29" s="40"/>
      <c r="N29" s="38">
        <f t="shared" ref="N29" si="15">N27*$B$14+O27*$C$14+P27*$D$14</f>
        <v>0.70076000000000005</v>
      </c>
      <c r="O29" s="39"/>
      <c r="P29" s="40"/>
      <c r="Q29" s="38">
        <f t="shared" ref="Q29" si="16">Q27*$B$14+R27*$C$14+S27*$D$14</f>
        <v>0.73168999999999995</v>
      </c>
      <c r="R29" s="39"/>
      <c r="S29" s="40"/>
      <c r="T29" s="38">
        <f t="shared" ref="T29" si="17">T27*$B$14+U27*$C$14+V27*$D$14</f>
        <v>0.67354999999999998</v>
      </c>
      <c r="U29" s="39"/>
      <c r="V29" s="40"/>
      <c r="W29" s="38">
        <f t="shared" ref="W29" si="18">W27*$B$14+X27*$C$14+Y27*$D$14</f>
        <v>0.74062000000000006</v>
      </c>
      <c r="X29" s="39"/>
      <c r="Y29" s="40"/>
      <c r="AB29" s="17" t="s">
        <v>44</v>
      </c>
      <c r="AC29" s="17">
        <f t="shared" ref="AC29:AJ34" si="19">(AC18-$AC18)/$AC18*100</f>
        <v>0</v>
      </c>
      <c r="AD29" s="36">
        <f t="shared" si="19"/>
        <v>30.813776287717154</v>
      </c>
      <c r="AE29" s="36">
        <f t="shared" si="19"/>
        <v>14.027735446510206</v>
      </c>
      <c r="AF29" s="36">
        <f t="shared" si="19"/>
        <v>14.027735446510206</v>
      </c>
      <c r="AG29" s="36">
        <f t="shared" si="19"/>
        <v>3.162145687290443</v>
      </c>
      <c r="AH29" s="36">
        <f t="shared" si="19"/>
        <v>3.162145687290443</v>
      </c>
      <c r="AI29" s="36">
        <f t="shared" si="19"/>
        <v>-5.4251752514477323</v>
      </c>
      <c r="AJ29" s="36">
        <f t="shared" si="19"/>
        <v>-5.4251752514477323</v>
      </c>
    </row>
    <row r="30" spans="1:42" ht="15" customHeight="1" x14ac:dyDescent="0.25">
      <c r="A30" s="13"/>
      <c r="B30" s="32" t="s">
        <v>64</v>
      </c>
      <c r="C30" s="33"/>
      <c r="D30" s="33"/>
      <c r="E30" s="45" t="s">
        <v>29</v>
      </c>
      <c r="F30" s="18">
        <v>2.8210000000000002</v>
      </c>
      <c r="G30" s="18">
        <v>3.3889999999999998</v>
      </c>
      <c r="H30" s="34">
        <v>0.45200000000000001</v>
      </c>
      <c r="I30" s="35">
        <v>1.226</v>
      </c>
      <c r="J30" s="35">
        <v>3.4279999999999999</v>
      </c>
      <c r="K30" s="34">
        <v>0.45200000000000001</v>
      </c>
      <c r="L30" s="35">
        <v>1.5009999999999999</v>
      </c>
      <c r="M30" s="35">
        <v>3.4009999999999998</v>
      </c>
      <c r="N30" s="34">
        <v>0.74399999999999999</v>
      </c>
      <c r="O30" s="35">
        <v>1.4390000000000001</v>
      </c>
      <c r="P30" s="35">
        <v>3.3410000000000002</v>
      </c>
      <c r="Q30" s="34">
        <v>0.79100000000000004</v>
      </c>
      <c r="R30" s="35">
        <v>1.6779999999999999</v>
      </c>
      <c r="S30" s="35">
        <v>3.3839999999999999</v>
      </c>
      <c r="T30" s="34">
        <v>0.91300000000000003</v>
      </c>
      <c r="U30" s="35">
        <v>1.593</v>
      </c>
      <c r="V30" s="35">
        <v>3.3029999999999999</v>
      </c>
      <c r="W30" s="34">
        <v>0.95599999999999996</v>
      </c>
      <c r="X30" s="35">
        <v>1.67</v>
      </c>
      <c r="Y30" s="35">
        <v>3.379</v>
      </c>
      <c r="AB30" s="17" t="s">
        <v>48</v>
      </c>
      <c r="AC30" s="17">
        <f t="shared" si="19"/>
        <v>0</v>
      </c>
      <c r="AD30" s="36">
        <f t="shared" si="19"/>
        <v>23.572633100457733</v>
      </c>
      <c r="AE30" s="36">
        <f t="shared" si="19"/>
        <v>-24.720007227174172</v>
      </c>
      <c r="AF30" s="36">
        <f t="shared" si="19"/>
        <v>-18.768067935437241</v>
      </c>
      <c r="AG30" s="36">
        <f t="shared" si="19"/>
        <v>-26.849373644904851</v>
      </c>
      <c r="AH30" s="36">
        <f t="shared" si="19"/>
        <v>-18.600578173933993</v>
      </c>
      <c r="AI30" s="36">
        <f t="shared" si="19"/>
        <v>-30.363888219706091</v>
      </c>
      <c r="AJ30" s="36">
        <f t="shared" si="19"/>
        <v>-22.302457239219454</v>
      </c>
    </row>
    <row r="31" spans="1:42" x14ac:dyDescent="0.25">
      <c r="A31" s="13"/>
      <c r="B31" s="29"/>
      <c r="C31" s="30"/>
      <c r="D31" s="30"/>
      <c r="E31" s="43"/>
      <c r="F31" s="14"/>
      <c r="G31" s="14"/>
      <c r="H31" s="14" t="s">
        <v>65</v>
      </c>
      <c r="I31" s="15"/>
      <c r="J31" s="21"/>
      <c r="K31" s="14" t="s">
        <v>66</v>
      </c>
      <c r="L31" s="15"/>
      <c r="M31" s="15"/>
      <c r="N31" s="14" t="s">
        <v>23</v>
      </c>
      <c r="O31" s="15"/>
      <c r="P31" s="21"/>
      <c r="R31" s="17" t="s">
        <v>67</v>
      </c>
      <c r="T31" s="14" t="s">
        <v>68</v>
      </c>
      <c r="U31" s="15"/>
      <c r="V31" s="21"/>
      <c r="X31" s="17" t="s">
        <v>69</v>
      </c>
      <c r="AB31" s="17" t="s">
        <v>49</v>
      </c>
      <c r="AC31" s="17">
        <f t="shared" si="19"/>
        <v>0</v>
      </c>
      <c r="AD31" s="36">
        <f t="shared" si="19"/>
        <v>23.777777777777771</v>
      </c>
      <c r="AE31" s="36">
        <f t="shared" si="19"/>
        <v>-39.181481481481484</v>
      </c>
      <c r="AF31" s="36">
        <f t="shared" si="19"/>
        <v>-38.78</v>
      </c>
      <c r="AG31" s="36">
        <f t="shared" si="19"/>
        <v>-40.335555555555551</v>
      </c>
      <c r="AH31" s="36">
        <f t="shared" si="19"/>
        <v>-39.086666666666673</v>
      </c>
      <c r="AI31" s="36">
        <f t="shared" si="19"/>
        <v>-40.550370370370374</v>
      </c>
      <c r="AJ31" s="36">
        <f t="shared" si="19"/>
        <v>-39.456296296296308</v>
      </c>
    </row>
    <row r="32" spans="1:42" x14ac:dyDescent="0.25">
      <c r="A32" s="13"/>
      <c r="B32" s="23">
        <v>0.33</v>
      </c>
      <c r="C32" s="22">
        <v>0.33</v>
      </c>
      <c r="D32" s="22">
        <v>0.34</v>
      </c>
      <c r="E32" s="43"/>
      <c r="F32" s="23">
        <f>F30</f>
        <v>2.8210000000000002</v>
      </c>
      <c r="G32" s="23">
        <f>G30</f>
        <v>3.3889999999999998</v>
      </c>
      <c r="H32" s="38">
        <f>H30*$B$32+I30*$C$32+J30*$D$32</f>
        <v>1.7192600000000002</v>
      </c>
      <c r="I32" s="39"/>
      <c r="J32" s="40"/>
      <c r="K32" s="38">
        <f t="shared" ref="K32" si="20">K30*$B$32+L30*$C$32+M30*$D$32</f>
        <v>1.8008299999999999</v>
      </c>
      <c r="L32" s="39"/>
      <c r="M32" s="40"/>
      <c r="N32" s="38">
        <f t="shared" ref="N32" si="21">N30*$B$32+O30*$C$32+P30*$D$32</f>
        <v>1.8563300000000003</v>
      </c>
      <c r="O32" s="39"/>
      <c r="P32" s="40"/>
      <c r="Q32" s="38">
        <f t="shared" ref="Q32" si="22">Q30*$B$32+R30*$C$32+S30*$D$32</f>
        <v>1.96533</v>
      </c>
      <c r="R32" s="39"/>
      <c r="S32" s="40"/>
      <c r="T32" s="38">
        <f t="shared" ref="T32" si="23">T30*$B$32+U30*$C$32+V30*$D$32</f>
        <v>1.9500000000000002</v>
      </c>
      <c r="U32" s="39"/>
      <c r="V32" s="40"/>
      <c r="W32" s="38">
        <f t="shared" ref="W32" si="24">W30*$B$32+X30*$C$32+Y30*$D$32</f>
        <v>2.0154399999999999</v>
      </c>
      <c r="X32" s="39"/>
      <c r="Y32" s="40"/>
      <c r="AB32" s="35" t="s">
        <v>52</v>
      </c>
      <c r="AC32" s="17">
        <f t="shared" si="19"/>
        <v>0</v>
      </c>
      <c r="AD32" s="36">
        <f t="shared" si="19"/>
        <v>45.574086610458068</v>
      </c>
      <c r="AE32" s="36">
        <f t="shared" si="19"/>
        <v>10.912466408189209</v>
      </c>
      <c r="AF32" s="36">
        <f t="shared" si="19"/>
        <v>10.912466408189209</v>
      </c>
      <c r="AG32" s="36">
        <f t="shared" si="19"/>
        <v>14.718854493609863</v>
      </c>
      <c r="AH32" s="36">
        <f t="shared" si="19"/>
        <v>14.718854493609863</v>
      </c>
      <c r="AI32" s="36">
        <f t="shared" si="19"/>
        <v>24.84358011775084</v>
      </c>
      <c r="AJ32" s="36">
        <f t="shared" si="19"/>
        <v>24.84358011775084</v>
      </c>
    </row>
    <row r="33" spans="1:36" ht="15" customHeight="1" x14ac:dyDescent="0.25">
      <c r="A33" s="13" t="s">
        <v>70</v>
      </c>
      <c r="B33" s="32" t="s">
        <v>71</v>
      </c>
      <c r="C33" s="33"/>
      <c r="D33" s="33"/>
      <c r="E33" s="37" t="s">
        <v>29</v>
      </c>
      <c r="F33" s="18">
        <v>1.6539999999999999</v>
      </c>
      <c r="G33" s="18">
        <v>2.202</v>
      </c>
      <c r="H33" s="34">
        <v>1.163</v>
      </c>
      <c r="I33" s="35">
        <v>2.59</v>
      </c>
      <c r="J33" s="35"/>
      <c r="K33" s="34">
        <v>1.321</v>
      </c>
      <c r="L33" s="35">
        <v>2.234</v>
      </c>
      <c r="M33" s="35"/>
      <c r="N33" s="34">
        <v>1.849</v>
      </c>
      <c r="O33" s="35">
        <v>2.4049999999999998</v>
      </c>
      <c r="P33" s="35"/>
      <c r="Q33" s="34">
        <v>1.6020000000000001</v>
      </c>
      <c r="R33" s="35">
        <v>2.1560000000000001</v>
      </c>
      <c r="S33" s="35"/>
      <c r="T33" s="34">
        <v>1.891</v>
      </c>
      <c r="U33" s="35">
        <v>2.4449999999999998</v>
      </c>
      <c r="V33" s="35"/>
      <c r="W33" s="34">
        <v>1.6319999999999999</v>
      </c>
      <c r="X33" s="35">
        <v>2.1840000000000002</v>
      </c>
      <c r="Y33" s="35"/>
      <c r="AB33" s="17" t="s">
        <v>56</v>
      </c>
      <c r="AC33" s="17">
        <f t="shared" si="19"/>
        <v>0</v>
      </c>
      <c r="AD33" s="36">
        <f t="shared" si="19"/>
        <v>71.969696969696969</v>
      </c>
      <c r="AE33" s="36">
        <f t="shared" si="19"/>
        <v>-23.978535353535353</v>
      </c>
      <c r="AF33" s="36">
        <f t="shared" si="19"/>
        <v>-1.4343434343434389</v>
      </c>
      <c r="AG33" s="36">
        <f t="shared" si="19"/>
        <v>6.9343434343434307</v>
      </c>
      <c r="AH33" s="36">
        <f t="shared" si="19"/>
        <v>19.255050505050487</v>
      </c>
      <c r="AI33" s="36">
        <f t="shared" si="19"/>
        <v>9.6704545454545521</v>
      </c>
      <c r="AJ33" s="36">
        <f t="shared" si="19"/>
        <v>27.215909090909108</v>
      </c>
    </row>
    <row r="34" spans="1:36" x14ac:dyDescent="0.25">
      <c r="A34" s="13"/>
      <c r="B34" s="29"/>
      <c r="C34" s="30"/>
      <c r="D34" s="30"/>
      <c r="E34" s="37"/>
      <c r="F34" s="14"/>
      <c r="G34" s="14"/>
      <c r="H34" s="14" t="s">
        <v>72</v>
      </c>
      <c r="I34" s="15"/>
      <c r="J34" s="21"/>
      <c r="K34" s="14" t="s">
        <v>18</v>
      </c>
      <c r="L34" s="15"/>
      <c r="M34" s="15"/>
      <c r="O34" s="17" t="s">
        <v>73</v>
      </c>
      <c r="R34" s="17" t="s">
        <v>74</v>
      </c>
      <c r="U34" s="17" t="s">
        <v>73</v>
      </c>
      <c r="X34" s="17" t="s">
        <v>74</v>
      </c>
      <c r="AB34" s="22" t="s">
        <v>57</v>
      </c>
      <c r="AC34" s="17">
        <f t="shared" si="19"/>
        <v>0</v>
      </c>
      <c r="AD34" s="36">
        <f t="shared" si="19"/>
        <v>14.828209764918615</v>
      </c>
      <c r="AE34" s="36">
        <f t="shared" si="19"/>
        <v>-27.663110307414108</v>
      </c>
      <c r="AF34" s="36">
        <f t="shared" si="19"/>
        <v>-25.500904159132016</v>
      </c>
      <c r="AG34" s="36">
        <f t="shared" si="19"/>
        <v>-26.111392405063285</v>
      </c>
      <c r="AH34" s="36">
        <f t="shared" si="19"/>
        <v>-24.911573236889687</v>
      </c>
      <c r="AI34" s="36">
        <f t="shared" si="19"/>
        <v>-25.052441229656413</v>
      </c>
      <c r="AJ34" s="36">
        <f t="shared" si="19"/>
        <v>-23.079566003616637</v>
      </c>
    </row>
    <row r="35" spans="1:36" x14ac:dyDescent="0.25">
      <c r="A35" s="13"/>
      <c r="B35" s="23">
        <v>0.5</v>
      </c>
      <c r="C35" s="22">
        <v>0.5</v>
      </c>
      <c r="D35" s="22"/>
      <c r="E35" s="37"/>
      <c r="F35" s="23">
        <v>1.6539999999999999</v>
      </c>
      <c r="G35" s="23">
        <v>2.202</v>
      </c>
      <c r="H35" s="38">
        <f>H33*$B35+I33*$C35+J33*$D35</f>
        <v>1.8765000000000001</v>
      </c>
      <c r="I35" s="39"/>
      <c r="J35" s="40"/>
      <c r="K35" s="38">
        <f>K33*$B35+L33*$C35+M33*$D35</f>
        <v>1.7774999999999999</v>
      </c>
      <c r="L35" s="39"/>
      <c r="M35" s="40"/>
      <c r="N35" s="38">
        <f>N33*$B35+O33*$C35+P33*$D35</f>
        <v>2.1269999999999998</v>
      </c>
      <c r="O35" s="39"/>
      <c r="P35" s="40"/>
      <c r="Q35" s="38">
        <f>Q33*$B35+R33*$C35+S33*$D35</f>
        <v>1.879</v>
      </c>
      <c r="R35" s="39"/>
      <c r="S35" s="40"/>
      <c r="T35" s="38">
        <f>T33*$B35+U33*$C35+V33*$D35</f>
        <v>2.1680000000000001</v>
      </c>
      <c r="U35" s="39"/>
      <c r="V35" s="40"/>
      <c r="W35" s="38">
        <f>W33*$B35+X33*$C35+Y33*$D35</f>
        <v>1.9079999999999999</v>
      </c>
      <c r="X35" s="39"/>
      <c r="Y35" s="40"/>
    </row>
    <row r="36" spans="1:36" ht="15" customHeight="1" x14ac:dyDescent="0.25">
      <c r="A36" s="13"/>
      <c r="B36" s="32" t="s">
        <v>75</v>
      </c>
      <c r="C36" s="33"/>
      <c r="D36" s="33"/>
      <c r="E36" s="43" t="s">
        <v>13</v>
      </c>
      <c r="F36" s="18">
        <v>101.37</v>
      </c>
      <c r="G36" s="18">
        <v>152.35</v>
      </c>
      <c r="H36" s="34">
        <v>70.05</v>
      </c>
      <c r="I36" s="35">
        <v>158.84</v>
      </c>
      <c r="J36" s="35"/>
      <c r="K36" s="34">
        <v>79.19</v>
      </c>
      <c r="L36" s="35">
        <v>154.1</v>
      </c>
      <c r="M36" s="35"/>
      <c r="N36" s="34">
        <v>68.989999999999995</v>
      </c>
      <c r="O36" s="35">
        <v>121.98</v>
      </c>
      <c r="P36" s="35"/>
      <c r="Q36" s="34">
        <v>73.94</v>
      </c>
      <c r="R36" s="35">
        <v>131.21</v>
      </c>
      <c r="S36" s="35"/>
      <c r="T36" s="34">
        <v>73.150000000000006</v>
      </c>
      <c r="U36" s="35">
        <v>113.45</v>
      </c>
      <c r="V36" s="35"/>
      <c r="W36" s="34">
        <v>77.84</v>
      </c>
      <c r="X36" s="35">
        <v>114.47</v>
      </c>
      <c r="Y36" s="35"/>
    </row>
    <row r="37" spans="1:36" x14ac:dyDescent="0.25">
      <c r="A37" s="13"/>
      <c r="B37" s="29"/>
      <c r="C37" s="30"/>
      <c r="D37" s="30"/>
      <c r="E37" s="43"/>
      <c r="F37" s="14"/>
      <c r="G37" s="14"/>
      <c r="I37" s="17" t="s">
        <v>76</v>
      </c>
      <c r="K37" s="14" t="s">
        <v>77</v>
      </c>
      <c r="L37" s="15"/>
      <c r="M37" s="15"/>
      <c r="O37" s="17" t="s">
        <v>78</v>
      </c>
      <c r="R37" s="17" t="s">
        <v>79</v>
      </c>
      <c r="U37" s="17" t="s">
        <v>80</v>
      </c>
      <c r="X37" s="17" t="s">
        <v>81</v>
      </c>
      <c r="AA37" s="46"/>
    </row>
    <row r="38" spans="1:36" x14ac:dyDescent="0.25">
      <c r="A38" s="13"/>
      <c r="B38" s="23">
        <v>0.5</v>
      </c>
      <c r="C38" s="22">
        <v>0.5</v>
      </c>
      <c r="D38" s="22"/>
      <c r="E38" s="44"/>
      <c r="F38" s="23">
        <v>101.37</v>
      </c>
      <c r="G38" s="23">
        <v>152.35</v>
      </c>
      <c r="H38" s="38">
        <f>H36*$B38+I36*$C38+J36*$D38</f>
        <v>114.44499999999999</v>
      </c>
      <c r="I38" s="39"/>
      <c r="J38" s="40"/>
      <c r="K38" s="38">
        <f t="shared" ref="K38" si="25">K36*$B38+L36*$C38+M36*$D38</f>
        <v>116.645</v>
      </c>
      <c r="L38" s="39"/>
      <c r="M38" s="40"/>
      <c r="N38" s="38">
        <f t="shared" ref="N38" si="26">N36*$B38+O36*$C38+P36*$D38</f>
        <v>95.484999999999999</v>
      </c>
      <c r="O38" s="39"/>
      <c r="P38" s="40"/>
      <c r="Q38" s="38">
        <f t="shared" ref="Q38" si="27">Q36*$B38+R36*$C38+S36*$D38</f>
        <v>102.575</v>
      </c>
      <c r="R38" s="39"/>
      <c r="S38" s="40"/>
      <c r="T38" s="38">
        <f t="shared" ref="T38" si="28">T36*$B38+U36*$C38+V36*$D38</f>
        <v>93.300000000000011</v>
      </c>
      <c r="U38" s="39"/>
      <c r="V38" s="40"/>
      <c r="W38" s="38">
        <f t="shared" ref="W38" si="29">W36*$B38+X36*$C38+Y36*$D38</f>
        <v>96.155000000000001</v>
      </c>
      <c r="X38" s="39"/>
      <c r="Y38" s="40"/>
      <c r="AA38" s="15" t="s">
        <v>35</v>
      </c>
    </row>
    <row r="39" spans="1:36" x14ac:dyDescent="0.25">
      <c r="E39" s="17"/>
      <c r="F39" s="17"/>
      <c r="G39" s="17"/>
      <c r="H39" s="17"/>
      <c r="K39" s="17"/>
      <c r="N39" s="17"/>
      <c r="Q39" s="17"/>
      <c r="T39" s="17"/>
      <c r="W39" s="17"/>
      <c r="Y39" s="47"/>
      <c r="AA39" s="15"/>
      <c r="AB39" s="17" t="s">
        <v>82</v>
      </c>
      <c r="AC39" s="17">
        <f>F17</f>
        <v>61.76</v>
      </c>
      <c r="AD39" s="17">
        <f>G17</f>
        <v>143.94</v>
      </c>
      <c r="AE39" s="17">
        <f>H17</f>
        <v>117.40809999999999</v>
      </c>
      <c r="AF39" s="17">
        <f>N17</f>
        <v>125.554</v>
      </c>
      <c r="AG39" s="17">
        <f>T17</f>
        <v>108.22749999999999</v>
      </c>
      <c r="AJ39" s="36"/>
    </row>
    <row r="40" spans="1:36" x14ac:dyDescent="0.25">
      <c r="E40" s="17"/>
      <c r="F40" s="17"/>
      <c r="G40" s="17"/>
      <c r="H40" s="17"/>
      <c r="K40" s="17"/>
      <c r="N40" s="17"/>
      <c r="Q40" s="17"/>
      <c r="T40" s="17"/>
      <c r="W40" s="17"/>
      <c r="Y40" s="47"/>
      <c r="AA40" s="15" t="s">
        <v>50</v>
      </c>
      <c r="AB40" s="17" t="s">
        <v>83</v>
      </c>
      <c r="AC40" s="17">
        <f>F20</f>
        <v>339.24</v>
      </c>
      <c r="AD40" s="17">
        <f>G20</f>
        <v>544.54</v>
      </c>
      <c r="AE40" s="17">
        <f>H20</f>
        <v>325.39</v>
      </c>
      <c r="AF40" s="17">
        <f>N20</f>
        <v>327.84</v>
      </c>
      <c r="AG40" s="17">
        <f>T20</f>
        <v>266.91000000000003</v>
      </c>
    </row>
    <row r="41" spans="1:36" x14ac:dyDescent="0.25">
      <c r="E41" s="17"/>
      <c r="F41" s="17"/>
      <c r="G41" s="17"/>
      <c r="H41" s="17"/>
      <c r="K41" s="17"/>
      <c r="N41" s="17"/>
      <c r="Q41" s="17"/>
      <c r="T41" s="17"/>
      <c r="W41" s="17"/>
      <c r="Y41" s="47"/>
      <c r="Z41" s="17"/>
      <c r="AA41" s="15"/>
      <c r="AB41" s="17" t="s">
        <v>84</v>
      </c>
      <c r="AC41" s="17">
        <f>F23</f>
        <v>486.03</v>
      </c>
      <c r="AD41" s="17">
        <f>G23</f>
        <v>672.28</v>
      </c>
      <c r="AE41" s="17">
        <f>H23</f>
        <v>336.39</v>
      </c>
      <c r="AF41" s="17">
        <f>N23</f>
        <v>356.87</v>
      </c>
      <c r="AG41" s="17">
        <f>T23</f>
        <v>332.78</v>
      </c>
    </row>
    <row r="42" spans="1:36" x14ac:dyDescent="0.25">
      <c r="E42" s="17"/>
      <c r="F42" s="17"/>
      <c r="G42" s="17"/>
      <c r="H42" s="17"/>
      <c r="K42" s="17"/>
      <c r="N42" s="17"/>
      <c r="Q42" s="17"/>
      <c r="T42" s="17"/>
      <c r="W42" s="17"/>
      <c r="Y42" s="47"/>
      <c r="Z42" s="17"/>
      <c r="AB42" s="17" t="s">
        <v>85</v>
      </c>
      <c r="AC42" s="17">
        <f>F26</f>
        <v>504.72</v>
      </c>
      <c r="AD42" s="17">
        <f>G26</f>
        <v>663.36</v>
      </c>
      <c r="AE42" s="17">
        <f>H26</f>
        <v>272.77999999999997</v>
      </c>
      <c r="AF42" s="17">
        <f>N26</f>
        <v>303.7</v>
      </c>
      <c r="AG42" s="17">
        <f>T26</f>
        <v>284.04000000000002</v>
      </c>
    </row>
    <row r="43" spans="1:36" x14ac:dyDescent="0.25">
      <c r="A43" s="48"/>
      <c r="B43" s="9" t="s">
        <v>0</v>
      </c>
      <c r="C43" s="10"/>
      <c r="D43" s="10"/>
      <c r="E43" s="11"/>
      <c r="F43" s="11">
        <v>1</v>
      </c>
      <c r="G43" s="11">
        <v>2</v>
      </c>
      <c r="H43" s="9">
        <v>3</v>
      </c>
      <c r="I43" s="10"/>
      <c r="J43" s="10"/>
      <c r="K43" s="9">
        <v>4</v>
      </c>
      <c r="L43" s="10"/>
      <c r="M43" s="10"/>
      <c r="N43" s="9">
        <v>5</v>
      </c>
      <c r="O43" s="10"/>
      <c r="P43" s="10"/>
      <c r="Q43" s="9">
        <v>6</v>
      </c>
      <c r="R43" s="10"/>
      <c r="S43" s="10"/>
      <c r="T43" s="9">
        <v>7</v>
      </c>
      <c r="U43" s="10"/>
      <c r="V43" s="12"/>
      <c r="W43" s="9">
        <v>8</v>
      </c>
      <c r="X43" s="10"/>
      <c r="Y43" s="12"/>
      <c r="AC43" s="17">
        <v>1</v>
      </c>
      <c r="AD43" s="17">
        <v>2</v>
      </c>
      <c r="AE43" s="17">
        <v>3</v>
      </c>
      <c r="AF43" s="17">
        <v>5</v>
      </c>
      <c r="AG43" s="17">
        <v>7</v>
      </c>
    </row>
    <row r="44" spans="1:36" x14ac:dyDescent="0.25">
      <c r="A44" s="1"/>
      <c r="B44" s="9" t="s">
        <v>86</v>
      </c>
      <c r="C44" s="10"/>
      <c r="D44" s="12"/>
      <c r="E44" s="1" t="s">
        <v>2</v>
      </c>
      <c r="F44" s="49" t="s">
        <v>3</v>
      </c>
      <c r="G44" s="49" t="s">
        <v>4</v>
      </c>
      <c r="H44" s="50" t="s">
        <v>5</v>
      </c>
      <c r="I44" s="51"/>
      <c r="J44" s="51"/>
      <c r="K44" s="50" t="s">
        <v>6</v>
      </c>
      <c r="L44" s="51"/>
      <c r="M44" s="51"/>
      <c r="N44" s="50" t="s">
        <v>7</v>
      </c>
      <c r="O44" s="51"/>
      <c r="P44" s="51"/>
      <c r="Q44" s="50" t="s">
        <v>8</v>
      </c>
      <c r="R44" s="51"/>
      <c r="S44" s="51"/>
      <c r="T44" s="50" t="s">
        <v>9</v>
      </c>
      <c r="U44" s="51"/>
      <c r="V44" s="51"/>
      <c r="W44" s="50" t="s">
        <v>10</v>
      </c>
      <c r="X44" s="51"/>
      <c r="Y44" s="51"/>
      <c r="AB44" s="17" t="s">
        <v>82</v>
      </c>
      <c r="AC44" s="17">
        <f>(AC39-$AC39)/$AC39*100</f>
        <v>0</v>
      </c>
      <c r="AD44" s="36">
        <f t="shared" ref="AD44:AG47" si="30">(AD39-$AC39)/$AC39*100</f>
        <v>133.06347150259069</v>
      </c>
      <c r="AE44" s="36">
        <f t="shared" si="30"/>
        <v>90.10378886010362</v>
      </c>
      <c r="AF44" s="36">
        <f t="shared" si="30"/>
        <v>103.29339378238342</v>
      </c>
      <c r="AG44" s="36">
        <f t="shared" si="30"/>
        <v>75.23882772020724</v>
      </c>
    </row>
    <row r="45" spans="1:36" x14ac:dyDescent="0.25">
      <c r="A45" s="52" t="s">
        <v>11</v>
      </c>
      <c r="B45" s="18" t="s">
        <v>12</v>
      </c>
      <c r="C45" s="19"/>
      <c r="D45" s="19"/>
      <c r="E45" s="13" t="s">
        <v>13</v>
      </c>
      <c r="F45" s="52">
        <v>65.62</v>
      </c>
      <c r="G45" s="52">
        <v>85.84</v>
      </c>
      <c r="H45" s="34">
        <v>51.11</v>
      </c>
      <c r="I45" s="35">
        <v>98.54</v>
      </c>
      <c r="J45" s="35"/>
      <c r="K45" s="18" t="s">
        <v>14</v>
      </c>
      <c r="L45" s="19"/>
      <c r="M45" s="20"/>
      <c r="N45" s="34">
        <v>50.2</v>
      </c>
      <c r="O45" s="35">
        <v>85.19</v>
      </c>
      <c r="P45" s="35"/>
      <c r="Q45" s="18" t="s">
        <v>14</v>
      </c>
      <c r="R45" s="19"/>
      <c r="S45" s="20"/>
      <c r="T45" s="34">
        <v>50.88</v>
      </c>
      <c r="U45" s="35">
        <v>73.239999999999995</v>
      </c>
      <c r="V45" s="35"/>
      <c r="W45" s="18" t="s">
        <v>14</v>
      </c>
      <c r="X45" s="19"/>
      <c r="Y45" s="20"/>
      <c r="AB45" s="17" t="s">
        <v>83</v>
      </c>
      <c r="AC45" s="17">
        <f t="shared" ref="AC45:AC47" si="31">(AC40-$AC40)/$AC40*100</f>
        <v>0</v>
      </c>
      <c r="AD45" s="36">
        <f t="shared" si="30"/>
        <v>60.51762763825019</v>
      </c>
      <c r="AE45" s="36">
        <f t="shared" si="30"/>
        <v>-4.082655347246793</v>
      </c>
      <c r="AF45" s="36">
        <f t="shared" si="30"/>
        <v>-3.3604527767951988</v>
      </c>
      <c r="AG45" s="36">
        <f t="shared" si="30"/>
        <v>-21.321188539087366</v>
      </c>
    </row>
    <row r="46" spans="1:36" x14ac:dyDescent="0.25">
      <c r="A46" s="53"/>
      <c r="B46" s="14"/>
      <c r="C46" s="15"/>
      <c r="D46" s="15"/>
      <c r="E46" s="13"/>
      <c r="F46" s="53"/>
      <c r="G46" s="53"/>
      <c r="H46" s="14"/>
      <c r="I46" s="15"/>
      <c r="J46" s="21"/>
      <c r="K46" s="14"/>
      <c r="L46" s="15"/>
      <c r="M46" s="21"/>
      <c r="N46" s="14" t="s">
        <v>15</v>
      </c>
      <c r="O46" s="15"/>
      <c r="P46" s="21"/>
      <c r="Q46" s="14"/>
      <c r="R46" s="15"/>
      <c r="S46" s="21"/>
      <c r="T46" s="14" t="s">
        <v>16</v>
      </c>
      <c r="U46" s="15"/>
      <c r="V46" s="21"/>
      <c r="W46" s="14"/>
      <c r="X46" s="15"/>
      <c r="Y46" s="21"/>
      <c r="AB46" s="17" t="s">
        <v>84</v>
      </c>
      <c r="AC46" s="17">
        <f t="shared" si="31"/>
        <v>0</v>
      </c>
      <c r="AD46" s="36">
        <f t="shared" si="30"/>
        <v>38.32067979342839</v>
      </c>
      <c r="AE46" s="36">
        <f t="shared" si="30"/>
        <v>-30.788222949200666</v>
      </c>
      <c r="AF46" s="36">
        <f t="shared" si="30"/>
        <v>-26.574491286546092</v>
      </c>
      <c r="AG46" s="36">
        <f t="shared" si="30"/>
        <v>-31.530975454190074</v>
      </c>
    </row>
    <row r="47" spans="1:36" x14ac:dyDescent="0.25">
      <c r="A47" s="53"/>
      <c r="B47" s="23">
        <f>B5</f>
        <v>0.5</v>
      </c>
      <c r="C47" s="22">
        <f>C5</f>
        <v>0.5</v>
      </c>
      <c r="D47" s="22"/>
      <c r="E47" s="13"/>
      <c r="F47" s="23">
        <v>65.62</v>
      </c>
      <c r="G47" s="23">
        <v>85.84</v>
      </c>
      <c r="H47" s="24">
        <f>H45*$B$47+I45*$C$47</f>
        <v>74.825000000000003</v>
      </c>
      <c r="I47" s="25"/>
      <c r="J47" s="25"/>
      <c r="K47" s="24">
        <f>H47</f>
        <v>74.825000000000003</v>
      </c>
      <c r="L47" s="26"/>
      <c r="M47" s="27"/>
      <c r="N47" s="24">
        <f>N45*B47+O45*C47</f>
        <v>67.694999999999993</v>
      </c>
      <c r="O47" s="25"/>
      <c r="P47" s="28"/>
      <c r="Q47" s="24">
        <f>N47</f>
        <v>67.694999999999993</v>
      </c>
      <c r="R47" s="26"/>
      <c r="S47" s="27"/>
      <c r="T47" s="24">
        <f>T45*B47+U45*C47</f>
        <v>62.06</v>
      </c>
      <c r="U47" s="25"/>
      <c r="V47" s="28"/>
      <c r="W47" s="24">
        <f>T47</f>
        <v>62.06</v>
      </c>
      <c r="X47" s="26"/>
      <c r="Y47" s="27"/>
      <c r="AB47" s="17" t="s">
        <v>85</v>
      </c>
      <c r="AC47" s="17">
        <f t="shared" si="31"/>
        <v>0</v>
      </c>
      <c r="AD47" s="36">
        <f t="shared" si="30"/>
        <v>31.431288635282922</v>
      </c>
      <c r="AE47" s="36">
        <f t="shared" si="30"/>
        <v>-45.95419242352196</v>
      </c>
      <c r="AF47" s="36">
        <f t="shared" si="30"/>
        <v>-39.828023458551279</v>
      </c>
      <c r="AG47" s="36">
        <f t="shared" si="30"/>
        <v>-43.723252496433666</v>
      </c>
    </row>
    <row r="48" spans="1:36" x14ac:dyDescent="0.25">
      <c r="A48" s="53"/>
      <c r="B48" s="32" t="s">
        <v>22</v>
      </c>
      <c r="C48" s="33"/>
      <c r="D48" s="33"/>
      <c r="E48" s="13" t="s">
        <v>13</v>
      </c>
      <c r="F48" s="18">
        <v>166.04</v>
      </c>
      <c r="G48" s="18">
        <v>205.18</v>
      </c>
      <c r="H48" s="34">
        <v>83.41</v>
      </c>
      <c r="I48" s="35">
        <v>178.75</v>
      </c>
      <c r="J48" s="35">
        <v>253.44</v>
      </c>
      <c r="K48" s="34">
        <v>96.75</v>
      </c>
      <c r="L48" s="35">
        <v>193.57</v>
      </c>
      <c r="M48" s="35">
        <v>232.12</v>
      </c>
      <c r="N48" s="34">
        <v>84.55</v>
      </c>
      <c r="O48" s="35">
        <v>173.92</v>
      </c>
      <c r="P48" s="35">
        <v>225.1</v>
      </c>
      <c r="Q48" s="34">
        <v>100.7</v>
      </c>
      <c r="R48" s="35">
        <v>187.12</v>
      </c>
      <c r="S48" s="35">
        <v>225.38</v>
      </c>
      <c r="T48" s="34">
        <v>86.6</v>
      </c>
      <c r="U48" s="35">
        <v>156.19</v>
      </c>
      <c r="V48" s="35">
        <v>198.62</v>
      </c>
      <c r="W48" s="34">
        <v>93.54</v>
      </c>
      <c r="X48" s="35">
        <v>187.95</v>
      </c>
      <c r="Y48" s="35">
        <v>210</v>
      </c>
    </row>
    <row r="49" spans="1:45" s="8" customFormat="1" x14ac:dyDescent="0.25">
      <c r="A49" s="53"/>
      <c r="B49" s="29"/>
      <c r="C49" s="30"/>
      <c r="D49" s="30"/>
      <c r="E49" s="13"/>
      <c r="F49" s="14"/>
      <c r="G49" s="14"/>
      <c r="H49" s="16"/>
      <c r="I49" s="17"/>
      <c r="J49" s="17"/>
      <c r="K49" s="14" t="s">
        <v>23</v>
      </c>
      <c r="L49" s="15"/>
      <c r="M49" s="15"/>
      <c r="N49" s="14" t="s">
        <v>24</v>
      </c>
      <c r="O49" s="15"/>
      <c r="P49" s="21"/>
      <c r="Q49" s="14" t="s">
        <v>25</v>
      </c>
      <c r="R49" s="15"/>
      <c r="S49" s="21"/>
      <c r="T49" s="14" t="s">
        <v>26</v>
      </c>
      <c r="U49" s="15"/>
      <c r="V49" s="21"/>
      <c r="W49" s="14" t="s">
        <v>27</v>
      </c>
      <c r="X49" s="15"/>
      <c r="Y49" s="21"/>
      <c r="Z49" s="4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</row>
    <row r="50" spans="1:45" x14ac:dyDescent="0.25">
      <c r="A50" s="53"/>
      <c r="B50" s="23">
        <f>B11</f>
        <v>0.65</v>
      </c>
      <c r="C50" s="22">
        <f>C11</f>
        <v>0.24</v>
      </c>
      <c r="D50" s="22">
        <f>D11</f>
        <v>0.11</v>
      </c>
      <c r="E50" s="13"/>
      <c r="F50" s="23">
        <v>166.04</v>
      </c>
      <c r="G50" s="23">
        <v>205.18</v>
      </c>
      <c r="H50" s="24">
        <f>H48*$B$11+I48*$C$11+J48*$D$11</f>
        <v>124.9949</v>
      </c>
      <c r="I50" s="25"/>
      <c r="J50" s="25"/>
      <c r="K50" s="24">
        <f>K48*$B$11+L48*$C$11+M48*$D$11</f>
        <v>134.8775</v>
      </c>
      <c r="L50" s="25"/>
      <c r="M50" s="25"/>
      <c r="N50" s="24">
        <f t="shared" ref="N50" si="32">N48*$B$11+O48*$C$11+P48*$D$11</f>
        <v>121.45929999999998</v>
      </c>
      <c r="O50" s="25"/>
      <c r="P50" s="25"/>
      <c r="Q50" s="24">
        <f t="shared" ref="Q50" si="33">Q48*$B$11+R48*$C$11+S48*$D$11</f>
        <v>135.15559999999999</v>
      </c>
      <c r="R50" s="25"/>
      <c r="S50" s="25"/>
      <c r="T50" s="24">
        <f t="shared" ref="T50" si="34">T48*$B$11+U48*$C$11+V48*$D$11</f>
        <v>115.6238</v>
      </c>
      <c r="U50" s="25"/>
      <c r="V50" s="25"/>
      <c r="W50" s="24">
        <f t="shared" ref="W50" si="35">W48*$B$11+X48*$C$11+Y48*$D$11</f>
        <v>129.00900000000001</v>
      </c>
      <c r="X50" s="25"/>
      <c r="Y50" s="25"/>
      <c r="AO50" s="8"/>
      <c r="AP50" s="8"/>
      <c r="AQ50" s="8"/>
      <c r="AR50" s="8"/>
      <c r="AS50" s="8"/>
    </row>
    <row r="51" spans="1:45" x14ac:dyDescent="0.25">
      <c r="A51" s="53"/>
      <c r="B51" s="29" t="s">
        <v>28</v>
      </c>
      <c r="C51" s="30"/>
      <c r="D51" s="30"/>
      <c r="E51" s="37" t="s">
        <v>29</v>
      </c>
      <c r="F51" s="14">
        <v>1.35</v>
      </c>
      <c r="G51" s="14">
        <v>1.671</v>
      </c>
      <c r="H51" s="16">
        <v>0.128</v>
      </c>
      <c r="I51" s="17">
        <v>0.52100000000000002</v>
      </c>
      <c r="J51" s="35">
        <v>1.5429999999999999</v>
      </c>
      <c r="K51" s="16">
        <v>0.15</v>
      </c>
      <c r="L51" s="17">
        <v>0.55800000000000005</v>
      </c>
      <c r="M51" s="17">
        <v>1.5229999999999999</v>
      </c>
      <c r="N51" s="16">
        <v>0.13300000000000001</v>
      </c>
      <c r="O51" s="17">
        <v>0.54900000000000004</v>
      </c>
      <c r="P51" s="17">
        <v>1.4950000000000001</v>
      </c>
      <c r="Q51" s="16">
        <v>0.151</v>
      </c>
      <c r="R51" s="17">
        <v>0.56399999999999995</v>
      </c>
      <c r="S51" s="17">
        <v>1.5109999999999999</v>
      </c>
      <c r="T51" s="16">
        <v>0.129</v>
      </c>
      <c r="U51" s="17">
        <v>0.56599999999999995</v>
      </c>
      <c r="V51" s="17">
        <v>1.4870000000000001</v>
      </c>
      <c r="W51" s="16">
        <v>0.152</v>
      </c>
      <c r="X51" s="17">
        <v>0.57999999999999996</v>
      </c>
      <c r="Y51" s="17">
        <v>1.494</v>
      </c>
    </row>
    <row r="52" spans="1:45" x14ac:dyDescent="0.25">
      <c r="A52" s="53"/>
      <c r="B52" s="29"/>
      <c r="C52" s="30"/>
      <c r="D52" s="30"/>
      <c r="E52" s="37"/>
      <c r="F52" s="14"/>
      <c r="G52" s="14"/>
      <c r="H52" s="14" t="s">
        <v>30</v>
      </c>
      <c r="I52" s="15"/>
      <c r="J52" s="21"/>
      <c r="K52" s="14" t="s">
        <v>31</v>
      </c>
      <c r="L52" s="15"/>
      <c r="M52" s="15"/>
      <c r="N52" s="14" t="s">
        <v>31</v>
      </c>
      <c r="O52" s="15"/>
      <c r="P52" s="21"/>
      <c r="Q52" s="14" t="s">
        <v>32</v>
      </c>
      <c r="R52" s="15"/>
      <c r="S52" s="21"/>
      <c r="T52" s="14" t="s">
        <v>33</v>
      </c>
      <c r="U52" s="15"/>
      <c r="V52" s="21"/>
      <c r="W52" s="14" t="s">
        <v>34</v>
      </c>
      <c r="X52" s="15"/>
      <c r="Y52" s="21"/>
    </row>
    <row r="53" spans="1:45" ht="15" customHeight="1" x14ac:dyDescent="0.25">
      <c r="A53" s="54"/>
      <c r="B53" s="23">
        <f>B14</f>
        <v>0.42</v>
      </c>
      <c r="C53" s="22">
        <f>C14</f>
        <v>0.14000000000000001</v>
      </c>
      <c r="D53" s="22">
        <f>D14</f>
        <v>0.45</v>
      </c>
      <c r="E53" s="37"/>
      <c r="F53" s="16">
        <v>1.35</v>
      </c>
      <c r="G53" s="16">
        <v>1.671</v>
      </c>
      <c r="H53" s="38">
        <f>H51*$B53+I51*$C53+J51*$D53</f>
        <v>0.82105000000000006</v>
      </c>
      <c r="I53" s="39"/>
      <c r="J53" s="40"/>
      <c r="K53" s="38">
        <f>K51*$B53+L51*$C53+M51*$D53</f>
        <v>0.82647000000000004</v>
      </c>
      <c r="L53" s="39"/>
      <c r="M53" s="40"/>
      <c r="N53" s="38">
        <f t="shared" ref="N53" si="36">N51*$B53+O51*$C53+P51*$D53</f>
        <v>0.80547000000000013</v>
      </c>
      <c r="O53" s="39"/>
      <c r="P53" s="40"/>
      <c r="Q53" s="38">
        <f t="shared" ref="Q53" si="37">Q51*$B53+R51*$C53+S51*$D53</f>
        <v>0.82233000000000001</v>
      </c>
      <c r="R53" s="39"/>
      <c r="S53" s="40"/>
      <c r="T53" s="38">
        <f t="shared" ref="T53" si="38">T51*$B53+U51*$C53+V51*$D53</f>
        <v>0.80257000000000001</v>
      </c>
      <c r="U53" s="39"/>
      <c r="V53" s="40"/>
      <c r="W53" s="38">
        <f t="shared" ref="W53" si="39">W51*$B53+X51*$C53+Y51*$D53</f>
        <v>0.81733999999999996</v>
      </c>
      <c r="X53" s="39"/>
      <c r="Y53" s="40"/>
    </row>
    <row r="54" spans="1:45" x14ac:dyDescent="0.25">
      <c r="A54" s="13" t="s">
        <v>61</v>
      </c>
      <c r="B54" s="29" t="s">
        <v>62</v>
      </c>
      <c r="C54" s="30"/>
      <c r="D54" s="30"/>
      <c r="E54" s="45" t="s">
        <v>29</v>
      </c>
      <c r="F54" s="18">
        <v>2.4820000000000002</v>
      </c>
      <c r="G54" s="52">
        <v>3.1259999999999999</v>
      </c>
      <c r="H54" s="16">
        <v>1.1930000000000001</v>
      </c>
      <c r="I54" s="17">
        <v>2.0499999999999998</v>
      </c>
      <c r="J54" s="35">
        <v>3.5830000000000002</v>
      </c>
      <c r="K54" s="16">
        <v>1.2789999999999999</v>
      </c>
      <c r="L54" s="17">
        <v>1.9890000000000001</v>
      </c>
      <c r="M54" s="17">
        <v>3.327</v>
      </c>
      <c r="N54" s="16">
        <v>1.2689999999999999</v>
      </c>
      <c r="O54" s="17">
        <v>1.923</v>
      </c>
      <c r="P54" s="17">
        <v>3.2639999999999998</v>
      </c>
      <c r="Q54" s="16">
        <v>1.28</v>
      </c>
      <c r="R54" s="17">
        <v>1.901</v>
      </c>
      <c r="S54" s="17">
        <v>3.3359999999999999</v>
      </c>
      <c r="T54" s="16">
        <v>1.27</v>
      </c>
      <c r="U54" s="17">
        <v>1.873</v>
      </c>
      <c r="V54" s="17">
        <v>3.2519999999999998</v>
      </c>
      <c r="W54" s="16">
        <v>1.2789999999999999</v>
      </c>
      <c r="X54" s="17">
        <v>1.899</v>
      </c>
      <c r="Y54" s="17">
        <v>3.33</v>
      </c>
    </row>
    <row r="55" spans="1:45" x14ac:dyDescent="0.25">
      <c r="A55" s="13"/>
      <c r="B55" s="29"/>
      <c r="C55" s="30"/>
      <c r="D55" s="30"/>
      <c r="E55" s="43"/>
      <c r="F55" s="14"/>
      <c r="G55" s="53"/>
      <c r="H55" s="14"/>
      <c r="I55" s="15"/>
      <c r="J55" s="21"/>
      <c r="K55" s="14" t="s">
        <v>23</v>
      </c>
      <c r="L55" s="15"/>
      <c r="M55" s="15"/>
      <c r="N55" s="14" t="s">
        <v>40</v>
      </c>
      <c r="O55" s="15"/>
      <c r="P55" s="21"/>
      <c r="Q55" s="14" t="s">
        <v>25</v>
      </c>
      <c r="R55" s="15"/>
      <c r="S55" s="21"/>
      <c r="T55" s="14" t="s">
        <v>63</v>
      </c>
      <c r="U55" s="15"/>
      <c r="V55" s="21"/>
      <c r="W55" s="14" t="s">
        <v>25</v>
      </c>
      <c r="X55" s="15"/>
      <c r="Y55" s="15"/>
    </row>
    <row r="56" spans="1:45" ht="15" customHeight="1" x14ac:dyDescent="0.25">
      <c r="A56" s="13"/>
      <c r="B56" s="23">
        <v>0.33</v>
      </c>
      <c r="C56" s="22">
        <v>0.33</v>
      </c>
      <c r="D56" s="22">
        <v>0.34</v>
      </c>
      <c r="E56" s="43"/>
      <c r="F56" s="16">
        <v>2.4820000000000002</v>
      </c>
      <c r="G56" s="16">
        <v>3.1259999999999999</v>
      </c>
      <c r="H56" s="38">
        <f>H54*$B$14+I54*$C$14+J54*$D$14</f>
        <v>2.4004099999999999</v>
      </c>
      <c r="I56" s="39"/>
      <c r="J56" s="40"/>
      <c r="K56" s="38">
        <f t="shared" ref="K56" si="40">K54*$B$14+L54*$C$14+M54*$D$14</f>
        <v>2.3127900000000001</v>
      </c>
      <c r="L56" s="39"/>
      <c r="M56" s="40"/>
      <c r="N56" s="38">
        <f t="shared" ref="N56" si="41">N54*$B$14+O54*$C$14+P54*$D$14</f>
        <v>2.2709999999999999</v>
      </c>
      <c r="O56" s="39"/>
      <c r="P56" s="40"/>
      <c r="Q56" s="38">
        <f t="shared" ref="Q56" si="42">Q54*$B$14+R54*$C$14+S54*$D$14</f>
        <v>2.3049399999999998</v>
      </c>
      <c r="R56" s="39"/>
      <c r="S56" s="40"/>
      <c r="T56" s="38">
        <f t="shared" ref="T56" si="43">T54*$B$14+U54*$C$14+V54*$D$14</f>
        <v>2.25902</v>
      </c>
      <c r="U56" s="39"/>
      <c r="V56" s="40"/>
      <c r="W56" s="38">
        <f t="shared" ref="W56" si="44">W54*$B$14+X54*$C$14+Y54*$D$14</f>
        <v>2.3015400000000001</v>
      </c>
      <c r="X56" s="39"/>
      <c r="Y56" s="40"/>
    </row>
    <row r="57" spans="1:45" x14ac:dyDescent="0.25">
      <c r="A57" s="13"/>
      <c r="B57" s="32" t="s">
        <v>64</v>
      </c>
      <c r="C57" s="33"/>
      <c r="D57" s="33"/>
      <c r="E57" s="45" t="s">
        <v>29</v>
      </c>
      <c r="F57" s="18">
        <v>11.441000000000001</v>
      </c>
      <c r="G57" s="18">
        <v>13.24</v>
      </c>
      <c r="H57" s="34">
        <v>1.4730000000000001</v>
      </c>
      <c r="I57" s="35">
        <v>4.7930000000000001</v>
      </c>
      <c r="J57" s="35">
        <v>13.423999999999999</v>
      </c>
      <c r="K57" s="34">
        <v>1.4750000000000001</v>
      </c>
      <c r="L57" s="35">
        <v>6.2590000000000003</v>
      </c>
      <c r="M57" s="35">
        <v>13.429</v>
      </c>
      <c r="N57" s="34">
        <v>3.0859999999999999</v>
      </c>
      <c r="O57" s="35">
        <v>6.2149999999999999</v>
      </c>
      <c r="P57" s="35">
        <v>13.38</v>
      </c>
      <c r="Q57" s="34">
        <v>3.1760000000000002</v>
      </c>
      <c r="R57" s="35">
        <v>7.2530000000000001</v>
      </c>
      <c r="S57" s="35">
        <v>13.46</v>
      </c>
      <c r="T57" s="34">
        <v>3.976</v>
      </c>
      <c r="U57" s="35">
        <v>7.1079999999999997</v>
      </c>
      <c r="V57" s="35">
        <v>13.31</v>
      </c>
      <c r="W57" s="34">
        <v>4.07</v>
      </c>
      <c r="X57" s="35">
        <v>7.26</v>
      </c>
      <c r="Y57" s="35">
        <v>13.46</v>
      </c>
      <c r="AB57" s="17" t="s">
        <v>87</v>
      </c>
      <c r="AC57" s="17">
        <f>F29</f>
        <v>0.78100000000000003</v>
      </c>
      <c r="AD57" s="17">
        <f>G29</f>
        <v>1.0229999999999999</v>
      </c>
      <c r="AE57" s="17">
        <f>H29</f>
        <v>0.75168000000000001</v>
      </c>
      <c r="AF57" s="17">
        <f>K29</f>
        <v>0.71465000000000001</v>
      </c>
      <c r="AG57" s="17">
        <f>N29</f>
        <v>0.70076000000000005</v>
      </c>
      <c r="AH57" s="17">
        <f>Q29</f>
        <v>0.73168999999999995</v>
      </c>
      <c r="AI57" s="17">
        <f>T29</f>
        <v>0.67354999999999998</v>
      </c>
      <c r="AJ57" s="17">
        <f>W29</f>
        <v>0.74062000000000006</v>
      </c>
    </row>
    <row r="58" spans="1:45" x14ac:dyDescent="0.25">
      <c r="A58" s="13"/>
      <c r="B58" s="29"/>
      <c r="C58" s="30"/>
      <c r="D58" s="30"/>
      <c r="E58" s="43"/>
      <c r="F58" s="14"/>
      <c r="G58" s="14"/>
      <c r="H58" s="14" t="s">
        <v>65</v>
      </c>
      <c r="I58" s="15"/>
      <c r="J58" s="21"/>
      <c r="K58" s="14" t="s">
        <v>66</v>
      </c>
      <c r="L58" s="15"/>
      <c r="M58" s="15"/>
      <c r="N58" s="14" t="s">
        <v>23</v>
      </c>
      <c r="O58" s="15"/>
      <c r="P58" s="21"/>
      <c r="R58" s="17" t="s">
        <v>67</v>
      </c>
      <c r="T58" s="14" t="s">
        <v>68</v>
      </c>
      <c r="U58" s="15"/>
      <c r="V58" s="21"/>
      <c r="X58" s="17" t="s">
        <v>69</v>
      </c>
      <c r="AB58" s="17" t="s">
        <v>88</v>
      </c>
      <c r="AC58" s="17">
        <f>F32</f>
        <v>2.8210000000000002</v>
      </c>
      <c r="AD58" s="17">
        <f>G32</f>
        <v>3.3889999999999998</v>
      </c>
      <c r="AE58" s="17">
        <f>H32</f>
        <v>1.7192600000000002</v>
      </c>
      <c r="AF58" s="17">
        <f>K32</f>
        <v>1.8008299999999999</v>
      </c>
      <c r="AG58" s="17">
        <f>N32</f>
        <v>1.8563300000000003</v>
      </c>
      <c r="AH58" s="17">
        <f>Q32</f>
        <v>1.96533</v>
      </c>
      <c r="AI58" s="17">
        <f>T32</f>
        <v>1.9500000000000002</v>
      </c>
      <c r="AJ58" s="17">
        <f>W32</f>
        <v>2.0154399999999999</v>
      </c>
    </row>
    <row r="59" spans="1:45" ht="15" customHeight="1" x14ac:dyDescent="0.25">
      <c r="A59" s="13"/>
      <c r="B59" s="23">
        <v>0.33</v>
      </c>
      <c r="C59" s="22">
        <v>0.33</v>
      </c>
      <c r="D59" s="22">
        <v>0.34</v>
      </c>
      <c r="E59" s="43"/>
      <c r="F59" s="23">
        <v>11.441000000000001</v>
      </c>
      <c r="G59" s="23">
        <v>13.24</v>
      </c>
      <c r="H59" s="38">
        <f>H57*$B$32+I57*$C$32+J57*$D$32</f>
        <v>6.6319400000000002</v>
      </c>
      <c r="I59" s="39"/>
      <c r="J59" s="40"/>
      <c r="K59" s="38">
        <f t="shared" ref="K59" si="45">K57*$B$32+L57*$C$32+M57*$D$32</f>
        <v>7.1180800000000009</v>
      </c>
      <c r="L59" s="39"/>
      <c r="M59" s="40"/>
      <c r="N59" s="38">
        <f t="shared" ref="N59" si="46">N57*$B$32+O57*$C$32+P57*$D$32</f>
        <v>7.6185300000000007</v>
      </c>
      <c r="O59" s="39"/>
      <c r="P59" s="40"/>
      <c r="Q59" s="38">
        <f t="shared" ref="Q59" si="47">Q57*$B$32+R57*$C$32+S57*$D$32</f>
        <v>8.0179700000000018</v>
      </c>
      <c r="R59" s="39"/>
      <c r="S59" s="40"/>
      <c r="T59" s="38">
        <f t="shared" ref="T59" si="48">T57*$B$32+U57*$C$32+V57*$D$32</f>
        <v>8.1831200000000006</v>
      </c>
      <c r="U59" s="39"/>
      <c r="V59" s="40"/>
      <c r="W59" s="38">
        <f t="shared" ref="W59" si="49">W57*$B$32+X57*$C$32+Y57*$D$32</f>
        <v>8.3153000000000006</v>
      </c>
      <c r="X59" s="39"/>
      <c r="Y59" s="40"/>
      <c r="AB59" s="17" t="s">
        <v>89</v>
      </c>
      <c r="AC59" s="17">
        <f>F56</f>
        <v>2.4820000000000002</v>
      </c>
      <c r="AD59" s="17">
        <f>G56</f>
        <v>3.1259999999999999</v>
      </c>
      <c r="AE59" s="17">
        <f>H56</f>
        <v>2.4004099999999999</v>
      </c>
      <c r="AF59" s="17">
        <f>K56</f>
        <v>2.3127900000000001</v>
      </c>
      <c r="AG59" s="17">
        <f>N56</f>
        <v>2.2709999999999999</v>
      </c>
      <c r="AH59" s="17">
        <f>Q56</f>
        <v>2.3049399999999998</v>
      </c>
      <c r="AI59" s="17">
        <f>T56</f>
        <v>2.25902</v>
      </c>
      <c r="AJ59" s="17">
        <f>W56</f>
        <v>2.3015400000000001</v>
      </c>
    </row>
    <row r="60" spans="1:45" x14ac:dyDescent="0.25">
      <c r="A60" s="13" t="s">
        <v>70</v>
      </c>
      <c r="B60" s="32" t="s">
        <v>71</v>
      </c>
      <c r="C60" s="33"/>
      <c r="D60" s="33"/>
      <c r="E60" s="37" t="s">
        <v>29</v>
      </c>
      <c r="F60" s="18">
        <v>7.3490000000000002</v>
      </c>
      <c r="G60" s="18">
        <v>9.6010000000000009</v>
      </c>
      <c r="H60" s="34">
        <v>4.9770000000000003</v>
      </c>
      <c r="I60" s="35">
        <v>11.4</v>
      </c>
      <c r="J60" s="35"/>
      <c r="K60" s="34">
        <v>5.52</v>
      </c>
      <c r="L60" s="35">
        <v>9.6560000000000006</v>
      </c>
      <c r="M60" s="35"/>
      <c r="N60" s="34">
        <v>8.8520000000000003</v>
      </c>
      <c r="O60" s="35">
        <v>11.231999999999999</v>
      </c>
      <c r="P60" s="35"/>
      <c r="Q60" s="34">
        <v>7.2</v>
      </c>
      <c r="R60" s="35">
        <v>9.58</v>
      </c>
      <c r="S60" s="35"/>
      <c r="T60" s="34">
        <v>8.8699999999999992</v>
      </c>
      <c r="U60" s="35">
        <v>11.25</v>
      </c>
      <c r="V60" s="35"/>
      <c r="W60" s="34">
        <v>7.2110000000000003</v>
      </c>
      <c r="X60" s="35">
        <v>9.5920000000000005</v>
      </c>
      <c r="Y60" s="35"/>
      <c r="AB60" s="17" t="s">
        <v>90</v>
      </c>
      <c r="AC60" s="17">
        <f>F59</f>
        <v>11.441000000000001</v>
      </c>
      <c r="AD60" s="17">
        <f>G59</f>
        <v>13.24</v>
      </c>
      <c r="AE60" s="17">
        <f>H59</f>
        <v>6.6319400000000002</v>
      </c>
      <c r="AF60" s="17">
        <f>K59</f>
        <v>7.1180800000000009</v>
      </c>
      <c r="AG60" s="17">
        <f>N59</f>
        <v>7.6185300000000007</v>
      </c>
      <c r="AH60" s="17">
        <f>Q59</f>
        <v>8.0179700000000018</v>
      </c>
      <c r="AI60" s="17">
        <f>T59</f>
        <v>8.1831200000000006</v>
      </c>
      <c r="AJ60" s="17">
        <f>W59</f>
        <v>8.3153000000000006</v>
      </c>
    </row>
    <row r="61" spans="1:45" x14ac:dyDescent="0.25">
      <c r="A61" s="13"/>
      <c r="B61" s="29"/>
      <c r="C61" s="30"/>
      <c r="D61" s="30"/>
      <c r="E61" s="37"/>
      <c r="F61" s="14"/>
      <c r="G61" s="14"/>
      <c r="H61" s="14" t="s">
        <v>72</v>
      </c>
      <c r="I61" s="15"/>
      <c r="J61" s="21"/>
      <c r="K61" s="14" t="s">
        <v>18</v>
      </c>
      <c r="L61" s="15"/>
      <c r="M61" s="15"/>
      <c r="O61" s="17" t="s">
        <v>73</v>
      </c>
      <c r="R61" s="17" t="s">
        <v>74</v>
      </c>
      <c r="U61" s="17" t="s">
        <v>73</v>
      </c>
      <c r="X61" s="17" t="s">
        <v>74</v>
      </c>
      <c r="AC61" s="17">
        <v>1</v>
      </c>
      <c r="AD61" s="17">
        <v>2</v>
      </c>
      <c r="AE61" s="17">
        <v>3</v>
      </c>
      <c r="AF61" s="17">
        <v>4</v>
      </c>
      <c r="AG61" s="17">
        <v>5</v>
      </c>
      <c r="AH61" s="17">
        <v>6</v>
      </c>
      <c r="AI61" s="17">
        <v>7</v>
      </c>
      <c r="AJ61" s="17">
        <v>8</v>
      </c>
    </row>
    <row r="62" spans="1:45" ht="15" customHeight="1" x14ac:dyDescent="0.25">
      <c r="A62" s="13"/>
      <c r="B62" s="23">
        <v>0.5</v>
      </c>
      <c r="C62" s="22">
        <v>0.5</v>
      </c>
      <c r="D62" s="22"/>
      <c r="E62" s="37"/>
      <c r="F62" s="23">
        <v>7.3490000000000002</v>
      </c>
      <c r="G62" s="23">
        <v>9.6010000000000009</v>
      </c>
      <c r="H62" s="38">
        <f>H60*$B62+I60*$C62+J60*$D62</f>
        <v>8.1885000000000012</v>
      </c>
      <c r="I62" s="39"/>
      <c r="J62" s="40"/>
      <c r="K62" s="38">
        <f>K60*$B62+L60*$C62+M60*$D62</f>
        <v>7.5880000000000001</v>
      </c>
      <c r="L62" s="39"/>
      <c r="M62" s="40"/>
      <c r="N62" s="38">
        <f>N60*$B62+O60*$C62+P60*$D62</f>
        <v>10.042</v>
      </c>
      <c r="O62" s="39"/>
      <c r="P62" s="40"/>
      <c r="Q62" s="38">
        <f>Q60*$B62+R60*$C62+S60*$D62</f>
        <v>8.39</v>
      </c>
      <c r="R62" s="39"/>
      <c r="S62" s="40"/>
      <c r="T62" s="38">
        <f>T60*$B62+U60*$C62+V60*$D62</f>
        <v>10.059999999999999</v>
      </c>
      <c r="U62" s="39"/>
      <c r="V62" s="40"/>
      <c r="W62" s="38">
        <f>W60*$B62+X60*$C62+Y60*$D62</f>
        <v>8.4015000000000004</v>
      </c>
      <c r="X62" s="39"/>
      <c r="Y62" s="40"/>
      <c r="AB62" s="17" t="s">
        <v>87</v>
      </c>
      <c r="AC62" s="17">
        <f>(AC57-$AC57)/$AC57*100</f>
        <v>0</v>
      </c>
      <c r="AD62" s="36">
        <f>(AD57-$AC57)/$AC57*100</f>
        <v>30.985915492957734</v>
      </c>
      <c r="AE62" s="36">
        <f>(AE57-$AC57)/$AC57*100</f>
        <v>-3.754161331626122</v>
      </c>
      <c r="AF62" s="36">
        <f>(AF57-$AC57)/$AC57*100</f>
        <v>-8.4955185659411026</v>
      </c>
      <c r="AG62" s="36">
        <f>(AG57-$AC57)/$AC57*100</f>
        <v>-10.274007682458382</v>
      </c>
      <c r="AH62" s="36">
        <f>(AH57-$AC57)/$AC57*100</f>
        <v>-6.3137003841229289</v>
      </c>
      <c r="AI62" s="36">
        <f>(AI57-$AC57)/$AC57*100</f>
        <v>-13.758002560819468</v>
      </c>
      <c r="AJ62" s="36">
        <f>(AJ57-$AC57)/$AC57*100</f>
        <v>-5.1702944942381519</v>
      </c>
    </row>
    <row r="63" spans="1:45" x14ac:dyDescent="0.25">
      <c r="A63" s="13"/>
      <c r="B63" s="32" t="s">
        <v>75</v>
      </c>
      <c r="C63" s="33"/>
      <c r="D63" s="33"/>
      <c r="E63" s="43" t="s">
        <v>13</v>
      </c>
      <c r="F63" s="18">
        <v>164.11</v>
      </c>
      <c r="G63" s="18">
        <v>237.04</v>
      </c>
      <c r="H63" s="34">
        <v>108.61</v>
      </c>
      <c r="I63" s="35">
        <v>245.42</v>
      </c>
      <c r="J63" s="35"/>
      <c r="K63" s="34">
        <v>128.08000000000001</v>
      </c>
      <c r="L63" s="35">
        <v>246.86</v>
      </c>
      <c r="M63" s="35"/>
      <c r="N63" s="34">
        <v>128.96</v>
      </c>
      <c r="O63" s="35">
        <v>209.6</v>
      </c>
      <c r="P63" s="35"/>
      <c r="Q63" s="34">
        <v>132.34</v>
      </c>
      <c r="R63" s="35">
        <v>212.18</v>
      </c>
      <c r="S63" s="35"/>
      <c r="T63" s="34">
        <v>132.25</v>
      </c>
      <c r="U63" s="35">
        <v>214.45</v>
      </c>
      <c r="V63" s="35"/>
      <c r="W63" s="34">
        <v>154.27000000000001</v>
      </c>
      <c r="X63" s="35">
        <v>202.63</v>
      </c>
      <c r="Y63" s="35"/>
      <c r="AB63" s="17" t="s">
        <v>88</v>
      </c>
      <c r="AC63" s="17">
        <f>(AC58-$AC58)/$AC58*100</f>
        <v>0</v>
      </c>
      <c r="AD63" s="36">
        <f>(AD58-$AC58)/$AC58*100</f>
        <v>20.134704005671733</v>
      </c>
      <c r="AE63" s="36">
        <f>(AE58-$AC58)/$AC58*100</f>
        <v>-39.054945054945051</v>
      </c>
      <c r="AF63" s="36">
        <f>(AF58-$AC58)/$AC58*100</f>
        <v>-36.163417227933365</v>
      </c>
      <c r="AG63" s="36">
        <f>(AG58-$AC58)/$AC58*100</f>
        <v>-34.196029776674933</v>
      </c>
      <c r="AH63" s="36">
        <f>(AH58-$AC58)/$AC58*100</f>
        <v>-30.332151719248497</v>
      </c>
      <c r="AI63" s="36">
        <f>(AI58-$AC58)/$AC58*100</f>
        <v>-30.875576036866359</v>
      </c>
      <c r="AJ63" s="36">
        <f>(AJ58-$AC58)/$AC58*100</f>
        <v>-28.55583126550869</v>
      </c>
    </row>
    <row r="64" spans="1:45" x14ac:dyDescent="0.25">
      <c r="A64" s="13"/>
      <c r="B64" s="29"/>
      <c r="C64" s="30"/>
      <c r="D64" s="30"/>
      <c r="E64" s="43"/>
      <c r="F64" s="14"/>
      <c r="G64" s="14"/>
      <c r="I64" s="17" t="s">
        <v>76</v>
      </c>
      <c r="K64" s="14" t="s">
        <v>77</v>
      </c>
      <c r="L64" s="15"/>
      <c r="M64" s="15"/>
      <c r="O64" s="17" t="s">
        <v>78</v>
      </c>
      <c r="R64" s="17" t="s">
        <v>79</v>
      </c>
      <c r="U64" s="17" t="s">
        <v>80</v>
      </c>
      <c r="X64" s="17" t="s">
        <v>81</v>
      </c>
      <c r="AB64" s="17" t="s">
        <v>89</v>
      </c>
      <c r="AC64" s="17">
        <f t="shared" ref="AC64:AJ65" si="50">(AC59-$AC59)/$AC59*100</f>
        <v>0</v>
      </c>
      <c r="AD64" s="17">
        <f t="shared" si="50"/>
        <v>25.946817082997569</v>
      </c>
      <c r="AE64" s="17">
        <f t="shared" si="50"/>
        <v>-3.2872683319903411</v>
      </c>
      <c r="AF64" s="17">
        <f t="shared" si="50"/>
        <v>-6.8174858984689797</v>
      </c>
      <c r="AG64" s="17">
        <f t="shared" si="50"/>
        <v>-8.5012087026591576</v>
      </c>
      <c r="AH64" s="17">
        <f t="shared" si="50"/>
        <v>-7.1337630942788248</v>
      </c>
      <c r="AI64" s="17">
        <f t="shared" si="50"/>
        <v>-8.983883964544729</v>
      </c>
      <c r="AJ64" s="17">
        <f t="shared" si="50"/>
        <v>-7.2707493956486724</v>
      </c>
    </row>
    <row r="65" spans="1:36" ht="15" customHeight="1" x14ac:dyDescent="0.25">
      <c r="A65" s="13"/>
      <c r="B65" s="23">
        <v>0.5</v>
      </c>
      <c r="C65" s="22">
        <v>0.5</v>
      </c>
      <c r="D65" s="22"/>
      <c r="E65" s="44"/>
      <c r="F65" s="23">
        <v>164.11</v>
      </c>
      <c r="G65" s="23">
        <v>237.04</v>
      </c>
      <c r="H65" s="38">
        <f>H63*$B65+I63*$C65+J63*$D65</f>
        <v>177.01499999999999</v>
      </c>
      <c r="I65" s="39"/>
      <c r="J65" s="40"/>
      <c r="K65" s="38">
        <f t="shared" ref="K65" si="51">K63*$B65+L63*$C65+M63*$D65</f>
        <v>187.47000000000003</v>
      </c>
      <c r="L65" s="39"/>
      <c r="M65" s="40"/>
      <c r="N65" s="38">
        <f t="shared" ref="N65" si="52">N63*$B65+O63*$C65+P63*$D65</f>
        <v>169.28</v>
      </c>
      <c r="O65" s="39"/>
      <c r="P65" s="40"/>
      <c r="Q65" s="38">
        <f t="shared" ref="Q65" si="53">Q63*$B65+R63*$C65+S63*$D65</f>
        <v>172.26</v>
      </c>
      <c r="R65" s="39"/>
      <c r="S65" s="40"/>
      <c r="T65" s="38">
        <f t="shared" ref="T65" si="54">T63*$B65+U63*$C65+V63*$D65</f>
        <v>173.35</v>
      </c>
      <c r="U65" s="39"/>
      <c r="V65" s="40"/>
      <c r="W65" s="38">
        <f t="shared" ref="W65" si="55">W63*$B65+X63*$C65+Y63*$D65</f>
        <v>178.45</v>
      </c>
      <c r="X65" s="39"/>
      <c r="Y65" s="40"/>
      <c r="AB65" s="17" t="s">
        <v>90</v>
      </c>
      <c r="AC65" s="17">
        <f t="shared" si="50"/>
        <v>0</v>
      </c>
      <c r="AD65" s="17">
        <f t="shared" si="50"/>
        <v>15.724149986889252</v>
      </c>
      <c r="AE65" s="17">
        <f t="shared" si="50"/>
        <v>-42.033563499694083</v>
      </c>
      <c r="AF65" s="17">
        <f t="shared" si="50"/>
        <v>-37.784459400402056</v>
      </c>
      <c r="AG65" s="17">
        <f t="shared" si="50"/>
        <v>-33.410278821781311</v>
      </c>
      <c r="AH65" s="17">
        <f t="shared" si="50"/>
        <v>-29.918975614019743</v>
      </c>
      <c r="AI65" s="17">
        <f t="shared" si="50"/>
        <v>-28.47548291233284</v>
      </c>
      <c r="AJ65" s="17">
        <f t="shared" si="50"/>
        <v>-27.320164321300584</v>
      </c>
    </row>
    <row r="66" spans="1:36" x14ac:dyDescent="0.25">
      <c r="E66" s="17"/>
      <c r="F66" s="17"/>
      <c r="G66" s="17"/>
      <c r="H66" s="17"/>
      <c r="K66" s="17"/>
      <c r="N66" s="17"/>
      <c r="Q66" s="17"/>
      <c r="T66" s="17"/>
      <c r="W66" s="17"/>
      <c r="Y66" s="47"/>
    </row>
    <row r="67" spans="1:36" x14ac:dyDescent="0.25">
      <c r="E67" s="17"/>
      <c r="F67" s="17"/>
      <c r="G67" s="17"/>
      <c r="H67" s="17"/>
      <c r="K67" s="17"/>
      <c r="N67" s="17"/>
      <c r="Q67" s="17"/>
      <c r="T67" s="17"/>
      <c r="W67" s="17"/>
      <c r="Y67" s="47"/>
    </row>
    <row r="68" spans="1:36" x14ac:dyDescent="0.25">
      <c r="E68" s="17"/>
      <c r="F68" s="17"/>
      <c r="G68" s="17"/>
      <c r="H68" s="17"/>
      <c r="K68" s="17"/>
      <c r="N68" s="17"/>
      <c r="Q68" s="17"/>
      <c r="T68" s="17"/>
      <c r="W68" s="17"/>
      <c r="Y68" s="47"/>
    </row>
    <row r="69" spans="1:36" x14ac:dyDescent="0.25">
      <c r="E69" s="17"/>
      <c r="F69" s="17"/>
      <c r="G69" s="17"/>
      <c r="H69" s="17"/>
      <c r="K69" s="17"/>
      <c r="N69" s="17"/>
      <c r="Q69" s="17"/>
      <c r="T69" s="17"/>
      <c r="W69" s="17"/>
      <c r="Y69" s="47"/>
    </row>
    <row r="70" spans="1:36" x14ac:dyDescent="0.25">
      <c r="A70" s="48"/>
      <c r="B70" s="9" t="s">
        <v>0</v>
      </c>
      <c r="C70" s="10"/>
      <c r="D70" s="10"/>
      <c r="E70" s="11"/>
      <c r="F70" s="11">
        <v>1</v>
      </c>
      <c r="G70" s="11">
        <v>2</v>
      </c>
      <c r="H70" s="9">
        <v>3</v>
      </c>
      <c r="I70" s="10"/>
      <c r="J70" s="10"/>
      <c r="K70" s="9">
        <v>4</v>
      </c>
      <c r="L70" s="10"/>
      <c r="M70" s="10"/>
      <c r="N70" s="9">
        <v>5</v>
      </c>
      <c r="O70" s="10"/>
      <c r="P70" s="10"/>
      <c r="Q70" s="9">
        <v>6</v>
      </c>
      <c r="R70" s="10"/>
      <c r="S70" s="10"/>
      <c r="T70" s="9">
        <v>7</v>
      </c>
      <c r="U70" s="10"/>
      <c r="V70" s="12"/>
      <c r="W70" s="9">
        <v>8</v>
      </c>
      <c r="X70" s="10"/>
      <c r="Y70" s="12"/>
    </row>
    <row r="71" spans="1:36" x14ac:dyDescent="0.25">
      <c r="A71" s="1"/>
      <c r="B71" s="9" t="s">
        <v>91</v>
      </c>
      <c r="C71" s="10"/>
      <c r="D71" s="12"/>
      <c r="E71" s="1" t="s">
        <v>2</v>
      </c>
      <c r="F71" s="49" t="s">
        <v>3</v>
      </c>
      <c r="G71" s="49" t="s">
        <v>4</v>
      </c>
      <c r="H71" s="50" t="s">
        <v>5</v>
      </c>
      <c r="I71" s="51"/>
      <c r="J71" s="51"/>
      <c r="K71" s="50" t="s">
        <v>6</v>
      </c>
      <c r="L71" s="51"/>
      <c r="M71" s="51"/>
      <c r="N71" s="50" t="s">
        <v>7</v>
      </c>
      <c r="O71" s="51"/>
      <c r="P71" s="51"/>
      <c r="Q71" s="50" t="s">
        <v>8</v>
      </c>
      <c r="R71" s="51"/>
      <c r="S71" s="51"/>
      <c r="T71" s="50" t="s">
        <v>9</v>
      </c>
      <c r="U71" s="51"/>
      <c r="V71" s="51"/>
      <c r="W71" s="50" t="s">
        <v>10</v>
      </c>
      <c r="X71" s="51"/>
      <c r="Y71" s="51"/>
    </row>
    <row r="72" spans="1:36" x14ac:dyDescent="0.25">
      <c r="A72" s="52" t="s">
        <v>11</v>
      </c>
      <c r="B72" s="18" t="s">
        <v>12</v>
      </c>
      <c r="C72" s="19"/>
      <c r="D72" s="20"/>
      <c r="E72" s="13" t="s">
        <v>13</v>
      </c>
      <c r="F72" s="18">
        <v>487.47</v>
      </c>
      <c r="G72" s="18">
        <v>709.63</v>
      </c>
      <c r="H72" s="34">
        <v>351.66</v>
      </c>
      <c r="I72" s="35">
        <v>729.67</v>
      </c>
      <c r="J72" s="35"/>
      <c r="K72" s="18" t="s">
        <v>14</v>
      </c>
      <c r="L72" s="19"/>
      <c r="M72" s="20"/>
      <c r="N72" s="34">
        <v>393.25</v>
      </c>
      <c r="O72" s="35">
        <v>725.19</v>
      </c>
      <c r="P72" s="35"/>
      <c r="Q72" s="18" t="s">
        <v>14</v>
      </c>
      <c r="R72" s="19"/>
      <c r="S72" s="20"/>
      <c r="T72" s="34">
        <v>442.16</v>
      </c>
      <c r="U72" s="35">
        <v>774.99</v>
      </c>
      <c r="V72" s="35"/>
      <c r="W72" s="18" t="s">
        <v>14</v>
      </c>
      <c r="X72" s="19"/>
      <c r="Y72" s="20"/>
    </row>
    <row r="73" spans="1:36" x14ac:dyDescent="0.25">
      <c r="A73" s="53"/>
      <c r="B73" s="14"/>
      <c r="C73" s="15"/>
      <c r="D73" s="21"/>
      <c r="E73" s="13"/>
      <c r="F73" s="14"/>
      <c r="G73" s="14"/>
      <c r="K73" s="14"/>
      <c r="L73" s="15"/>
      <c r="M73" s="21"/>
      <c r="N73" s="14" t="s">
        <v>15</v>
      </c>
      <c r="O73" s="15"/>
      <c r="P73" s="15"/>
      <c r="Q73" s="14"/>
      <c r="R73" s="15"/>
      <c r="S73" s="21"/>
      <c r="T73" s="14" t="s">
        <v>15</v>
      </c>
      <c r="U73" s="15"/>
      <c r="V73" s="15"/>
      <c r="W73" s="14"/>
      <c r="X73" s="15"/>
      <c r="Y73" s="21"/>
      <c r="AB73" s="17" t="s">
        <v>92</v>
      </c>
      <c r="AC73" s="17">
        <f>F35</f>
        <v>1.6539999999999999</v>
      </c>
      <c r="AD73" s="17">
        <f>G35</f>
        <v>2.202</v>
      </c>
      <c r="AE73" s="17">
        <f>H35</f>
        <v>1.8765000000000001</v>
      </c>
      <c r="AF73" s="17">
        <f>K35</f>
        <v>1.7774999999999999</v>
      </c>
      <c r="AG73" s="17">
        <f>N35</f>
        <v>2.1269999999999998</v>
      </c>
      <c r="AH73" s="17">
        <f>Q35</f>
        <v>1.879</v>
      </c>
      <c r="AI73" s="17">
        <f>T35</f>
        <v>2.1680000000000001</v>
      </c>
      <c r="AJ73" s="17">
        <f>W35</f>
        <v>1.9079999999999999</v>
      </c>
    </row>
    <row r="74" spans="1:36" x14ac:dyDescent="0.25">
      <c r="A74" s="53"/>
      <c r="B74" s="23">
        <f>B47</f>
        <v>0.5</v>
      </c>
      <c r="C74" s="22">
        <f>C47</f>
        <v>0.5</v>
      </c>
      <c r="D74" s="22"/>
      <c r="E74" s="13"/>
      <c r="F74" s="23">
        <f>F72</f>
        <v>487.47</v>
      </c>
      <c r="G74" s="23">
        <f>G72</f>
        <v>709.63</v>
      </c>
      <c r="H74" s="24">
        <f>H72*$B$74+I72*$C$74</f>
        <v>540.66499999999996</v>
      </c>
      <c r="I74" s="25"/>
      <c r="J74" s="28"/>
      <c r="K74" s="24">
        <f>H74</f>
        <v>540.66499999999996</v>
      </c>
      <c r="L74" s="26"/>
      <c r="M74" s="27"/>
      <c r="N74" s="24">
        <f>N72*$B$74+O72*$C$74</f>
        <v>559.22</v>
      </c>
      <c r="O74" s="25"/>
      <c r="P74" s="28"/>
      <c r="Q74" s="24">
        <f>N74</f>
        <v>559.22</v>
      </c>
      <c r="R74" s="26"/>
      <c r="S74" s="27"/>
      <c r="T74" s="24">
        <f>T72*$B$74+U72*$C$74</f>
        <v>608.57500000000005</v>
      </c>
      <c r="U74" s="25"/>
      <c r="V74" s="28"/>
      <c r="W74" s="24">
        <f>T74</f>
        <v>608.57500000000005</v>
      </c>
      <c r="X74" s="26"/>
      <c r="Y74" s="27"/>
      <c r="AB74" s="17" t="s">
        <v>93</v>
      </c>
      <c r="AC74" s="17">
        <f>F38</f>
        <v>101.37</v>
      </c>
      <c r="AD74" s="17">
        <f>G38</f>
        <v>152.35</v>
      </c>
      <c r="AE74" s="17">
        <f>H38</f>
        <v>114.44499999999999</v>
      </c>
      <c r="AF74" s="17">
        <f>K38</f>
        <v>116.645</v>
      </c>
      <c r="AG74" s="17">
        <f>N38</f>
        <v>95.484999999999999</v>
      </c>
      <c r="AH74" s="17">
        <f>Q38</f>
        <v>102.575</v>
      </c>
      <c r="AI74" s="17">
        <f>T38</f>
        <v>93.300000000000011</v>
      </c>
      <c r="AJ74" s="17">
        <f>W38</f>
        <v>96.155000000000001</v>
      </c>
    </row>
    <row r="75" spans="1:36" x14ac:dyDescent="0.25">
      <c r="A75" s="53"/>
      <c r="B75" s="32" t="s">
        <v>22</v>
      </c>
      <c r="C75" s="33"/>
      <c r="D75" s="55"/>
      <c r="E75" s="45" t="s">
        <v>29</v>
      </c>
      <c r="F75" s="18">
        <v>0.79200000000000004</v>
      </c>
      <c r="G75" s="18">
        <v>1.3620000000000001</v>
      </c>
      <c r="H75" s="34">
        <v>0.39800000000000002</v>
      </c>
      <c r="I75" s="35">
        <v>0.873</v>
      </c>
      <c r="J75" s="35">
        <v>1.2170000000000001</v>
      </c>
      <c r="K75" s="34">
        <v>0.60299999999999998</v>
      </c>
      <c r="L75" s="35">
        <v>1.026</v>
      </c>
      <c r="M75" s="35">
        <v>1.2949999999999999</v>
      </c>
      <c r="N75" s="34">
        <v>0.65500000000000003</v>
      </c>
      <c r="O75" s="35">
        <v>1.1100000000000001</v>
      </c>
      <c r="P75" s="35">
        <v>1.407</v>
      </c>
      <c r="Q75" s="34">
        <v>0.748</v>
      </c>
      <c r="R75" s="35">
        <v>1.234</v>
      </c>
      <c r="S75" s="35">
        <v>1.474</v>
      </c>
      <c r="T75" s="34">
        <v>0.66</v>
      </c>
      <c r="U75" s="35">
        <v>1.25</v>
      </c>
      <c r="V75" s="35">
        <v>1.2689999999999999</v>
      </c>
      <c r="W75" s="34">
        <v>0.76900000000000002</v>
      </c>
      <c r="X75" s="35">
        <v>1.4159999999999999</v>
      </c>
      <c r="Y75" s="35">
        <v>1.526</v>
      </c>
      <c r="AC75" s="17">
        <f>F62</f>
        <v>7.3490000000000002</v>
      </c>
      <c r="AD75" s="17">
        <f>G62</f>
        <v>9.6010000000000009</v>
      </c>
      <c r="AE75" s="17">
        <f>H62</f>
        <v>8.1885000000000012</v>
      </c>
      <c r="AF75" s="17">
        <f>K62</f>
        <v>7.5880000000000001</v>
      </c>
      <c r="AG75" s="17">
        <f>N62</f>
        <v>10.042</v>
      </c>
      <c r="AH75" s="17">
        <f>Q62</f>
        <v>8.39</v>
      </c>
      <c r="AI75" s="17">
        <f>T62</f>
        <v>10.059999999999999</v>
      </c>
      <c r="AJ75" s="17">
        <f>W62</f>
        <v>8.4015000000000004</v>
      </c>
    </row>
    <row r="76" spans="1:36" x14ac:dyDescent="0.25">
      <c r="A76" s="53"/>
      <c r="B76" s="29"/>
      <c r="C76" s="30"/>
      <c r="D76" s="56"/>
      <c r="E76" s="43"/>
      <c r="F76" s="14"/>
      <c r="G76" s="14"/>
      <c r="K76" s="14" t="s">
        <v>23</v>
      </c>
      <c r="L76" s="15"/>
      <c r="M76" s="15"/>
      <c r="N76" s="14" t="s">
        <v>94</v>
      </c>
      <c r="O76" s="15"/>
      <c r="P76" s="15"/>
      <c r="R76" s="17" t="s">
        <v>25</v>
      </c>
      <c r="T76" s="14" t="s">
        <v>94</v>
      </c>
      <c r="U76" s="15"/>
      <c r="V76" s="15"/>
      <c r="W76" s="14" t="s">
        <v>27</v>
      </c>
      <c r="X76" s="15"/>
      <c r="Y76" s="21"/>
      <c r="AC76" s="17">
        <f>F65</f>
        <v>164.11</v>
      </c>
      <c r="AD76" s="17">
        <f>G65</f>
        <v>237.04</v>
      </c>
      <c r="AE76" s="17">
        <f>H65</f>
        <v>177.01499999999999</v>
      </c>
      <c r="AF76" s="17">
        <f>K65</f>
        <v>187.47000000000003</v>
      </c>
      <c r="AG76" s="17">
        <f>N65</f>
        <v>169.28</v>
      </c>
      <c r="AH76" s="17">
        <f>Q65</f>
        <v>172.26</v>
      </c>
      <c r="AI76" s="17">
        <f>T65</f>
        <v>173.35</v>
      </c>
      <c r="AJ76" s="17">
        <f>W65</f>
        <v>178.45</v>
      </c>
    </row>
    <row r="77" spans="1:36" x14ac:dyDescent="0.25">
      <c r="A77" s="53"/>
      <c r="B77" s="23">
        <f>B50</f>
        <v>0.65</v>
      </c>
      <c r="C77" s="22">
        <f>C50</f>
        <v>0.24</v>
      </c>
      <c r="D77" s="22">
        <f>D50</f>
        <v>0.11</v>
      </c>
      <c r="E77" s="43"/>
      <c r="F77" s="23">
        <f>F75</f>
        <v>0.79200000000000004</v>
      </c>
      <c r="G77" s="23">
        <f>G75</f>
        <v>1.3620000000000001</v>
      </c>
      <c r="H77" s="38">
        <f>H75*$B$77+I75*$C$77+J75*$D$77</f>
        <v>0.60209000000000001</v>
      </c>
      <c r="I77" s="39"/>
      <c r="J77" s="40"/>
      <c r="K77" s="38">
        <f>K75*$B$77+L75*$C$77+M75*$D$77</f>
        <v>0.78064</v>
      </c>
      <c r="L77" s="39"/>
      <c r="M77" s="40"/>
      <c r="N77" s="38">
        <f>N75*$B$77+O75*$C$77+P75*$D$77</f>
        <v>0.84692000000000001</v>
      </c>
      <c r="O77" s="39"/>
      <c r="P77" s="40"/>
      <c r="Q77" s="38">
        <f>Q75*$B$77+R75*$C$77+S75*$D$77</f>
        <v>0.9444999999999999</v>
      </c>
      <c r="R77" s="39"/>
      <c r="S77" s="40"/>
      <c r="T77" s="38">
        <f>T75*$B$77+U75*$C$77+V75*$D$77</f>
        <v>0.86859000000000008</v>
      </c>
      <c r="U77" s="39"/>
      <c r="V77" s="40"/>
      <c r="W77" s="38">
        <f>W75*$B$77+X75*$C$77+Y75*$D$77</f>
        <v>1.0075500000000002</v>
      </c>
      <c r="X77" s="39"/>
      <c r="Y77" s="40"/>
      <c r="AB77" s="17" t="s">
        <v>92</v>
      </c>
      <c r="AC77" s="17">
        <f>F83</f>
        <v>98.32</v>
      </c>
      <c r="AD77" s="17">
        <f>G83</f>
        <v>128.27000000000001</v>
      </c>
      <c r="AE77" s="17">
        <f>H83</f>
        <v>107.49550000000001</v>
      </c>
      <c r="AF77" s="17">
        <f>K83</f>
        <v>101.875</v>
      </c>
      <c r="AG77" s="17">
        <f>N83</f>
        <v>133.95500000000001</v>
      </c>
      <c r="AH77" s="17">
        <f>Q83</f>
        <v>112.91</v>
      </c>
      <c r="AI77" s="17">
        <f>T83</f>
        <v>133.58500000000001</v>
      </c>
      <c r="AJ77" s="17">
        <f>W83</f>
        <v>112.11</v>
      </c>
    </row>
    <row r="78" spans="1:36" x14ac:dyDescent="0.25">
      <c r="A78" s="53"/>
      <c r="B78" s="29" t="s">
        <v>28</v>
      </c>
      <c r="C78" s="30"/>
      <c r="D78" s="30"/>
      <c r="E78" s="37" t="s">
        <v>29</v>
      </c>
      <c r="F78" s="14">
        <v>4.8470000000000004</v>
      </c>
      <c r="G78" s="14">
        <v>6.35</v>
      </c>
      <c r="H78" s="16">
        <v>1.111</v>
      </c>
      <c r="I78" s="17">
        <v>3.7589999999999999</v>
      </c>
      <c r="J78" s="35">
        <v>6.6829999999999998</v>
      </c>
      <c r="K78" s="16">
        <v>1.2390000000000001</v>
      </c>
      <c r="L78" s="17">
        <v>3.8530000000000002</v>
      </c>
      <c r="M78" s="17">
        <v>6.8</v>
      </c>
      <c r="N78" s="16">
        <v>1.2450000000000001</v>
      </c>
      <c r="O78" s="17">
        <v>3.806</v>
      </c>
      <c r="P78" s="17">
        <v>6.734</v>
      </c>
      <c r="Q78" s="16">
        <v>1.413</v>
      </c>
      <c r="R78" s="17">
        <v>3.657</v>
      </c>
      <c r="S78" s="17">
        <v>6.7709999999999999</v>
      </c>
      <c r="T78" s="16">
        <v>1.337</v>
      </c>
      <c r="U78" s="17">
        <v>4.0190000000000001</v>
      </c>
      <c r="V78" s="17">
        <v>6.7119999999999997</v>
      </c>
      <c r="W78" s="16">
        <v>1.4379999999999999</v>
      </c>
      <c r="X78" s="17">
        <v>4.1159999999999997</v>
      </c>
      <c r="Y78" s="17">
        <v>6.83</v>
      </c>
      <c r="AB78" s="17" t="s">
        <v>93</v>
      </c>
      <c r="AC78" s="17">
        <f>F86</f>
        <v>1.109</v>
      </c>
      <c r="AD78" s="17">
        <f>G86</f>
        <v>1.663</v>
      </c>
      <c r="AE78" s="17">
        <f>H86</f>
        <v>1.1904999999999999</v>
      </c>
      <c r="AF78" s="17">
        <f>K86</f>
        <v>1.272</v>
      </c>
      <c r="AG78" s="17">
        <f>N86</f>
        <v>1.2595000000000001</v>
      </c>
      <c r="AH78" s="17">
        <f>Q86</f>
        <v>1.3130000000000002</v>
      </c>
      <c r="AI78" s="17">
        <f>T86</f>
        <v>1.3155000000000001</v>
      </c>
      <c r="AJ78" s="17">
        <f>W86</f>
        <v>1.3875</v>
      </c>
    </row>
    <row r="79" spans="1:36" x14ac:dyDescent="0.25">
      <c r="A79" s="53"/>
      <c r="B79" s="29"/>
      <c r="C79" s="30"/>
      <c r="D79" s="30"/>
      <c r="E79" s="37"/>
      <c r="F79" s="14"/>
      <c r="G79" s="14"/>
      <c r="H79" s="14" t="s">
        <v>30</v>
      </c>
      <c r="I79" s="15"/>
      <c r="J79" s="21"/>
      <c r="K79" s="14" t="s">
        <v>31</v>
      </c>
      <c r="L79" s="15"/>
      <c r="M79" s="15"/>
      <c r="N79" s="14" t="s">
        <v>31</v>
      </c>
      <c r="O79" s="15"/>
      <c r="P79" s="21"/>
      <c r="Q79" s="14" t="s">
        <v>32</v>
      </c>
      <c r="R79" s="15"/>
      <c r="S79" s="21"/>
      <c r="T79" s="14" t="s">
        <v>33</v>
      </c>
      <c r="U79" s="15"/>
      <c r="V79" s="21"/>
      <c r="W79" s="14" t="s">
        <v>34</v>
      </c>
      <c r="X79" s="15"/>
      <c r="Y79" s="21"/>
      <c r="AC79" s="17">
        <v>1</v>
      </c>
      <c r="AD79" s="17">
        <v>2</v>
      </c>
      <c r="AE79" s="17">
        <v>3</v>
      </c>
      <c r="AF79" s="17">
        <v>4</v>
      </c>
      <c r="AG79" s="17">
        <v>5</v>
      </c>
      <c r="AH79" s="17">
        <v>6</v>
      </c>
      <c r="AI79" s="17">
        <v>7</v>
      </c>
      <c r="AJ79" s="17">
        <v>8</v>
      </c>
    </row>
    <row r="80" spans="1:36" x14ac:dyDescent="0.25">
      <c r="A80" s="54"/>
      <c r="B80" s="23">
        <f>B53</f>
        <v>0.42</v>
      </c>
      <c r="C80" s="22">
        <f>C53</f>
        <v>0.14000000000000001</v>
      </c>
      <c r="D80" s="22">
        <f>D53</f>
        <v>0.45</v>
      </c>
      <c r="E80" s="37"/>
      <c r="F80" s="16">
        <v>5.53</v>
      </c>
      <c r="G80" s="16">
        <v>6.35</v>
      </c>
      <c r="H80" s="38">
        <f>H78*$B80+I78*$C80+J78*$D80</f>
        <v>4.0002300000000002</v>
      </c>
      <c r="I80" s="39"/>
      <c r="J80" s="40"/>
      <c r="K80" s="38">
        <f>K78*$B80+L78*$C80+M78*$D80</f>
        <v>4.1197999999999997</v>
      </c>
      <c r="L80" s="39"/>
      <c r="M80" s="40"/>
      <c r="N80" s="38">
        <f t="shared" ref="N80" si="56">N78*$B80+O78*$C80+P78*$D80</f>
        <v>4.0860400000000006</v>
      </c>
      <c r="O80" s="39"/>
      <c r="P80" s="40"/>
      <c r="Q80" s="38">
        <f t="shared" ref="Q80" si="57">Q78*$B80+R78*$C80+S78*$D80</f>
        <v>4.1523900000000005</v>
      </c>
      <c r="R80" s="39"/>
      <c r="S80" s="40"/>
      <c r="T80" s="38">
        <f t="shared" ref="T80" si="58">T78*$B80+U78*$C80+V78*$D80</f>
        <v>4.1446000000000005</v>
      </c>
      <c r="U80" s="39"/>
      <c r="V80" s="40"/>
      <c r="W80" s="38">
        <f t="shared" ref="W80" si="59">W78*$B80+X78*$C80+Y78*$D80</f>
        <v>4.2537000000000003</v>
      </c>
      <c r="X80" s="39"/>
      <c r="Y80" s="40"/>
      <c r="AB80" s="17" t="s">
        <v>95</v>
      </c>
      <c r="AC80" s="17">
        <f t="shared" ref="AC80:AJ85" si="60">(AC73-$AC73)/$AC73*100</f>
        <v>0</v>
      </c>
      <c r="AD80" s="36">
        <f t="shared" si="60"/>
        <v>33.131801692865785</v>
      </c>
      <c r="AE80" s="36">
        <f t="shared" si="60"/>
        <v>13.4522370012092</v>
      </c>
      <c r="AF80" s="36">
        <f t="shared" si="60"/>
        <v>7.4667472793228509</v>
      </c>
      <c r="AG80" s="36">
        <f t="shared" si="60"/>
        <v>28.59733978234582</v>
      </c>
      <c r="AH80" s="36">
        <f t="shared" si="60"/>
        <v>13.603385731559861</v>
      </c>
      <c r="AI80" s="36">
        <f t="shared" si="60"/>
        <v>31.076178960096751</v>
      </c>
      <c r="AJ80" s="36">
        <f t="shared" si="60"/>
        <v>15.356711003627572</v>
      </c>
    </row>
    <row r="81" spans="1:36" x14ac:dyDescent="0.25">
      <c r="A81" s="13" t="s">
        <v>70</v>
      </c>
      <c r="B81" s="32" t="s">
        <v>71</v>
      </c>
      <c r="C81" s="33"/>
      <c r="D81" s="33"/>
      <c r="E81" s="37" t="s">
        <v>29</v>
      </c>
      <c r="F81" s="18">
        <v>98.32</v>
      </c>
      <c r="G81" s="18">
        <v>128.27000000000001</v>
      </c>
      <c r="H81" s="34">
        <v>65.531000000000006</v>
      </c>
      <c r="I81" s="35">
        <v>149.46</v>
      </c>
      <c r="J81" s="35"/>
      <c r="K81" s="34">
        <v>75.28</v>
      </c>
      <c r="L81" s="35">
        <v>128.47</v>
      </c>
      <c r="M81" s="35"/>
      <c r="N81" s="34">
        <v>118.01</v>
      </c>
      <c r="O81" s="35">
        <v>149.9</v>
      </c>
      <c r="P81" s="35"/>
      <c r="Q81" s="34">
        <v>96.87</v>
      </c>
      <c r="R81" s="35">
        <v>128.94999999999999</v>
      </c>
      <c r="S81" s="35"/>
      <c r="T81" s="34">
        <v>117.49</v>
      </c>
      <c r="U81" s="35">
        <v>149.68</v>
      </c>
      <c r="V81" s="35"/>
      <c r="W81" s="34">
        <v>96.18</v>
      </c>
      <c r="X81" s="35">
        <v>128.04</v>
      </c>
      <c r="Y81" s="35"/>
      <c r="AB81" s="17" t="s">
        <v>96</v>
      </c>
      <c r="AC81" s="17">
        <f t="shared" si="60"/>
        <v>0</v>
      </c>
      <c r="AD81" s="36">
        <f t="shared" si="60"/>
        <v>50.291013120252529</v>
      </c>
      <c r="AE81" s="36">
        <f t="shared" si="60"/>
        <v>12.898293380684608</v>
      </c>
      <c r="AF81" s="36">
        <f t="shared" si="60"/>
        <v>15.068560718161184</v>
      </c>
      <c r="AG81" s="36">
        <f t="shared" si="60"/>
        <v>-5.8054651277498319</v>
      </c>
      <c r="AH81" s="36">
        <f t="shared" si="60"/>
        <v>1.1887146098451202</v>
      </c>
      <c r="AI81" s="36">
        <f t="shared" si="60"/>
        <v>-7.9609351879254149</v>
      </c>
      <c r="AJ81" s="36">
        <f t="shared" si="60"/>
        <v>-5.144520074972875</v>
      </c>
    </row>
    <row r="82" spans="1:36" x14ac:dyDescent="0.25">
      <c r="A82" s="13"/>
      <c r="B82" s="29"/>
      <c r="C82" s="30"/>
      <c r="D82" s="30"/>
      <c r="E82" s="37"/>
      <c r="F82" s="14"/>
      <c r="G82" s="14"/>
      <c r="H82" s="14" t="s">
        <v>72</v>
      </c>
      <c r="I82" s="15"/>
      <c r="J82" s="21"/>
      <c r="K82" s="14" t="s">
        <v>18</v>
      </c>
      <c r="L82" s="15"/>
      <c r="M82" s="15"/>
      <c r="O82" s="17" t="s">
        <v>73</v>
      </c>
      <c r="R82" s="17" t="s">
        <v>74</v>
      </c>
      <c r="U82" s="17" t="s">
        <v>73</v>
      </c>
      <c r="X82" s="17" t="s">
        <v>74</v>
      </c>
      <c r="AB82" s="17" t="s">
        <v>97</v>
      </c>
      <c r="AC82" s="17">
        <f t="shared" si="60"/>
        <v>0</v>
      </c>
      <c r="AD82" s="36">
        <f t="shared" si="60"/>
        <v>30.643624982990893</v>
      </c>
      <c r="AE82" s="36">
        <f t="shared" si="60"/>
        <v>11.423322901074989</v>
      </c>
      <c r="AF82" s="36">
        <f t="shared" si="60"/>
        <v>3.2521431487277166</v>
      </c>
      <c r="AG82" s="36">
        <f t="shared" si="60"/>
        <v>36.644441420601439</v>
      </c>
      <c r="AH82" s="36">
        <f t="shared" si="60"/>
        <v>14.165192543203162</v>
      </c>
      <c r="AI82" s="36">
        <f t="shared" si="60"/>
        <v>36.889372703769197</v>
      </c>
      <c r="AJ82" s="36">
        <f t="shared" si="60"/>
        <v>14.321676418560351</v>
      </c>
    </row>
    <row r="83" spans="1:36" x14ac:dyDescent="0.25">
      <c r="A83" s="13"/>
      <c r="B83" s="23">
        <v>0.5</v>
      </c>
      <c r="C83" s="22">
        <v>0.5</v>
      </c>
      <c r="D83" s="22"/>
      <c r="E83" s="37"/>
      <c r="F83" s="23">
        <v>98.32</v>
      </c>
      <c r="G83" s="23">
        <v>128.27000000000001</v>
      </c>
      <c r="H83" s="38">
        <f>H81*$B83+I81*$C83+J81*$D83</f>
        <v>107.49550000000001</v>
      </c>
      <c r="I83" s="39"/>
      <c r="J83" s="40"/>
      <c r="K83" s="38">
        <f t="shared" ref="K83" si="61">K81*$B83+L81*$C83+M81*$D83</f>
        <v>101.875</v>
      </c>
      <c r="L83" s="39"/>
      <c r="M83" s="40"/>
      <c r="N83" s="38">
        <f t="shared" ref="N83" si="62">N81*$B83+O81*$C83+P81*$D83</f>
        <v>133.95500000000001</v>
      </c>
      <c r="O83" s="39"/>
      <c r="P83" s="40"/>
      <c r="Q83" s="38">
        <f t="shared" ref="Q83" si="63">Q81*$B83+R81*$C83+S81*$D83</f>
        <v>112.91</v>
      </c>
      <c r="R83" s="39"/>
      <c r="S83" s="40"/>
      <c r="T83" s="38">
        <f t="shared" ref="T83" si="64">T81*$B83+U81*$C83+V81*$D83</f>
        <v>133.58500000000001</v>
      </c>
      <c r="U83" s="39"/>
      <c r="V83" s="40"/>
      <c r="W83" s="38">
        <f t="shared" ref="W83" si="65">W81*$B83+X81*$C83+Y81*$D83</f>
        <v>112.11</v>
      </c>
      <c r="X83" s="39"/>
      <c r="Y83" s="40"/>
      <c r="AB83" s="17" t="s">
        <v>98</v>
      </c>
      <c r="AC83" s="17">
        <f t="shared" si="60"/>
        <v>0</v>
      </c>
      <c r="AD83" s="36">
        <f t="shared" si="60"/>
        <v>44.439705075863735</v>
      </c>
      <c r="AE83" s="36">
        <f t="shared" si="60"/>
        <v>7.8636280543537707</v>
      </c>
      <c r="AF83" s="36">
        <f t="shared" si="60"/>
        <v>14.234355005788807</v>
      </c>
      <c r="AG83" s="36">
        <f t="shared" si="60"/>
        <v>3.1503260008530787</v>
      </c>
      <c r="AH83" s="36">
        <f t="shared" si="60"/>
        <v>4.9661812199134587</v>
      </c>
      <c r="AI83" s="36">
        <f t="shared" si="60"/>
        <v>5.6303698738650789</v>
      </c>
      <c r="AJ83" s="36">
        <f t="shared" si="60"/>
        <v>8.7380415574919095</v>
      </c>
    </row>
    <row r="84" spans="1:36" x14ac:dyDescent="0.25">
      <c r="A84" s="13"/>
      <c r="B84" s="32" t="s">
        <v>75</v>
      </c>
      <c r="C84" s="33"/>
      <c r="D84" s="33"/>
      <c r="E84" s="43" t="s">
        <v>29</v>
      </c>
      <c r="F84" s="18">
        <v>1.109</v>
      </c>
      <c r="G84" s="18">
        <v>1.663</v>
      </c>
      <c r="H84" s="34">
        <v>0.69699999999999995</v>
      </c>
      <c r="I84" s="35">
        <v>1.6839999999999999</v>
      </c>
      <c r="J84" s="35"/>
      <c r="K84" s="34">
        <v>0.86099999999999999</v>
      </c>
      <c r="L84" s="35">
        <v>1.6830000000000001</v>
      </c>
      <c r="M84" s="35"/>
      <c r="N84" s="34">
        <v>0.98699999999999999</v>
      </c>
      <c r="O84" s="35">
        <v>1.532</v>
      </c>
      <c r="P84" s="35"/>
      <c r="Q84" s="34">
        <v>1.04</v>
      </c>
      <c r="R84" s="35">
        <v>1.5860000000000001</v>
      </c>
      <c r="S84" s="35"/>
      <c r="T84" s="34">
        <v>1.163</v>
      </c>
      <c r="U84" s="35">
        <v>1.468</v>
      </c>
      <c r="V84" s="35"/>
      <c r="W84" s="34">
        <v>1.236</v>
      </c>
      <c r="X84" s="35">
        <v>1.5389999999999999</v>
      </c>
      <c r="Y84" s="35"/>
      <c r="AB84" s="17" t="s">
        <v>99</v>
      </c>
      <c r="AC84" s="17">
        <f t="shared" si="60"/>
        <v>0</v>
      </c>
      <c r="AD84" s="36">
        <f t="shared" si="60"/>
        <v>30.461757526444284</v>
      </c>
      <c r="AE84" s="36">
        <f t="shared" si="60"/>
        <v>9.3322823433686075</v>
      </c>
      <c r="AF84" s="36">
        <f t="shared" si="60"/>
        <v>3.6157445077298691</v>
      </c>
      <c r="AG84" s="36">
        <f t="shared" si="60"/>
        <v>36.243897477624103</v>
      </c>
      <c r="AH84" s="36">
        <f t="shared" si="60"/>
        <v>14.839300244100901</v>
      </c>
      <c r="AI84" s="36">
        <f t="shared" si="60"/>
        <v>35.86757526444265</v>
      </c>
      <c r="AJ84" s="36">
        <f t="shared" si="60"/>
        <v>14.025630593978851</v>
      </c>
    </row>
    <row r="85" spans="1:36" x14ac:dyDescent="0.25">
      <c r="A85" s="13"/>
      <c r="B85" s="29"/>
      <c r="C85" s="30"/>
      <c r="D85" s="30"/>
      <c r="E85" s="43"/>
      <c r="F85" s="14"/>
      <c r="G85" s="14"/>
      <c r="I85" s="17" t="s">
        <v>76</v>
      </c>
      <c r="K85" s="14" t="s">
        <v>77</v>
      </c>
      <c r="L85" s="15"/>
      <c r="M85" s="15"/>
      <c r="O85" s="17" t="s">
        <v>78</v>
      </c>
      <c r="R85" s="17" t="s">
        <v>79</v>
      </c>
      <c r="U85" s="17" t="s">
        <v>80</v>
      </c>
      <c r="X85" s="17" t="s">
        <v>81</v>
      </c>
      <c r="AA85" s="8"/>
      <c r="AB85" s="17" t="s">
        <v>100</v>
      </c>
      <c r="AC85" s="17">
        <f t="shared" si="60"/>
        <v>0</v>
      </c>
      <c r="AD85" s="36">
        <f t="shared" si="60"/>
        <v>49.954914337240766</v>
      </c>
      <c r="AE85" s="36">
        <f t="shared" si="60"/>
        <v>7.3489630297565292</v>
      </c>
      <c r="AF85" s="36">
        <f t="shared" si="60"/>
        <v>14.697926059513078</v>
      </c>
      <c r="AG85" s="36">
        <f t="shared" si="60"/>
        <v>13.570784490532017</v>
      </c>
      <c r="AH85" s="36">
        <f t="shared" si="60"/>
        <v>18.394950405770981</v>
      </c>
      <c r="AI85" s="36">
        <f t="shared" si="60"/>
        <v>18.620378719567192</v>
      </c>
      <c r="AJ85" s="36">
        <f t="shared" si="60"/>
        <v>25.112714156898104</v>
      </c>
    </row>
    <row r="86" spans="1:36" x14ac:dyDescent="0.25">
      <c r="A86" s="13"/>
      <c r="B86" s="23">
        <v>0.5</v>
      </c>
      <c r="C86" s="22">
        <v>0.5</v>
      </c>
      <c r="D86" s="22"/>
      <c r="E86" s="44"/>
      <c r="F86" s="57">
        <v>1.109</v>
      </c>
      <c r="G86" s="23">
        <v>1.663</v>
      </c>
      <c r="H86" s="38">
        <f>H84*$B86+I84*$C86+J84*$D86</f>
        <v>1.1904999999999999</v>
      </c>
      <c r="I86" s="39"/>
      <c r="J86" s="40"/>
      <c r="K86" s="38">
        <f t="shared" ref="K86" si="66">K84*$B86+L84*$C86+M84*$D86</f>
        <v>1.272</v>
      </c>
      <c r="L86" s="39"/>
      <c r="M86" s="40"/>
      <c r="N86" s="38">
        <f t="shared" ref="N86" si="67">N84*$B86+O84*$C86+P84*$D86</f>
        <v>1.2595000000000001</v>
      </c>
      <c r="O86" s="39"/>
      <c r="P86" s="40"/>
      <c r="Q86" s="38">
        <f t="shared" ref="Q86" si="68">Q84*$B86+R84*$C86+S84*$D86</f>
        <v>1.3130000000000002</v>
      </c>
      <c r="R86" s="39"/>
      <c r="S86" s="40"/>
      <c r="T86" s="38">
        <f t="shared" ref="T86" si="69">T84*$B86+U84*$C86+V84*$D86</f>
        <v>1.3155000000000001</v>
      </c>
      <c r="U86" s="39"/>
      <c r="V86" s="40"/>
      <c r="W86" s="38">
        <f t="shared" ref="W86" si="70">W84*$B86+X84*$C86+Y84*$D86</f>
        <v>1.3875</v>
      </c>
      <c r="X86" s="39"/>
      <c r="Y86" s="40"/>
    </row>
    <row r="93" spans="1:36" x14ac:dyDescent="0.25">
      <c r="AB93" s="8"/>
    </row>
    <row r="94" spans="1:36" x14ac:dyDescent="0.25">
      <c r="AC94" s="8"/>
      <c r="AD94" s="8"/>
      <c r="AE94" s="8"/>
      <c r="AF94" s="8"/>
      <c r="AG94" s="8"/>
      <c r="AH94" s="8"/>
      <c r="AI94" s="8"/>
      <c r="AJ94" s="8"/>
    </row>
  </sheetData>
  <mergeCells count="403">
    <mergeCell ref="K86:M86"/>
    <mergeCell ref="N86:P86"/>
    <mergeCell ref="Q86:S86"/>
    <mergeCell ref="T86:V86"/>
    <mergeCell ref="W86:Y86"/>
    <mergeCell ref="N83:P83"/>
    <mergeCell ref="Q83:S83"/>
    <mergeCell ref="T83:V83"/>
    <mergeCell ref="W83:Y83"/>
    <mergeCell ref="B84:D85"/>
    <mergeCell ref="E84:E86"/>
    <mergeCell ref="F84:F85"/>
    <mergeCell ref="G84:G85"/>
    <mergeCell ref="K85:M85"/>
    <mergeCell ref="H86:J86"/>
    <mergeCell ref="W80:Y80"/>
    <mergeCell ref="A81:A86"/>
    <mergeCell ref="B81:D82"/>
    <mergeCell ref="E81:E83"/>
    <mergeCell ref="F81:F82"/>
    <mergeCell ref="G81:G82"/>
    <mergeCell ref="H82:J82"/>
    <mergeCell ref="K82:M82"/>
    <mergeCell ref="H83:J83"/>
    <mergeCell ref="K83:M83"/>
    <mergeCell ref="K79:M79"/>
    <mergeCell ref="N79:P79"/>
    <mergeCell ref="Q79:S79"/>
    <mergeCell ref="T79:V79"/>
    <mergeCell ref="W79:Y79"/>
    <mergeCell ref="H80:J80"/>
    <mergeCell ref="K80:M80"/>
    <mergeCell ref="N80:P80"/>
    <mergeCell ref="Q80:S80"/>
    <mergeCell ref="T80:V80"/>
    <mergeCell ref="K77:M77"/>
    <mergeCell ref="N77:P77"/>
    <mergeCell ref="Q77:S77"/>
    <mergeCell ref="T77:V77"/>
    <mergeCell ref="W77:Y77"/>
    <mergeCell ref="B78:D79"/>
    <mergeCell ref="E78:E80"/>
    <mergeCell ref="F78:F79"/>
    <mergeCell ref="G78:G79"/>
    <mergeCell ref="H79:J79"/>
    <mergeCell ref="W74:Y74"/>
    <mergeCell ref="B75:D76"/>
    <mergeCell ref="E75:E77"/>
    <mergeCell ref="F75:F76"/>
    <mergeCell ref="G75:G76"/>
    <mergeCell ref="K76:M76"/>
    <mergeCell ref="N76:P76"/>
    <mergeCell ref="T76:V76"/>
    <mergeCell ref="W76:Y76"/>
    <mergeCell ref="H77:J77"/>
    <mergeCell ref="T73:V73"/>
    <mergeCell ref="H74:J74"/>
    <mergeCell ref="K74:M74"/>
    <mergeCell ref="N74:P74"/>
    <mergeCell ref="Q74:S74"/>
    <mergeCell ref="T74:V74"/>
    <mergeCell ref="W71:Y71"/>
    <mergeCell ref="A72:A80"/>
    <mergeCell ref="B72:D73"/>
    <mergeCell ref="E72:E74"/>
    <mergeCell ref="F72:F73"/>
    <mergeCell ref="G72:G73"/>
    <mergeCell ref="K72:M73"/>
    <mergeCell ref="Q72:S73"/>
    <mergeCell ref="W72:Y73"/>
    <mergeCell ref="N73:P73"/>
    <mergeCell ref="B71:D71"/>
    <mergeCell ref="H71:J71"/>
    <mergeCell ref="K71:M71"/>
    <mergeCell ref="N71:P71"/>
    <mergeCell ref="Q71:S71"/>
    <mergeCell ref="T71:V71"/>
    <mergeCell ref="Q65:S65"/>
    <mergeCell ref="T65:V65"/>
    <mergeCell ref="W65:Y65"/>
    <mergeCell ref="B70:D70"/>
    <mergeCell ref="H70:J70"/>
    <mergeCell ref="K70:M70"/>
    <mergeCell ref="N70:P70"/>
    <mergeCell ref="Q70:S70"/>
    <mergeCell ref="T70:V70"/>
    <mergeCell ref="W70:Y70"/>
    <mergeCell ref="T62:V62"/>
    <mergeCell ref="W62:Y62"/>
    <mergeCell ref="B63:D64"/>
    <mergeCell ref="E63:E65"/>
    <mergeCell ref="F63:F64"/>
    <mergeCell ref="G63:G64"/>
    <mergeCell ref="K64:M64"/>
    <mergeCell ref="H65:J65"/>
    <mergeCell ref="K65:M65"/>
    <mergeCell ref="N65:P65"/>
    <mergeCell ref="H61:J61"/>
    <mergeCell ref="K61:M61"/>
    <mergeCell ref="H62:J62"/>
    <mergeCell ref="K62:M62"/>
    <mergeCell ref="N62:P62"/>
    <mergeCell ref="Q62:S62"/>
    <mergeCell ref="K59:M59"/>
    <mergeCell ref="N59:P59"/>
    <mergeCell ref="Q59:S59"/>
    <mergeCell ref="T59:V59"/>
    <mergeCell ref="W59:Y59"/>
    <mergeCell ref="A60:A65"/>
    <mergeCell ref="B60:D61"/>
    <mergeCell ref="E60:E62"/>
    <mergeCell ref="F60:F61"/>
    <mergeCell ref="G60:G61"/>
    <mergeCell ref="W56:Y56"/>
    <mergeCell ref="B57:D58"/>
    <mergeCell ref="E57:E59"/>
    <mergeCell ref="F57:F58"/>
    <mergeCell ref="G57:G58"/>
    <mergeCell ref="H58:J58"/>
    <mergeCell ref="K58:M58"/>
    <mergeCell ref="N58:P58"/>
    <mergeCell ref="T58:V58"/>
    <mergeCell ref="H59:J59"/>
    <mergeCell ref="K55:M55"/>
    <mergeCell ref="N55:P55"/>
    <mergeCell ref="Q55:S55"/>
    <mergeCell ref="T55:V55"/>
    <mergeCell ref="W55:Y55"/>
    <mergeCell ref="H56:J56"/>
    <mergeCell ref="K56:M56"/>
    <mergeCell ref="N56:P56"/>
    <mergeCell ref="Q56:S56"/>
    <mergeCell ref="T56:V56"/>
    <mergeCell ref="A54:A59"/>
    <mergeCell ref="B54:D55"/>
    <mergeCell ref="E54:E56"/>
    <mergeCell ref="F54:F55"/>
    <mergeCell ref="G54:G55"/>
    <mergeCell ref="H55:J55"/>
    <mergeCell ref="N52:P52"/>
    <mergeCell ref="Q52:S52"/>
    <mergeCell ref="T52:V52"/>
    <mergeCell ref="W52:Y52"/>
    <mergeCell ref="H53:J53"/>
    <mergeCell ref="K53:M53"/>
    <mergeCell ref="N53:P53"/>
    <mergeCell ref="Q53:S53"/>
    <mergeCell ref="T53:V53"/>
    <mergeCell ref="W53:Y53"/>
    <mergeCell ref="B51:D52"/>
    <mergeCell ref="E51:E53"/>
    <mergeCell ref="F51:F52"/>
    <mergeCell ref="G51:G52"/>
    <mergeCell ref="H52:J52"/>
    <mergeCell ref="K52:M52"/>
    <mergeCell ref="H50:J50"/>
    <mergeCell ref="K50:M50"/>
    <mergeCell ref="N50:P50"/>
    <mergeCell ref="Q50:S50"/>
    <mergeCell ref="T50:V50"/>
    <mergeCell ref="W50:Y50"/>
    <mergeCell ref="W47:Y47"/>
    <mergeCell ref="B48:D49"/>
    <mergeCell ref="E48:E50"/>
    <mergeCell ref="F48:F49"/>
    <mergeCell ref="G48:G49"/>
    <mergeCell ref="K49:M49"/>
    <mergeCell ref="N49:P49"/>
    <mergeCell ref="Q49:S49"/>
    <mergeCell ref="T49:V49"/>
    <mergeCell ref="W49:Y49"/>
    <mergeCell ref="N46:P46"/>
    <mergeCell ref="T46:V46"/>
    <mergeCell ref="H47:J47"/>
    <mergeCell ref="K47:M47"/>
    <mergeCell ref="N47:P47"/>
    <mergeCell ref="Q47:S47"/>
    <mergeCell ref="T47:V47"/>
    <mergeCell ref="W44:Y44"/>
    <mergeCell ref="A45:A53"/>
    <mergeCell ref="B45:D46"/>
    <mergeCell ref="E45:E47"/>
    <mergeCell ref="F45:F46"/>
    <mergeCell ref="G45:G46"/>
    <mergeCell ref="K45:M46"/>
    <mergeCell ref="Q45:S46"/>
    <mergeCell ref="W45:Y46"/>
    <mergeCell ref="H46:J46"/>
    <mergeCell ref="B44:D44"/>
    <mergeCell ref="H44:J44"/>
    <mergeCell ref="K44:M44"/>
    <mergeCell ref="N44:P44"/>
    <mergeCell ref="Q44:S44"/>
    <mergeCell ref="T44:V44"/>
    <mergeCell ref="AA40:AA41"/>
    <mergeCell ref="B43:D43"/>
    <mergeCell ref="H43:J43"/>
    <mergeCell ref="K43:M43"/>
    <mergeCell ref="N43:P43"/>
    <mergeCell ref="Q43:S43"/>
    <mergeCell ref="T43:V43"/>
    <mergeCell ref="W43:Y43"/>
    <mergeCell ref="K38:M38"/>
    <mergeCell ref="N38:P38"/>
    <mergeCell ref="Q38:S38"/>
    <mergeCell ref="T38:V38"/>
    <mergeCell ref="W38:Y38"/>
    <mergeCell ref="AA38:AA39"/>
    <mergeCell ref="N35:P35"/>
    <mergeCell ref="Q35:S35"/>
    <mergeCell ref="T35:V35"/>
    <mergeCell ref="W35:Y35"/>
    <mergeCell ref="B36:D37"/>
    <mergeCell ref="E36:E38"/>
    <mergeCell ref="F36:F37"/>
    <mergeCell ref="G36:G37"/>
    <mergeCell ref="K37:M37"/>
    <mergeCell ref="H38:J38"/>
    <mergeCell ref="W32:Y32"/>
    <mergeCell ref="A33:A38"/>
    <mergeCell ref="B33:D34"/>
    <mergeCell ref="E33:E35"/>
    <mergeCell ref="F33:F34"/>
    <mergeCell ref="G33:G34"/>
    <mergeCell ref="H34:J34"/>
    <mergeCell ref="K34:M34"/>
    <mergeCell ref="H35:J35"/>
    <mergeCell ref="K35:M35"/>
    <mergeCell ref="N31:P31"/>
    <mergeCell ref="T31:V31"/>
    <mergeCell ref="H32:J32"/>
    <mergeCell ref="K32:M32"/>
    <mergeCell ref="N32:P32"/>
    <mergeCell ref="Q32:S32"/>
    <mergeCell ref="T32:V32"/>
    <mergeCell ref="B30:D31"/>
    <mergeCell ref="E30:E32"/>
    <mergeCell ref="F30:F31"/>
    <mergeCell ref="G30:G31"/>
    <mergeCell ref="H31:J31"/>
    <mergeCell ref="K31:M31"/>
    <mergeCell ref="T28:V28"/>
    <mergeCell ref="W28:Y28"/>
    <mergeCell ref="H29:J29"/>
    <mergeCell ref="K29:M29"/>
    <mergeCell ref="N29:P29"/>
    <mergeCell ref="Q29:S29"/>
    <mergeCell ref="T29:V29"/>
    <mergeCell ref="W29:Y29"/>
    <mergeCell ref="W26:Y26"/>
    <mergeCell ref="A27:A32"/>
    <mergeCell ref="B27:D28"/>
    <mergeCell ref="E27:E29"/>
    <mergeCell ref="F27:F28"/>
    <mergeCell ref="G27:G28"/>
    <mergeCell ref="H28:J28"/>
    <mergeCell ref="K28:M28"/>
    <mergeCell ref="N28:P28"/>
    <mergeCell ref="Q28:S28"/>
    <mergeCell ref="T25:V25"/>
    <mergeCell ref="H26:J26"/>
    <mergeCell ref="K26:M26"/>
    <mergeCell ref="N26:P26"/>
    <mergeCell ref="Q26:S26"/>
    <mergeCell ref="T26:V26"/>
    <mergeCell ref="W23:Y23"/>
    <mergeCell ref="B24:D25"/>
    <mergeCell ref="E24:E26"/>
    <mergeCell ref="F24:F25"/>
    <mergeCell ref="G24:G25"/>
    <mergeCell ref="K24:M25"/>
    <mergeCell ref="Q24:S25"/>
    <mergeCell ref="W24:Y25"/>
    <mergeCell ref="H25:J25"/>
    <mergeCell ref="N25:P25"/>
    <mergeCell ref="N22:P22"/>
    <mergeCell ref="T22:V22"/>
    <mergeCell ref="H23:J23"/>
    <mergeCell ref="K23:M23"/>
    <mergeCell ref="N23:P23"/>
    <mergeCell ref="Q23:S23"/>
    <mergeCell ref="T23:V23"/>
    <mergeCell ref="W20:Y20"/>
    <mergeCell ref="A21:A26"/>
    <mergeCell ref="B21:D22"/>
    <mergeCell ref="E21:E23"/>
    <mergeCell ref="F21:F22"/>
    <mergeCell ref="G21:G22"/>
    <mergeCell ref="K21:M22"/>
    <mergeCell ref="Q21:S22"/>
    <mergeCell ref="W21:Y22"/>
    <mergeCell ref="H22:J22"/>
    <mergeCell ref="T19:V19"/>
    <mergeCell ref="H20:J20"/>
    <mergeCell ref="K20:M20"/>
    <mergeCell ref="N20:P20"/>
    <mergeCell ref="Q20:S20"/>
    <mergeCell ref="T20:V20"/>
    <mergeCell ref="W17:Y17"/>
    <mergeCell ref="B18:D19"/>
    <mergeCell ref="E18:E20"/>
    <mergeCell ref="F18:F19"/>
    <mergeCell ref="G18:G19"/>
    <mergeCell ref="K18:M19"/>
    <mergeCell ref="Q18:S19"/>
    <mergeCell ref="W18:Y19"/>
    <mergeCell ref="H19:J19"/>
    <mergeCell ref="N19:P19"/>
    <mergeCell ref="N16:P16"/>
    <mergeCell ref="T16:V16"/>
    <mergeCell ref="H17:J17"/>
    <mergeCell ref="K17:M17"/>
    <mergeCell ref="N17:P17"/>
    <mergeCell ref="Q17:S17"/>
    <mergeCell ref="T17:V17"/>
    <mergeCell ref="AA14:AA16"/>
    <mergeCell ref="A15:A20"/>
    <mergeCell ref="B15:D16"/>
    <mergeCell ref="E15:E17"/>
    <mergeCell ref="F15:F16"/>
    <mergeCell ref="G15:G16"/>
    <mergeCell ref="K15:M16"/>
    <mergeCell ref="Q15:S16"/>
    <mergeCell ref="W15:Y16"/>
    <mergeCell ref="H16:J16"/>
    <mergeCell ref="W13:Y13"/>
    <mergeCell ref="H14:J14"/>
    <mergeCell ref="K14:M14"/>
    <mergeCell ref="N14:P14"/>
    <mergeCell ref="Q14:S14"/>
    <mergeCell ref="T14:V14"/>
    <mergeCell ref="W14:Y14"/>
    <mergeCell ref="W11:Y11"/>
    <mergeCell ref="B12:D13"/>
    <mergeCell ref="E12:E14"/>
    <mergeCell ref="F12:F13"/>
    <mergeCell ref="G12:G13"/>
    <mergeCell ref="H13:J13"/>
    <mergeCell ref="K13:M13"/>
    <mergeCell ref="N13:P13"/>
    <mergeCell ref="Q13:S13"/>
    <mergeCell ref="T13:V13"/>
    <mergeCell ref="K10:M10"/>
    <mergeCell ref="N10:P10"/>
    <mergeCell ref="Q10:S10"/>
    <mergeCell ref="T10:V10"/>
    <mergeCell ref="W10:Y10"/>
    <mergeCell ref="H11:J11"/>
    <mergeCell ref="K11:M11"/>
    <mergeCell ref="N11:P11"/>
    <mergeCell ref="Q11:S11"/>
    <mergeCell ref="T11:V11"/>
    <mergeCell ref="W7:Y7"/>
    <mergeCell ref="H8:J8"/>
    <mergeCell ref="K8:M8"/>
    <mergeCell ref="N8:P8"/>
    <mergeCell ref="Q8:S8"/>
    <mergeCell ref="T8:V8"/>
    <mergeCell ref="W8:Y8"/>
    <mergeCell ref="W5:Y5"/>
    <mergeCell ref="B6:D7"/>
    <mergeCell ref="E6:E8"/>
    <mergeCell ref="F6:F7"/>
    <mergeCell ref="G6:G7"/>
    <mergeCell ref="H7:J7"/>
    <mergeCell ref="K7:M7"/>
    <mergeCell ref="N7:P7"/>
    <mergeCell ref="Q7:S7"/>
    <mergeCell ref="T7:V7"/>
    <mergeCell ref="Q3:S4"/>
    <mergeCell ref="W3:Y4"/>
    <mergeCell ref="H4:J4"/>
    <mergeCell ref="N4:P4"/>
    <mergeCell ref="T4:V4"/>
    <mergeCell ref="H5:J5"/>
    <mergeCell ref="K5:M5"/>
    <mergeCell ref="N5:P5"/>
    <mergeCell ref="Q5:S5"/>
    <mergeCell ref="T5:V5"/>
    <mergeCell ref="A3:A14"/>
    <mergeCell ref="B3:D4"/>
    <mergeCell ref="E3:E5"/>
    <mergeCell ref="F3:F4"/>
    <mergeCell ref="G3:G4"/>
    <mergeCell ref="K3:M4"/>
    <mergeCell ref="B9:D10"/>
    <mergeCell ref="E9:E11"/>
    <mergeCell ref="F9:F10"/>
    <mergeCell ref="G9:G10"/>
    <mergeCell ref="W1:Y1"/>
    <mergeCell ref="B2:D2"/>
    <mergeCell ref="H2:J2"/>
    <mergeCell ref="K2:M2"/>
    <mergeCell ref="N2:P2"/>
    <mergeCell ref="Q2:S2"/>
    <mergeCell ref="T2:V2"/>
    <mergeCell ref="W2:Y2"/>
    <mergeCell ref="B1:D1"/>
    <mergeCell ref="H1:J1"/>
    <mergeCell ref="K1:M1"/>
    <mergeCell ref="N1:P1"/>
    <mergeCell ref="Q1:S1"/>
    <mergeCell ref="T1:V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Yang</dc:creator>
  <cp:lastModifiedBy>Jim Yang</cp:lastModifiedBy>
  <dcterms:created xsi:type="dcterms:W3CDTF">2022-06-22T19:28:32Z</dcterms:created>
  <dcterms:modified xsi:type="dcterms:W3CDTF">2022-06-22T19:29:28Z</dcterms:modified>
</cp:coreProperties>
</file>