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720" yWindow="450" windowWidth="22755" windowHeight="9630"/>
  </bookViews>
  <sheets>
    <sheet name="MS Team" sheetId="1" r:id="rId1"/>
    <sheet name="Nodes" sheetId="2" r:id="rId2"/>
  </sheets>
  <definedNames>
    <definedName name="_xlnm._FilterDatabase" localSheetId="0" hidden="1">'MS Team'!$A$1:$H$40</definedName>
    <definedName name="Node_No">Nodes!$A$2:$A$11</definedName>
    <definedName name="Nodes">Nodes!$B$2:$B$11</definedName>
    <definedName name="One_List">Nodes!$L$2:$L$5</definedName>
    <definedName name="Two_List">Nodes!$M$2:$M$5</definedName>
  </definedNames>
  <calcPr calcId="145621"/>
</workbook>
</file>

<file path=xl/calcChain.xml><?xml version="1.0" encoding="utf-8"?>
<calcChain xmlns="http://schemas.openxmlformats.org/spreadsheetml/2006/main">
  <c r="C18" i="2" l="1"/>
  <c r="D18" i="2" s="1"/>
  <c r="F2" i="2"/>
  <c r="E14" i="2"/>
  <c r="L14" i="2" s="1" a="1"/>
  <c r="I14" i="2" l="1" a="1"/>
  <c r="N2" i="2" a="1"/>
  <c r="N2" i="2" s="1"/>
  <c r="N4" i="2" l="1"/>
  <c r="N5" i="2"/>
  <c r="N3" i="2"/>
  <c r="G3" i="2"/>
  <c r="G4" i="2"/>
  <c r="G5" i="2"/>
  <c r="G6" i="2"/>
  <c r="G7" i="2"/>
  <c r="G8" i="2"/>
  <c r="G9" i="2"/>
  <c r="G10" i="2"/>
  <c r="G11" i="2"/>
  <c r="H11" i="2" s="1"/>
  <c r="G2" i="2"/>
  <c r="E11" i="2"/>
  <c r="E10" i="2"/>
  <c r="E9" i="2"/>
  <c r="E8" i="2"/>
  <c r="E7" i="2"/>
  <c r="E6" i="2"/>
  <c r="E5" i="2"/>
  <c r="E4" i="2"/>
  <c r="E3" i="2"/>
  <c r="E2" i="2"/>
  <c r="F8" i="2" l="1"/>
  <c r="H7" i="2"/>
  <c r="I7" i="2" s="1"/>
  <c r="F7" i="2"/>
  <c r="H6" i="2"/>
  <c r="I6" i="2" s="1"/>
  <c r="H5" i="2"/>
  <c r="I5" i="2" s="1"/>
  <c r="F6" i="2"/>
  <c r="H4" i="2"/>
  <c r="I4" i="2" s="1"/>
  <c r="F5" i="2"/>
  <c r="H2" i="2"/>
  <c r="F3" i="2"/>
  <c r="F11" i="2"/>
  <c r="H10" i="2"/>
  <c r="I10" i="2" s="1"/>
  <c r="J11" i="2"/>
  <c r="I11" i="2"/>
  <c r="H3" i="2"/>
  <c r="I3" i="2" s="1"/>
  <c r="F4" i="2"/>
  <c r="F10" i="2"/>
  <c r="H9" i="2"/>
  <c r="I9" i="2" s="1"/>
  <c r="F9" i="2"/>
  <c r="H8" i="2"/>
  <c r="I8" i="2" s="1"/>
  <c r="L14" i="2"/>
  <c r="L16" i="2"/>
  <c r="I14" i="2"/>
  <c r="L17" i="2"/>
  <c r="L15" i="2"/>
  <c r="I2" i="2" l="1"/>
  <c r="H12" i="2"/>
  <c r="F12" i="2" s="1"/>
  <c r="F13" i="2" s="1"/>
</calcChain>
</file>

<file path=xl/comments1.xml><?xml version="1.0" encoding="utf-8"?>
<comments xmlns="http://schemas.openxmlformats.org/spreadsheetml/2006/main">
  <authors>
    <author>Peter Dodge</author>
  </authors>
  <commentList>
    <comment ref="I1" authorId="0">
      <text>
        <r>
          <rPr>
            <sz val="9"/>
            <color indexed="81"/>
            <rFont val="Tahoma"/>
            <family val="2"/>
          </rPr>
          <t>Third octet can be 200 or 221, as these are allocated by MTNI access system.</t>
        </r>
      </text>
    </comment>
  </commentList>
</comments>
</file>

<file path=xl/sharedStrings.xml><?xml version="1.0" encoding="utf-8"?>
<sst xmlns="http://schemas.openxmlformats.org/spreadsheetml/2006/main" count="333" uniqueCount="245">
  <si>
    <t>Name</t>
  </si>
  <si>
    <t>Position</t>
  </si>
  <si>
    <t>Alireza</t>
  </si>
  <si>
    <t>PM</t>
  </si>
  <si>
    <t>Behzad</t>
  </si>
  <si>
    <t>Team Leader</t>
  </si>
  <si>
    <t>Hamidreza</t>
  </si>
  <si>
    <t>Mehrdad</t>
  </si>
  <si>
    <t>Audit Coordinator</t>
  </si>
  <si>
    <t>Joey</t>
  </si>
  <si>
    <t>Change Coordinator</t>
  </si>
  <si>
    <t>Amin</t>
  </si>
  <si>
    <t>Problem Coordinator</t>
  </si>
  <si>
    <t>Bryan</t>
  </si>
  <si>
    <t>INC Coordinator</t>
  </si>
  <si>
    <t>Omid</t>
  </si>
  <si>
    <t xml:space="preserve">System Analysis </t>
  </si>
  <si>
    <t>Pouya</t>
  </si>
  <si>
    <t>Masoud</t>
  </si>
  <si>
    <t xml:space="preserve">CCN  </t>
  </si>
  <si>
    <t>Reza</t>
  </si>
  <si>
    <t>CCN / VPN</t>
  </si>
  <si>
    <t>Roozbeh</t>
  </si>
  <si>
    <t>EMA / CCN / VPN</t>
  </si>
  <si>
    <t>Pouyan</t>
  </si>
  <si>
    <t>EMA / HZ / OSS</t>
  </si>
  <si>
    <t>Hadi</t>
  </si>
  <si>
    <t>EMA / SDP</t>
  </si>
  <si>
    <t>Nima</t>
  </si>
  <si>
    <t>EMA / CRS / VS</t>
  </si>
  <si>
    <t>Sholeh</t>
  </si>
  <si>
    <t>EMM online / AIR</t>
  </si>
  <si>
    <t xml:space="preserve">Mahnaz </t>
  </si>
  <si>
    <t>Mehdi</t>
  </si>
  <si>
    <t>SDP / HZ</t>
  </si>
  <si>
    <t>Hosein M</t>
  </si>
  <si>
    <t xml:space="preserve">SDP </t>
  </si>
  <si>
    <t>Kaveh</t>
  </si>
  <si>
    <t>SDP</t>
  </si>
  <si>
    <t>Bita</t>
  </si>
  <si>
    <t>SDP Tariff</t>
  </si>
  <si>
    <t>Sara</t>
  </si>
  <si>
    <t>Minsat / SDP Tariff / CRS</t>
  </si>
  <si>
    <t>Iman</t>
  </si>
  <si>
    <t>Ehsan</t>
  </si>
  <si>
    <t>Farinaz</t>
  </si>
  <si>
    <t>Warrior / Developer</t>
  </si>
  <si>
    <t>Amir</t>
  </si>
  <si>
    <t>Bahram</t>
  </si>
  <si>
    <t>OSS Team Leader</t>
  </si>
  <si>
    <t>Shahrzad</t>
  </si>
  <si>
    <t>OSS</t>
  </si>
  <si>
    <t>FO Team Leader</t>
  </si>
  <si>
    <t>Armita</t>
  </si>
  <si>
    <t>FO</t>
  </si>
  <si>
    <t>Babak</t>
  </si>
  <si>
    <t>Hossein Y</t>
  </si>
  <si>
    <t>Meysam</t>
  </si>
  <si>
    <t>Zohreh</t>
  </si>
  <si>
    <t>No</t>
  </si>
  <si>
    <t>Bandong</t>
  </si>
  <si>
    <t>Bibak</t>
  </si>
  <si>
    <t>Talukder</t>
  </si>
  <si>
    <t>Dayrit</t>
  </si>
  <si>
    <t>Mehdizadeh</t>
  </si>
  <si>
    <t>Khaleghi</t>
  </si>
  <si>
    <t>Azimi</t>
  </si>
  <si>
    <t>Toossi</t>
  </si>
  <si>
    <t>Rezaei</t>
  </si>
  <si>
    <t>Kiomarsy</t>
  </si>
  <si>
    <t>Raufi</t>
  </si>
  <si>
    <t>Shadalouiee</t>
  </si>
  <si>
    <t>Bakhtyari</t>
  </si>
  <si>
    <t>Modirifar</t>
  </si>
  <si>
    <t>Azizi</t>
  </si>
  <si>
    <t>Salehi</t>
  </si>
  <si>
    <t>Soleimani</t>
  </si>
  <si>
    <t>Ghasemi</t>
  </si>
  <si>
    <t>Niktabar</t>
  </si>
  <si>
    <t>Niroobakhsh</t>
  </si>
  <si>
    <t>Dastan</t>
  </si>
  <si>
    <t>Mardanifar</t>
  </si>
  <si>
    <t>Yousefpour</t>
  </si>
  <si>
    <t>Ebrahimpour</t>
  </si>
  <si>
    <t>Ghazvinian</t>
  </si>
  <si>
    <t>Amini</t>
  </si>
  <si>
    <t>Golzar</t>
  </si>
  <si>
    <t xml:space="preserve">Shahsavari </t>
  </si>
  <si>
    <t>Hesampour</t>
  </si>
  <si>
    <t>Mandegar</t>
  </si>
  <si>
    <t>Valinezhad</t>
  </si>
  <si>
    <t>Rafie Azad</t>
  </si>
  <si>
    <t>Sezavar</t>
  </si>
  <si>
    <t>Tazarvifard</t>
  </si>
  <si>
    <t>Karimi</t>
  </si>
  <si>
    <t>Abbasi</t>
  </si>
  <si>
    <t>Saeed A</t>
  </si>
  <si>
    <t>Saeed Gh</t>
  </si>
  <si>
    <t>Keyvan N</t>
  </si>
  <si>
    <t>keyvan K</t>
  </si>
  <si>
    <t xml:space="preserve">Ghorban Hosseini </t>
  </si>
  <si>
    <t>Group</t>
  </si>
  <si>
    <t>A</t>
  </si>
  <si>
    <t>B</t>
  </si>
  <si>
    <t>*</t>
  </si>
  <si>
    <r>
      <t>A</t>
    </r>
    <r>
      <rPr>
        <b/>
        <sz val="12"/>
        <color theme="1"/>
        <rFont val="Calibri"/>
        <family val="2"/>
      </rPr>
      <t>*</t>
    </r>
  </si>
  <si>
    <t>C</t>
  </si>
  <si>
    <t>B*</t>
  </si>
  <si>
    <t>C*</t>
  </si>
  <si>
    <t>Group #</t>
  </si>
  <si>
    <t>Reason</t>
  </si>
  <si>
    <t>Need</t>
  </si>
  <si>
    <t>Relation</t>
  </si>
  <si>
    <t>Saeidreza.g</t>
  </si>
  <si>
    <t>saeid.ab</t>
  </si>
  <si>
    <t>armita.d</t>
  </si>
  <si>
    <t>Zohre.g</t>
  </si>
  <si>
    <t>babak.mar</t>
  </si>
  <si>
    <t>hossein.you</t>
  </si>
  <si>
    <t>abbas.ras</t>
  </si>
  <si>
    <t>Abbas</t>
  </si>
  <si>
    <t>Rastgou</t>
  </si>
  <si>
    <t>Surname</t>
  </si>
  <si>
    <t>Access To:</t>
  </si>
  <si>
    <t>Node</t>
  </si>
  <si>
    <t>Number</t>
  </si>
  <si>
    <t>Cluster</t>
  </si>
  <si>
    <t>Total No.</t>
  </si>
  <si>
    <t>AIR</t>
  </si>
  <si>
    <t>VS</t>
  </si>
  <si>
    <t>CCN</t>
  </si>
  <si>
    <t>VPN</t>
  </si>
  <si>
    <t>EMA</t>
  </si>
  <si>
    <t>EMM OLM</t>
  </si>
  <si>
    <t>EMM F&amp;E</t>
  </si>
  <si>
    <t>CRS</t>
  </si>
  <si>
    <t>MINSAT</t>
  </si>
  <si>
    <t>No.</t>
  </si>
  <si>
    <t>hadi.k</t>
  </si>
  <si>
    <t>hosein.m</t>
  </si>
  <si>
    <t>Kaveh.az</t>
  </si>
  <si>
    <t>warrior</t>
  </si>
  <si>
    <t>ossnav</t>
  </si>
  <si>
    <t>DRUser</t>
  </si>
  <si>
    <t>hFlag</t>
  </si>
  <si>
    <t>Node Access</t>
  </si>
  <si>
    <t>MTNI login Name</t>
  </si>
  <si>
    <t>OS Name</t>
  </si>
  <si>
    <t>App Name</t>
  </si>
  <si>
    <t>behzad.g</t>
  </si>
  <si>
    <t>omid.m</t>
  </si>
  <si>
    <t>meysam.ebr</t>
  </si>
  <si>
    <t>iman.so</t>
  </si>
  <si>
    <t>mahnaz.ma</t>
  </si>
  <si>
    <t>sara.sal</t>
  </si>
  <si>
    <t>mrezaka</t>
  </si>
  <si>
    <t>Mohammadreza</t>
  </si>
  <si>
    <t>Support</t>
  </si>
  <si>
    <t>Kiumarsi</t>
  </si>
  <si>
    <t>Hadi (Yavar)</t>
  </si>
  <si>
    <t>Left Ericsson to MTNI 18/6/2014</t>
  </si>
  <si>
    <t>Ankit</t>
  </si>
  <si>
    <t>Mainul</t>
  </si>
  <si>
    <t>Peter</t>
  </si>
  <si>
    <t>Dodge</t>
  </si>
  <si>
    <t>Left Ericsson</t>
  </si>
  <si>
    <t>Moved to Projects</t>
  </si>
  <si>
    <t>Moved to KAM</t>
  </si>
  <si>
    <t>Khaled</t>
  </si>
  <si>
    <t>FO - Mahshad</t>
  </si>
  <si>
    <t>Singhal</t>
  </si>
  <si>
    <t>Hossain</t>
  </si>
  <si>
    <t>MBSS &amp; BO Engineer</t>
  </si>
  <si>
    <t>joey.b</t>
  </si>
  <si>
    <t>pouya.k</t>
  </si>
  <si>
    <t>reza.hes</t>
  </si>
  <si>
    <t>Hadi.k</t>
  </si>
  <si>
    <t>Shahrzad.ta</t>
  </si>
  <si>
    <t>MDGSAmin.t</t>
  </si>
  <si>
    <t>nima.r</t>
  </si>
  <si>
    <t>Bita.v</t>
  </si>
  <si>
    <t>amir.s</t>
  </si>
  <si>
    <t>Ehsan.raf</t>
  </si>
  <si>
    <t>keivan.n</t>
  </si>
  <si>
    <t>masoud.az</t>
  </si>
  <si>
    <t>pouyan.r</t>
  </si>
  <si>
    <t>Keivan.ka</t>
  </si>
  <si>
    <t>mehdi.ba</t>
  </si>
  <si>
    <t>bahram.n</t>
  </si>
  <si>
    <t>Ankit.s</t>
  </si>
  <si>
    <t>mdmainul.h</t>
  </si>
  <si>
    <t>peterjames.d</t>
  </si>
  <si>
    <t>khaled.s</t>
  </si>
  <si>
    <t>Security Manager</t>
  </si>
  <si>
    <t>MTNI IP</t>
  </si>
  <si>
    <t>192.168.221.75</t>
  </si>
  <si>
    <t>Moussa</t>
  </si>
  <si>
    <t>Oumarou</t>
  </si>
  <si>
    <t>MBSS Sys Adm</t>
  </si>
  <si>
    <t>moussa.s</t>
  </si>
  <si>
    <t>Bryan.d</t>
  </si>
  <si>
    <t>192.168.221.107</t>
  </si>
  <si>
    <t>192.168.221.98</t>
  </si>
  <si>
    <t>192.168.221.111</t>
  </si>
  <si>
    <t>192.168.221.5</t>
  </si>
  <si>
    <t>ehsan.ra</t>
  </si>
  <si>
    <t>masoud.a</t>
  </si>
  <si>
    <t>abbas.ra</t>
  </si>
  <si>
    <t>meysam.e</t>
  </si>
  <si>
    <t>mahnaz.m</t>
  </si>
  <si>
    <t>192.168.221.103</t>
  </si>
  <si>
    <r>
      <rPr>
        <b/>
        <sz val="12"/>
        <color theme="1"/>
        <rFont val="Calibri"/>
        <family val="2"/>
        <scheme val="minor"/>
      </rPr>
      <t>AIR</t>
    </r>
    <r>
      <rPr>
        <sz val="12"/>
        <color theme="1"/>
        <rFont val="Calibri"/>
        <family val="2"/>
        <scheme val="minor"/>
      </rPr>
      <t xml:space="preserve"> / Audit</t>
    </r>
  </si>
  <si>
    <r>
      <t xml:space="preserve">EMM F&amp;E / </t>
    </r>
    <r>
      <rPr>
        <b/>
        <sz val="12"/>
        <color rgb="FFFF0000"/>
        <rFont val="Calibri"/>
        <family val="2"/>
        <scheme val="minor"/>
      </rPr>
      <t>AIR</t>
    </r>
  </si>
  <si>
    <r>
      <rPr>
        <b/>
        <sz val="12"/>
        <color rgb="FFFF0000"/>
        <rFont val="Calibri"/>
        <family val="2"/>
        <scheme val="minor"/>
      </rPr>
      <t>VS</t>
    </r>
    <r>
      <rPr>
        <sz val="12"/>
        <color theme="1"/>
        <rFont val="Calibri"/>
        <family val="2"/>
        <scheme val="minor"/>
      </rPr>
      <t xml:space="preserve"> / CRS</t>
    </r>
  </si>
  <si>
    <t>192.168.221.122</t>
  </si>
  <si>
    <t>mdmainul</t>
  </si>
  <si>
    <t>192.168.221.105</t>
  </si>
  <si>
    <t>192.168.221.1</t>
  </si>
  <si>
    <t>192.168.221.108</t>
  </si>
  <si>
    <t>192.168.221.61</t>
  </si>
  <si>
    <t>bita.v</t>
  </si>
  <si>
    <t>zohre.g</t>
  </si>
  <si>
    <t>192.168.221.67</t>
  </si>
  <si>
    <t>192.168.221.120</t>
  </si>
  <si>
    <t>192.168.242.73</t>
  </si>
  <si>
    <t>192.168.221.124</t>
  </si>
  <si>
    <t>etlprde</t>
  </si>
  <si>
    <t>Left Ericsson. 14/5/2014</t>
  </si>
  <si>
    <t>Left Ericsson. 25/6/2014</t>
  </si>
  <si>
    <t>kaveh.az</t>
  </si>
  <si>
    <t>192.168.221.109</t>
  </si>
  <si>
    <t>fadi.ia</t>
  </si>
  <si>
    <t>192.168.220.104</t>
  </si>
  <si>
    <t>192.168.221.113</t>
  </si>
  <si>
    <t>192.168.221.115</t>
  </si>
  <si>
    <t>192.168.221.73</t>
  </si>
  <si>
    <t>192.168.221.102</t>
  </si>
  <si>
    <t>192.168.221.92</t>
  </si>
  <si>
    <t>192.168.221.100</t>
  </si>
  <si>
    <t>192.168.221.57</t>
  </si>
  <si>
    <t>192.168.221.74</t>
  </si>
  <si>
    <t>192.168.221.78</t>
  </si>
  <si>
    <t>192.168.221.237</t>
  </si>
  <si>
    <t>192.168.221.72</t>
  </si>
  <si>
    <t>192.168.221.66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</si>
</sst>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5" fillId="3" borderId="0" xfId="0" applyFont="1" applyFill="1"/>
    <xf numFmtId="0" fontId="1" fillId="2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quotePrefix="1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3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quotePrefix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"/>
  <sheetViews>
    <sheetView tabSelected="1" workbookViewId="0">
      <pane ySplit="1" topLeftCell="A12" activePane="bottomLeft" state="frozen"/>
      <selection pane="bottomLeft" activeCell="I26" sqref="I26"/>
    </sheetView>
  </sheetViews>
  <sheetFormatPr defaultRowHeight="15.75" x14ac:dyDescent="0.25"/>
  <cols>
    <col min="1" max="1" width="3.85546875" style="1" bestFit="1" customWidth="1"/>
    <col min="2" max="2" width="9" style="1" hidden="1" customWidth="1"/>
    <col min="3" max="3" width="12.7109375" style="1" customWidth="1"/>
    <col min="4" max="4" width="19" style="1" bestFit="1" customWidth="1"/>
    <col min="5" max="5" width="7.140625" style="1" hidden="1" customWidth="1"/>
    <col min="6" max="6" width="12.5703125" style="1" hidden="1" customWidth="1"/>
    <col min="7" max="7" width="24.5703125" style="1" bestFit="1" customWidth="1"/>
    <col min="8" max="8" width="13.140625" style="4" customWidth="1"/>
    <col min="9" max="9" width="15.7109375" style="4" customWidth="1"/>
    <col min="10" max="10" width="18.7109375" style="41" customWidth="1"/>
    <col min="11" max="11" width="12.28515625" style="4" customWidth="1"/>
    <col min="12" max="12" width="10.7109375" customWidth="1"/>
    <col min="13" max="13" width="13.7109375" customWidth="1"/>
  </cols>
  <sheetData>
    <row r="1" spans="1:13" ht="15.6" x14ac:dyDescent="0.3">
      <c r="A1" s="6" t="s">
        <v>59</v>
      </c>
      <c r="B1" s="6" t="s">
        <v>109</v>
      </c>
      <c r="C1" s="6" t="s">
        <v>0</v>
      </c>
      <c r="D1" s="6" t="s">
        <v>122</v>
      </c>
      <c r="E1" s="6" t="s">
        <v>101</v>
      </c>
      <c r="F1" s="6" t="s">
        <v>110</v>
      </c>
      <c r="G1" s="6" t="s">
        <v>1</v>
      </c>
      <c r="H1" s="9" t="s">
        <v>146</v>
      </c>
      <c r="I1" s="6" t="s">
        <v>194</v>
      </c>
      <c r="J1" s="6" t="s">
        <v>147</v>
      </c>
      <c r="K1" s="25" t="s">
        <v>148</v>
      </c>
      <c r="L1" s="10" t="s">
        <v>123</v>
      </c>
      <c r="M1" s="14"/>
    </row>
    <row r="2" spans="1:13" ht="15.6" x14ac:dyDescent="0.3">
      <c r="A2" s="7">
        <v>1</v>
      </c>
      <c r="B2" s="7">
        <v>1</v>
      </c>
      <c r="C2" s="2" t="s">
        <v>2</v>
      </c>
      <c r="D2" s="2" t="s">
        <v>85</v>
      </c>
      <c r="E2" s="2" t="s">
        <v>104</v>
      </c>
      <c r="F2" s="2"/>
      <c r="G2" s="7" t="s">
        <v>3</v>
      </c>
      <c r="H2" s="19"/>
      <c r="I2" s="26"/>
      <c r="J2" s="35" t="s">
        <v>167</v>
      </c>
      <c r="K2" s="15"/>
    </row>
    <row r="3" spans="1:13" ht="15.6" x14ac:dyDescent="0.3">
      <c r="A3" s="7">
        <v>2</v>
      </c>
      <c r="B3" s="7">
        <v>2</v>
      </c>
      <c r="C3" s="2" t="s">
        <v>4</v>
      </c>
      <c r="D3" s="2" t="s">
        <v>86</v>
      </c>
      <c r="E3" s="2" t="s">
        <v>105</v>
      </c>
      <c r="F3" s="2" t="s">
        <v>111</v>
      </c>
      <c r="G3" s="7" t="s">
        <v>5</v>
      </c>
      <c r="H3" s="18" t="s">
        <v>149</v>
      </c>
      <c r="I3" s="27" t="s">
        <v>202</v>
      </c>
      <c r="J3" s="28" t="s">
        <v>149</v>
      </c>
      <c r="K3" s="16"/>
    </row>
    <row r="4" spans="1:13" ht="15.6" x14ac:dyDescent="0.3">
      <c r="A4" s="7">
        <v>5</v>
      </c>
      <c r="B4" s="7">
        <v>2</v>
      </c>
      <c r="C4" s="2" t="s">
        <v>9</v>
      </c>
      <c r="D4" s="2" t="s">
        <v>60</v>
      </c>
      <c r="E4" s="2" t="s">
        <v>105</v>
      </c>
      <c r="F4" s="2" t="s">
        <v>111</v>
      </c>
      <c r="G4" s="7" t="s">
        <v>10</v>
      </c>
      <c r="H4" s="18" t="s">
        <v>173</v>
      </c>
      <c r="I4" s="27" t="s">
        <v>210</v>
      </c>
      <c r="J4" s="28" t="s">
        <v>173</v>
      </c>
      <c r="K4" s="16"/>
    </row>
    <row r="5" spans="1:13" ht="15.6" x14ac:dyDescent="0.3">
      <c r="A5" s="7">
        <v>8</v>
      </c>
      <c r="B5" s="7">
        <v>2</v>
      </c>
      <c r="C5" s="2" t="s">
        <v>15</v>
      </c>
      <c r="D5" s="2" t="s">
        <v>64</v>
      </c>
      <c r="E5" s="2" t="s">
        <v>105</v>
      </c>
      <c r="F5" s="2" t="s">
        <v>112</v>
      </c>
      <c r="G5" s="7" t="s">
        <v>16</v>
      </c>
      <c r="H5" s="18" t="s">
        <v>150</v>
      </c>
      <c r="I5" s="27" t="s">
        <v>233</v>
      </c>
      <c r="J5" s="28" t="s">
        <v>150</v>
      </c>
      <c r="K5" s="16"/>
    </row>
    <row r="6" spans="1:13" ht="15.6" x14ac:dyDescent="0.3">
      <c r="A6" s="7">
        <v>9</v>
      </c>
      <c r="B6" s="7">
        <v>2</v>
      </c>
      <c r="C6" s="2" t="s">
        <v>17</v>
      </c>
      <c r="D6" s="2" t="s">
        <v>65</v>
      </c>
      <c r="E6" s="2" t="s">
        <v>105</v>
      </c>
      <c r="F6" s="2" t="s">
        <v>112</v>
      </c>
      <c r="G6" s="7" t="s">
        <v>16</v>
      </c>
      <c r="H6" s="18" t="s">
        <v>174</v>
      </c>
      <c r="I6" s="27"/>
      <c r="J6" s="28"/>
      <c r="K6" s="16"/>
    </row>
    <row r="7" spans="1:13" ht="15.6" x14ac:dyDescent="0.3">
      <c r="A7" s="7">
        <v>11</v>
      </c>
      <c r="B7" s="7">
        <v>2</v>
      </c>
      <c r="C7" s="3" t="s">
        <v>20</v>
      </c>
      <c r="D7" s="3" t="s">
        <v>88</v>
      </c>
      <c r="E7" s="2" t="s">
        <v>105</v>
      </c>
      <c r="F7" s="2" t="s">
        <v>112</v>
      </c>
      <c r="G7" s="8" t="s">
        <v>21</v>
      </c>
      <c r="H7" s="18" t="s">
        <v>175</v>
      </c>
      <c r="I7" s="27"/>
      <c r="J7" s="28"/>
      <c r="K7" s="16"/>
    </row>
    <row r="8" spans="1:13" ht="15.6" x14ac:dyDescent="0.3">
      <c r="A8" s="7">
        <v>17</v>
      </c>
      <c r="B8" s="7">
        <v>2</v>
      </c>
      <c r="C8" s="3" t="s">
        <v>32</v>
      </c>
      <c r="D8" s="3" t="s">
        <v>89</v>
      </c>
      <c r="E8" s="2" t="s">
        <v>105</v>
      </c>
      <c r="F8" s="2" t="s">
        <v>112</v>
      </c>
      <c r="G8" s="8" t="s">
        <v>212</v>
      </c>
      <c r="H8" s="18" t="s">
        <v>153</v>
      </c>
      <c r="I8" s="27" t="s">
        <v>201</v>
      </c>
      <c r="J8" s="28" t="s">
        <v>209</v>
      </c>
      <c r="K8" s="16"/>
    </row>
    <row r="9" spans="1:13" x14ac:dyDescent="0.25">
      <c r="A9" s="7">
        <v>20</v>
      </c>
      <c r="B9" s="7">
        <v>2</v>
      </c>
      <c r="C9" s="3" t="s">
        <v>37</v>
      </c>
      <c r="D9" s="3" t="s">
        <v>74</v>
      </c>
      <c r="E9" s="2" t="s">
        <v>105</v>
      </c>
      <c r="F9" s="2" t="s">
        <v>112</v>
      </c>
      <c r="G9" s="8" t="s">
        <v>38</v>
      </c>
      <c r="H9" s="46" t="s">
        <v>140</v>
      </c>
      <c r="I9" s="45" t="s">
        <v>232</v>
      </c>
      <c r="J9" s="47" t="s">
        <v>229</v>
      </c>
      <c r="K9" s="16"/>
    </row>
    <row r="10" spans="1:13" ht="15.6" x14ac:dyDescent="0.3">
      <c r="A10" s="7"/>
      <c r="B10" s="7"/>
      <c r="C10" s="3" t="s">
        <v>159</v>
      </c>
      <c r="D10" s="3" t="s">
        <v>158</v>
      </c>
      <c r="E10" s="2"/>
      <c r="F10" s="2"/>
      <c r="G10" s="8" t="s">
        <v>38</v>
      </c>
      <c r="H10" s="18" t="s">
        <v>176</v>
      </c>
      <c r="I10" s="27" t="s">
        <v>224</v>
      </c>
      <c r="J10" s="28" t="s">
        <v>138</v>
      </c>
      <c r="K10" s="16"/>
    </row>
    <row r="11" spans="1:13" ht="15.6" x14ac:dyDescent="0.3">
      <c r="A11" s="7">
        <v>22</v>
      </c>
      <c r="B11" s="7">
        <v>2</v>
      </c>
      <c r="C11" s="3" t="s">
        <v>41</v>
      </c>
      <c r="D11" s="3" t="s">
        <v>75</v>
      </c>
      <c r="E11" s="2" t="s">
        <v>105</v>
      </c>
      <c r="F11" s="2" t="s">
        <v>112</v>
      </c>
      <c r="G11" s="8" t="s">
        <v>42</v>
      </c>
      <c r="H11" s="18" t="s">
        <v>154</v>
      </c>
      <c r="I11" s="27" t="s">
        <v>214</v>
      </c>
      <c r="J11" s="28" t="s">
        <v>154</v>
      </c>
      <c r="K11" s="16"/>
    </row>
    <row r="12" spans="1:13" ht="15.6" x14ac:dyDescent="0.3">
      <c r="A12" s="7">
        <v>29</v>
      </c>
      <c r="B12" s="7">
        <v>2</v>
      </c>
      <c r="C12" s="3" t="s">
        <v>50</v>
      </c>
      <c r="D12" s="3" t="s">
        <v>93</v>
      </c>
      <c r="E12" s="2" t="s">
        <v>105</v>
      </c>
      <c r="F12" s="2" t="s">
        <v>112</v>
      </c>
      <c r="G12" s="8" t="s">
        <v>51</v>
      </c>
      <c r="H12" s="18" t="s">
        <v>177</v>
      </c>
      <c r="I12" s="27"/>
      <c r="J12" s="28"/>
      <c r="K12" s="16"/>
    </row>
    <row r="13" spans="1:13" ht="15.6" x14ac:dyDescent="0.3">
      <c r="A13" s="7">
        <v>3</v>
      </c>
      <c r="B13" s="7">
        <v>3</v>
      </c>
      <c r="C13" s="2" t="s">
        <v>6</v>
      </c>
      <c r="D13" s="2" t="s">
        <v>87</v>
      </c>
      <c r="E13" s="2" t="s">
        <v>102</v>
      </c>
      <c r="F13" s="2" t="s">
        <v>111</v>
      </c>
      <c r="G13" s="7" t="s">
        <v>5</v>
      </c>
      <c r="H13" s="19"/>
      <c r="I13" s="26"/>
      <c r="J13" s="35" t="s">
        <v>167</v>
      </c>
      <c r="K13" s="15"/>
    </row>
    <row r="14" spans="1:13" ht="15.6" x14ac:dyDescent="0.3">
      <c r="A14" s="7">
        <v>4</v>
      </c>
      <c r="B14" s="7">
        <v>3</v>
      </c>
      <c r="C14" s="2" t="s">
        <v>7</v>
      </c>
      <c r="D14" s="2" t="s">
        <v>61</v>
      </c>
      <c r="E14" s="2" t="s">
        <v>102</v>
      </c>
      <c r="F14" s="2" t="s">
        <v>111</v>
      </c>
      <c r="G14" s="7" t="s">
        <v>8</v>
      </c>
      <c r="H14" s="19"/>
      <c r="I14" s="26"/>
      <c r="J14" s="35" t="s">
        <v>167</v>
      </c>
      <c r="K14" s="15"/>
    </row>
    <row r="15" spans="1:13" ht="15.6" x14ac:dyDescent="0.3">
      <c r="A15" s="7">
        <v>6</v>
      </c>
      <c r="B15" s="7">
        <v>3</v>
      </c>
      <c r="C15" s="2" t="s">
        <v>11</v>
      </c>
      <c r="D15" s="2" t="s">
        <v>62</v>
      </c>
      <c r="E15" s="2" t="s">
        <v>102</v>
      </c>
      <c r="F15" s="2" t="s">
        <v>111</v>
      </c>
      <c r="G15" s="7" t="s">
        <v>12</v>
      </c>
      <c r="H15" s="18" t="s">
        <v>178</v>
      </c>
      <c r="I15" s="27" t="s">
        <v>235</v>
      </c>
      <c r="J15" s="28"/>
      <c r="K15" s="16"/>
    </row>
    <row r="16" spans="1:13" ht="15.6" x14ac:dyDescent="0.3">
      <c r="A16" s="7">
        <v>7</v>
      </c>
      <c r="B16" s="7">
        <v>3</v>
      </c>
      <c r="C16" s="2" t="s">
        <v>13</v>
      </c>
      <c r="D16" s="2" t="s">
        <v>63</v>
      </c>
      <c r="E16" s="2" t="s">
        <v>102</v>
      </c>
      <c r="F16" s="2" t="s">
        <v>111</v>
      </c>
      <c r="G16" s="7" t="s">
        <v>14</v>
      </c>
      <c r="H16" s="19" t="s">
        <v>200</v>
      </c>
      <c r="I16" s="26"/>
      <c r="J16" s="44" t="s">
        <v>228</v>
      </c>
      <c r="K16" s="15"/>
    </row>
    <row r="17" spans="1:11" ht="15.6" x14ac:dyDescent="0.3">
      <c r="A17" s="7">
        <v>12</v>
      </c>
      <c r="B17" s="7">
        <v>3</v>
      </c>
      <c r="C17" s="3" t="s">
        <v>22</v>
      </c>
      <c r="D17" s="3" t="s">
        <v>67</v>
      </c>
      <c r="E17" s="3" t="s">
        <v>102</v>
      </c>
      <c r="F17" s="3" t="s">
        <v>111</v>
      </c>
      <c r="G17" s="8" t="s">
        <v>23</v>
      </c>
      <c r="H17" s="21"/>
      <c r="I17" s="29"/>
      <c r="J17" s="28" t="s">
        <v>167</v>
      </c>
      <c r="K17" s="16"/>
    </row>
    <row r="18" spans="1:11" ht="15.6" x14ac:dyDescent="0.3">
      <c r="A18" s="7">
        <v>16</v>
      </c>
      <c r="B18" s="7">
        <v>3</v>
      </c>
      <c r="C18" s="3" t="s">
        <v>30</v>
      </c>
      <c r="D18" s="3" t="s">
        <v>71</v>
      </c>
      <c r="E18" s="3" t="s">
        <v>102</v>
      </c>
      <c r="F18" s="3" t="s">
        <v>111</v>
      </c>
      <c r="G18" s="8" t="s">
        <v>31</v>
      </c>
      <c r="H18" s="21"/>
      <c r="I18" s="29" t="s">
        <v>225</v>
      </c>
      <c r="J18" s="28" t="s">
        <v>165</v>
      </c>
      <c r="K18" s="16"/>
    </row>
    <row r="19" spans="1:11" ht="15.6" x14ac:dyDescent="0.3">
      <c r="A19" s="7">
        <v>23</v>
      </c>
      <c r="B19" s="7">
        <v>3</v>
      </c>
      <c r="C19" s="3" t="s">
        <v>43</v>
      </c>
      <c r="D19" s="3" t="s">
        <v>76</v>
      </c>
      <c r="E19" s="3" t="s">
        <v>102</v>
      </c>
      <c r="F19" s="3" t="s">
        <v>112</v>
      </c>
      <c r="G19" s="8" t="s">
        <v>213</v>
      </c>
      <c r="H19" s="18" t="s">
        <v>152</v>
      </c>
      <c r="I19" s="27" t="s">
        <v>222</v>
      </c>
      <c r="J19" s="28" t="s">
        <v>152</v>
      </c>
      <c r="K19" s="16"/>
    </row>
    <row r="20" spans="1:11" ht="15.6" x14ac:dyDescent="0.3">
      <c r="A20" s="7">
        <v>15</v>
      </c>
      <c r="B20" s="7">
        <v>4</v>
      </c>
      <c r="C20" s="3" t="s">
        <v>28</v>
      </c>
      <c r="D20" s="3" t="s">
        <v>70</v>
      </c>
      <c r="E20" s="3" t="s">
        <v>107</v>
      </c>
      <c r="F20" s="3" t="s">
        <v>112</v>
      </c>
      <c r="G20" s="8" t="s">
        <v>29</v>
      </c>
      <c r="H20" s="18" t="s">
        <v>179</v>
      </c>
      <c r="I20" s="27"/>
      <c r="J20" s="28"/>
      <c r="K20" s="16"/>
    </row>
    <row r="21" spans="1:11" ht="15.6" x14ac:dyDescent="0.3">
      <c r="A21" s="7">
        <v>21</v>
      </c>
      <c r="B21" s="7">
        <v>4</v>
      </c>
      <c r="C21" s="3" t="s">
        <v>39</v>
      </c>
      <c r="D21" s="3" t="s">
        <v>90</v>
      </c>
      <c r="E21" s="3" t="s">
        <v>107</v>
      </c>
      <c r="F21" s="3" t="s">
        <v>112</v>
      </c>
      <c r="G21" s="8" t="s">
        <v>40</v>
      </c>
      <c r="H21" s="18" t="s">
        <v>180</v>
      </c>
      <c r="I21" s="27" t="s">
        <v>219</v>
      </c>
      <c r="J21" s="28" t="s">
        <v>220</v>
      </c>
      <c r="K21" s="16"/>
    </row>
    <row r="22" spans="1:11" ht="15.6" x14ac:dyDescent="0.3">
      <c r="A22" s="7">
        <v>25</v>
      </c>
      <c r="B22" s="7">
        <v>4</v>
      </c>
      <c r="C22" s="3" t="s">
        <v>45</v>
      </c>
      <c r="D22" s="3" t="s">
        <v>77</v>
      </c>
      <c r="E22" s="3" t="s">
        <v>107</v>
      </c>
      <c r="F22" s="3" t="s">
        <v>111</v>
      </c>
      <c r="G22" s="8" t="s">
        <v>46</v>
      </c>
      <c r="H22" s="21"/>
      <c r="I22" s="29"/>
      <c r="J22" s="28" t="s">
        <v>166</v>
      </c>
      <c r="K22" s="16"/>
    </row>
    <row r="23" spans="1:11" ht="15.6" x14ac:dyDescent="0.3">
      <c r="A23" s="7">
        <v>27</v>
      </c>
      <c r="B23" s="7">
        <v>4</v>
      </c>
      <c r="C23" s="2" t="s">
        <v>47</v>
      </c>
      <c r="D23" s="2" t="s">
        <v>92</v>
      </c>
      <c r="E23" s="3" t="s">
        <v>107</v>
      </c>
      <c r="F23" s="3" t="s">
        <v>112</v>
      </c>
      <c r="G23" s="8" t="s">
        <v>46</v>
      </c>
      <c r="H23" s="22" t="s">
        <v>181</v>
      </c>
      <c r="I23" s="27"/>
      <c r="J23" s="28" t="s">
        <v>165</v>
      </c>
      <c r="K23" s="16"/>
    </row>
    <row r="24" spans="1:11" ht="15.6" x14ac:dyDescent="0.3">
      <c r="A24" s="7">
        <v>24</v>
      </c>
      <c r="B24" s="7">
        <v>5</v>
      </c>
      <c r="C24" s="3" t="s">
        <v>44</v>
      </c>
      <c r="D24" s="3" t="s">
        <v>91</v>
      </c>
      <c r="E24" s="3" t="s">
        <v>103</v>
      </c>
      <c r="F24" s="3"/>
      <c r="G24" s="8" t="s">
        <v>211</v>
      </c>
      <c r="H24" s="18" t="s">
        <v>182</v>
      </c>
      <c r="I24" s="27" t="s">
        <v>204</v>
      </c>
      <c r="J24" s="28" t="s">
        <v>205</v>
      </c>
      <c r="K24" s="16"/>
    </row>
    <row r="25" spans="1:11" ht="15.6" x14ac:dyDescent="0.3">
      <c r="A25" s="7">
        <v>30</v>
      </c>
      <c r="B25" s="7">
        <v>5</v>
      </c>
      <c r="C25" s="3" t="s">
        <v>98</v>
      </c>
      <c r="D25" s="3" t="s">
        <v>78</v>
      </c>
      <c r="E25" s="3" t="s">
        <v>103</v>
      </c>
      <c r="F25" s="3"/>
      <c r="G25" s="7" t="s">
        <v>52</v>
      </c>
      <c r="H25" s="18" t="s">
        <v>183</v>
      </c>
      <c r="I25" s="27" t="s">
        <v>216</v>
      </c>
      <c r="J25" s="28" t="s">
        <v>183</v>
      </c>
      <c r="K25" s="16"/>
    </row>
    <row r="26" spans="1:11" ht="15.6" x14ac:dyDescent="0.3">
      <c r="A26" s="7">
        <v>31</v>
      </c>
      <c r="B26" s="7">
        <v>5</v>
      </c>
      <c r="C26" s="2" t="s">
        <v>53</v>
      </c>
      <c r="D26" s="2" t="s">
        <v>80</v>
      </c>
      <c r="E26" s="2" t="s">
        <v>103</v>
      </c>
      <c r="F26" s="2"/>
      <c r="G26" s="7" t="s">
        <v>54</v>
      </c>
      <c r="H26" s="23" t="s">
        <v>115</v>
      </c>
      <c r="I26" s="30"/>
      <c r="J26" s="31"/>
      <c r="K26" s="17"/>
    </row>
    <row r="27" spans="1:11" x14ac:dyDescent="0.25">
      <c r="A27" s="7">
        <v>33</v>
      </c>
      <c r="B27" s="7">
        <v>5</v>
      </c>
      <c r="C27" s="2" t="s">
        <v>56</v>
      </c>
      <c r="D27" s="2" t="s">
        <v>82</v>
      </c>
      <c r="E27" s="2" t="s">
        <v>103</v>
      </c>
      <c r="F27" s="2"/>
      <c r="G27" s="7" t="s">
        <v>54</v>
      </c>
      <c r="H27" s="23" t="s">
        <v>118</v>
      </c>
      <c r="I27" s="36" t="s">
        <v>244</v>
      </c>
      <c r="J27" s="31"/>
      <c r="K27" s="17"/>
    </row>
    <row r="28" spans="1:11" x14ac:dyDescent="0.25">
      <c r="A28" s="7">
        <v>36</v>
      </c>
      <c r="B28" s="7">
        <v>5</v>
      </c>
      <c r="C28" s="2" t="s">
        <v>96</v>
      </c>
      <c r="D28" s="2" t="s">
        <v>95</v>
      </c>
      <c r="E28" s="2" t="s">
        <v>103</v>
      </c>
      <c r="F28" s="2"/>
      <c r="G28" s="7" t="s">
        <v>54</v>
      </c>
      <c r="H28" s="23" t="s">
        <v>114</v>
      </c>
      <c r="I28" s="36" t="s">
        <v>223</v>
      </c>
      <c r="J28" s="31"/>
      <c r="K28" s="17"/>
    </row>
    <row r="29" spans="1:11" x14ac:dyDescent="0.25">
      <c r="A29" s="7">
        <v>10</v>
      </c>
      <c r="B29" s="7">
        <v>6</v>
      </c>
      <c r="C29" s="3" t="s">
        <v>18</v>
      </c>
      <c r="D29" s="3" t="s">
        <v>66</v>
      </c>
      <c r="E29" s="2" t="s">
        <v>108</v>
      </c>
      <c r="F29" s="2"/>
      <c r="G29" s="8" t="s">
        <v>19</v>
      </c>
      <c r="H29" s="18" t="s">
        <v>184</v>
      </c>
      <c r="I29" s="27" t="s">
        <v>218</v>
      </c>
      <c r="J29" s="28" t="s">
        <v>206</v>
      </c>
      <c r="K29" s="16"/>
    </row>
    <row r="30" spans="1:11" x14ac:dyDescent="0.25">
      <c r="A30" s="7">
        <v>13</v>
      </c>
      <c r="B30" s="7">
        <v>6</v>
      </c>
      <c r="C30" s="3" t="s">
        <v>24</v>
      </c>
      <c r="D30" s="3" t="s">
        <v>68</v>
      </c>
      <c r="E30" s="2" t="s">
        <v>108</v>
      </c>
      <c r="F30" s="2"/>
      <c r="G30" s="8" t="s">
        <v>25</v>
      </c>
      <c r="H30" s="18" t="s">
        <v>185</v>
      </c>
      <c r="I30" s="27" t="s">
        <v>234</v>
      </c>
      <c r="J30" s="28"/>
      <c r="K30" s="16"/>
    </row>
    <row r="31" spans="1:11" x14ac:dyDescent="0.25">
      <c r="A31" s="7">
        <v>19</v>
      </c>
      <c r="B31" s="7">
        <v>6</v>
      </c>
      <c r="C31" s="3" t="s">
        <v>35</v>
      </c>
      <c r="D31" s="3" t="s">
        <v>73</v>
      </c>
      <c r="E31" s="2" t="s">
        <v>108</v>
      </c>
      <c r="F31" s="2"/>
      <c r="G31" s="8" t="s">
        <v>36</v>
      </c>
      <c r="H31" s="20" t="s">
        <v>139</v>
      </c>
      <c r="I31" s="29" t="s">
        <v>236</v>
      </c>
      <c r="J31" s="28" t="s">
        <v>139</v>
      </c>
      <c r="K31" s="16"/>
    </row>
    <row r="32" spans="1:11" x14ac:dyDescent="0.25">
      <c r="A32" s="7">
        <v>26</v>
      </c>
      <c r="B32" s="7">
        <v>6</v>
      </c>
      <c r="C32" s="3" t="s">
        <v>99</v>
      </c>
      <c r="D32" s="3" t="s">
        <v>94</v>
      </c>
      <c r="E32" s="2" t="s">
        <v>108</v>
      </c>
      <c r="F32" s="2"/>
      <c r="G32" s="8" t="s">
        <v>46</v>
      </c>
      <c r="H32" s="18" t="s">
        <v>186</v>
      </c>
      <c r="I32" s="27" t="s">
        <v>243</v>
      </c>
      <c r="J32" s="28"/>
      <c r="K32" s="16"/>
    </row>
    <row r="33" spans="1:11" x14ac:dyDescent="0.25">
      <c r="A33" s="7">
        <v>32</v>
      </c>
      <c r="B33" s="7">
        <v>6</v>
      </c>
      <c r="C33" s="2" t="s">
        <v>55</v>
      </c>
      <c r="D33" s="2" t="s">
        <v>81</v>
      </c>
      <c r="E33" s="2" t="s">
        <v>108</v>
      </c>
      <c r="F33" s="2"/>
      <c r="G33" s="7" t="s">
        <v>54</v>
      </c>
      <c r="H33" s="23" t="s">
        <v>117</v>
      </c>
      <c r="I33" s="30"/>
      <c r="J33" s="31"/>
      <c r="K33" s="17"/>
    </row>
    <row r="34" spans="1:11" x14ac:dyDescent="0.25">
      <c r="A34" s="7">
        <v>35</v>
      </c>
      <c r="B34" s="7">
        <v>6</v>
      </c>
      <c r="C34" s="2" t="s">
        <v>97</v>
      </c>
      <c r="D34" s="2" t="s">
        <v>84</v>
      </c>
      <c r="E34" s="2" t="s">
        <v>108</v>
      </c>
      <c r="F34" s="2"/>
      <c r="G34" s="7" t="s">
        <v>54</v>
      </c>
      <c r="H34" s="24" t="s">
        <v>113</v>
      </c>
      <c r="I34" s="30"/>
      <c r="J34" s="43" t="s">
        <v>160</v>
      </c>
      <c r="K34" s="17"/>
    </row>
    <row r="35" spans="1:11" x14ac:dyDescent="0.25">
      <c r="A35" s="7">
        <v>38</v>
      </c>
      <c r="B35" s="7"/>
      <c r="C35" s="2" t="s">
        <v>120</v>
      </c>
      <c r="D35" s="2" t="s">
        <v>121</v>
      </c>
      <c r="E35" s="2"/>
      <c r="F35" s="2"/>
      <c r="G35" s="7" t="s">
        <v>54</v>
      </c>
      <c r="H35" s="23" t="s">
        <v>119</v>
      </c>
      <c r="I35" s="36" t="s">
        <v>217</v>
      </c>
      <c r="J35" s="37" t="s">
        <v>207</v>
      </c>
      <c r="K35" s="17"/>
    </row>
    <row r="36" spans="1:11" x14ac:dyDescent="0.25">
      <c r="A36" s="7">
        <v>37</v>
      </c>
      <c r="B36" s="7">
        <v>6</v>
      </c>
      <c r="C36" s="2" t="s">
        <v>58</v>
      </c>
      <c r="D36" s="2" t="s">
        <v>100</v>
      </c>
      <c r="E36" s="2" t="s">
        <v>108</v>
      </c>
      <c r="F36" s="2"/>
      <c r="G36" s="7" t="s">
        <v>54</v>
      </c>
      <c r="H36" s="23" t="s">
        <v>116</v>
      </c>
      <c r="I36" s="36" t="s">
        <v>237</v>
      </c>
      <c r="J36" s="37" t="s">
        <v>221</v>
      </c>
      <c r="K36" s="17"/>
    </row>
    <row r="37" spans="1:11" x14ac:dyDescent="0.25">
      <c r="A37" s="7">
        <v>14</v>
      </c>
      <c r="B37" s="7">
        <v>7</v>
      </c>
      <c r="C37" s="3" t="s">
        <v>26</v>
      </c>
      <c r="D37" s="3" t="s">
        <v>69</v>
      </c>
      <c r="E37" s="3" t="s">
        <v>106</v>
      </c>
      <c r="F37" s="3"/>
      <c r="G37" s="8" t="s">
        <v>27</v>
      </c>
      <c r="H37" s="46" t="s">
        <v>138</v>
      </c>
      <c r="I37" s="45" t="s">
        <v>238</v>
      </c>
      <c r="J37" s="47" t="s">
        <v>138</v>
      </c>
      <c r="K37" s="16"/>
    </row>
    <row r="38" spans="1:11" x14ac:dyDescent="0.25">
      <c r="A38" s="7">
        <v>18</v>
      </c>
      <c r="B38" s="7">
        <v>7</v>
      </c>
      <c r="C38" s="3" t="s">
        <v>33</v>
      </c>
      <c r="D38" s="3" t="s">
        <v>72</v>
      </c>
      <c r="E38" s="3" t="s">
        <v>106</v>
      </c>
      <c r="F38" s="3"/>
      <c r="G38" s="8" t="s">
        <v>34</v>
      </c>
      <c r="H38" s="18" t="s">
        <v>187</v>
      </c>
      <c r="I38" s="27" t="s">
        <v>230</v>
      </c>
      <c r="J38" s="28" t="s">
        <v>187</v>
      </c>
      <c r="K38" s="16"/>
    </row>
    <row r="39" spans="1:11" x14ac:dyDescent="0.25">
      <c r="A39" s="7">
        <v>28</v>
      </c>
      <c r="B39" s="7">
        <v>7</v>
      </c>
      <c r="C39" s="3" t="s">
        <v>48</v>
      </c>
      <c r="D39" s="3" t="s">
        <v>79</v>
      </c>
      <c r="E39" s="3" t="s">
        <v>106</v>
      </c>
      <c r="F39" s="3"/>
      <c r="G39" s="8" t="s">
        <v>49</v>
      </c>
      <c r="H39" s="18" t="s">
        <v>188</v>
      </c>
      <c r="I39" s="27"/>
      <c r="J39" s="28"/>
      <c r="K39" s="16"/>
    </row>
    <row r="40" spans="1:11" x14ac:dyDescent="0.25">
      <c r="A40" s="7">
        <v>34</v>
      </c>
      <c r="B40" s="7">
        <v>7</v>
      </c>
      <c r="C40" s="2" t="s">
        <v>57</v>
      </c>
      <c r="D40" s="2" t="s">
        <v>83</v>
      </c>
      <c r="E40" s="2" t="s">
        <v>106</v>
      </c>
      <c r="F40" s="2"/>
      <c r="G40" s="7" t="s">
        <v>54</v>
      </c>
      <c r="H40" s="18" t="s">
        <v>151</v>
      </c>
      <c r="I40" s="27" t="s">
        <v>203</v>
      </c>
      <c r="J40" s="28" t="s">
        <v>208</v>
      </c>
      <c r="K40" s="16"/>
    </row>
    <row r="41" spans="1:11" x14ac:dyDescent="0.25">
      <c r="A41" s="7"/>
      <c r="B41" s="7"/>
      <c r="C41" s="2" t="s">
        <v>161</v>
      </c>
      <c r="D41" s="2" t="s">
        <v>170</v>
      </c>
      <c r="E41" s="2"/>
      <c r="F41" s="2"/>
      <c r="G41" s="7" t="s">
        <v>172</v>
      </c>
      <c r="H41" s="18" t="s">
        <v>189</v>
      </c>
      <c r="I41" s="18" t="s">
        <v>239</v>
      </c>
      <c r="J41" s="28"/>
      <c r="K41" s="16"/>
    </row>
    <row r="42" spans="1:11" x14ac:dyDescent="0.25">
      <c r="A42" s="7"/>
      <c r="B42" s="7"/>
      <c r="C42" s="2" t="s">
        <v>162</v>
      </c>
      <c r="D42" s="2" t="s">
        <v>171</v>
      </c>
      <c r="E42" s="2"/>
      <c r="F42" s="2"/>
      <c r="G42" s="7" t="s">
        <v>172</v>
      </c>
      <c r="H42" s="18" t="s">
        <v>190</v>
      </c>
      <c r="I42" s="18" t="s">
        <v>240</v>
      </c>
      <c r="J42" s="28" t="s">
        <v>215</v>
      </c>
      <c r="K42" s="16"/>
    </row>
    <row r="43" spans="1:11" x14ac:dyDescent="0.25">
      <c r="A43" s="7"/>
      <c r="B43" s="7"/>
      <c r="C43" s="2" t="s">
        <v>196</v>
      </c>
      <c r="D43" s="2" t="s">
        <v>197</v>
      </c>
      <c r="E43" s="2"/>
      <c r="F43" s="2"/>
      <c r="G43" s="7" t="s">
        <v>198</v>
      </c>
      <c r="H43" s="22" t="s">
        <v>199</v>
      </c>
      <c r="I43" s="18" t="s">
        <v>195</v>
      </c>
      <c r="J43" s="42" t="s">
        <v>227</v>
      </c>
      <c r="K43" s="16"/>
    </row>
    <row r="44" spans="1:11" x14ac:dyDescent="0.25">
      <c r="A44" s="7"/>
      <c r="B44" s="7"/>
      <c r="C44" s="2" t="s">
        <v>163</v>
      </c>
      <c r="D44" s="2" t="s">
        <v>164</v>
      </c>
      <c r="E44" s="2"/>
      <c r="F44" s="2"/>
      <c r="G44" s="7" t="s">
        <v>193</v>
      </c>
      <c r="H44" s="18" t="s">
        <v>191</v>
      </c>
      <c r="I44" s="18" t="s">
        <v>241</v>
      </c>
      <c r="J44" s="28" t="s">
        <v>226</v>
      </c>
      <c r="K44" s="16"/>
    </row>
    <row r="45" spans="1:11" ht="15.75" customHeight="1" x14ac:dyDescent="0.25">
      <c r="A45" s="32"/>
      <c r="B45" s="32"/>
      <c r="C45" s="2" t="s">
        <v>168</v>
      </c>
      <c r="D45" s="2" t="s">
        <v>76</v>
      </c>
      <c r="E45" s="32"/>
      <c r="F45" s="32"/>
      <c r="G45" s="33" t="s">
        <v>169</v>
      </c>
      <c r="H45" s="27" t="s">
        <v>192</v>
      </c>
      <c r="I45" s="27"/>
      <c r="J45" s="28"/>
    </row>
    <row r="46" spans="1:11" x14ac:dyDescent="0.25">
      <c r="A46" s="32"/>
      <c r="B46" s="32"/>
      <c r="C46" s="32"/>
      <c r="D46" s="32"/>
      <c r="E46" s="32"/>
      <c r="F46" s="32"/>
      <c r="G46" s="32"/>
      <c r="H46" s="34"/>
      <c r="I46" s="34"/>
      <c r="J46" s="28" t="s">
        <v>141</v>
      </c>
    </row>
    <row r="47" spans="1:11" x14ac:dyDescent="0.25">
      <c r="A47" s="32"/>
      <c r="B47" s="32"/>
      <c r="C47" s="32"/>
      <c r="D47" s="32"/>
      <c r="E47" s="32"/>
      <c r="F47" s="32"/>
      <c r="G47" s="32"/>
      <c r="H47" s="34"/>
      <c r="I47" s="34"/>
      <c r="J47" s="28" t="s">
        <v>142</v>
      </c>
    </row>
    <row r="48" spans="1:11" x14ac:dyDescent="0.25">
      <c r="A48" s="32"/>
      <c r="B48" s="32"/>
      <c r="C48" s="32"/>
      <c r="D48" s="32"/>
      <c r="E48" s="32"/>
      <c r="F48" s="32"/>
      <c r="G48" s="32"/>
      <c r="H48" s="34"/>
      <c r="I48" s="34"/>
      <c r="J48" s="38" t="s">
        <v>143</v>
      </c>
      <c r="K48" s="11"/>
    </row>
    <row r="49" spans="1:10" x14ac:dyDescent="0.25">
      <c r="A49" s="32"/>
      <c r="B49" s="32"/>
      <c r="C49" s="32"/>
      <c r="D49" s="32"/>
      <c r="E49" s="32"/>
      <c r="F49" s="32"/>
      <c r="G49" s="32"/>
      <c r="H49" s="47"/>
      <c r="I49" s="28" t="s">
        <v>242</v>
      </c>
      <c r="J49" s="28" t="s">
        <v>231</v>
      </c>
    </row>
    <row r="50" spans="1:10" x14ac:dyDescent="0.25">
      <c r="A50" s="32"/>
      <c r="B50" s="32"/>
      <c r="C50" s="40" t="s">
        <v>156</v>
      </c>
      <c r="D50" s="39" t="s">
        <v>94</v>
      </c>
      <c r="E50" s="33"/>
      <c r="F50" s="33"/>
      <c r="G50" s="33" t="s">
        <v>157</v>
      </c>
      <c r="H50" s="28"/>
      <c r="I50" s="28"/>
      <c r="J50" s="28" t="s">
        <v>155</v>
      </c>
    </row>
  </sheetData>
  <autoFilter ref="A1:H40"/>
  <conditionalFormatting sqref="A1:A1048576">
    <cfRule type="duplicateValues" dxfId="4" priority="3"/>
  </conditionalFormatting>
  <conditionalFormatting sqref="I2:I50">
    <cfRule type="duplicateValues" dxfId="0" priority="2"/>
    <cfRule type="duplicateValues" dxfId="1" priority="1"/>
  </conditionalFormatting>
  <dataValidations count="1">
    <dataValidation type="list" allowBlank="1" showInputMessage="1" showErrorMessage="1" promptTitle="Node List" prompt="Pull down shows nodes accessible by user" sqref="L25">
      <formula1>Nodes</formula1>
    </dataValidation>
  </dataValidations>
  <pageMargins left="0.43307086614173229" right="0.23622047244094491" top="0.55118110236220474" bottom="0.55118110236220474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3" sqref="B3"/>
    </sheetView>
  </sheetViews>
  <sheetFormatPr defaultRowHeight="15" x14ac:dyDescent="0.25"/>
  <cols>
    <col min="1" max="1" width="4.140625" bestFit="1" customWidth="1"/>
    <col min="6" max="6" width="8.7109375" customWidth="1"/>
    <col min="7" max="7" width="4.7109375" customWidth="1"/>
    <col min="12" max="12" width="12.140625" customWidth="1"/>
  </cols>
  <sheetData>
    <row r="1" spans="1:14" x14ac:dyDescent="0.3">
      <c r="A1" t="s">
        <v>137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144</v>
      </c>
    </row>
    <row r="2" spans="1:14" x14ac:dyDescent="0.3">
      <c r="A2">
        <v>1</v>
      </c>
      <c r="B2" t="s">
        <v>38</v>
      </c>
      <c r="C2">
        <v>67</v>
      </c>
      <c r="D2">
        <v>2</v>
      </c>
      <c r="E2">
        <f>C2*D2</f>
        <v>134</v>
      </c>
      <c r="F2" s="12" t="str">
        <f>DEC2HEX(2^G1)</f>
        <v>1</v>
      </c>
      <c r="G2">
        <f>A2</f>
        <v>1</v>
      </c>
      <c r="H2">
        <f>2^G2</f>
        <v>2</v>
      </c>
      <c r="I2">
        <f t="shared" ref="I2:I9" si="0">POWER(H2,1/2)</f>
        <v>1.4142135623730951</v>
      </c>
      <c r="L2">
        <v>2</v>
      </c>
      <c r="M2">
        <v>3</v>
      </c>
      <c r="N2">
        <f t="array" ref="N2:N5">One_List + Two_List</f>
        <v>5</v>
      </c>
    </row>
    <row r="3" spans="1:14" x14ac:dyDescent="0.3">
      <c r="A3">
        <v>2</v>
      </c>
      <c r="B3" s="13" t="s">
        <v>128</v>
      </c>
      <c r="C3">
        <v>28</v>
      </c>
      <c r="D3">
        <v>1</v>
      </c>
      <c r="E3">
        <f t="shared" ref="E3:E11" si="1">C3*D3</f>
        <v>28</v>
      </c>
      <c r="F3" s="12" t="str">
        <f>DEC2HEX(2^G2)</f>
        <v>2</v>
      </c>
      <c r="G3">
        <f t="shared" ref="G3:G11" si="2">A3</f>
        <v>2</v>
      </c>
      <c r="H3">
        <f t="shared" ref="H3:H11" si="3">2^G3</f>
        <v>4</v>
      </c>
      <c r="I3">
        <f t="shared" si="0"/>
        <v>2</v>
      </c>
      <c r="L3">
        <v>3</v>
      </c>
      <c r="M3">
        <v>4</v>
      </c>
      <c r="N3">
        <v>7</v>
      </c>
    </row>
    <row r="4" spans="1:14" x14ac:dyDescent="0.3">
      <c r="A4">
        <v>3</v>
      </c>
      <c r="B4" t="s">
        <v>129</v>
      </c>
      <c r="C4">
        <v>8</v>
      </c>
      <c r="D4">
        <v>2</v>
      </c>
      <c r="E4">
        <f t="shared" si="1"/>
        <v>16</v>
      </c>
      <c r="F4" s="12" t="str">
        <f t="shared" ref="F4:F11" si="4">DEC2HEX(2^G3)</f>
        <v>4</v>
      </c>
      <c r="G4">
        <f t="shared" si="2"/>
        <v>3</v>
      </c>
      <c r="H4">
        <f t="shared" si="3"/>
        <v>8</v>
      </c>
      <c r="I4">
        <f t="shared" si="0"/>
        <v>2.8284271247461903</v>
      </c>
      <c r="L4">
        <v>5</v>
      </c>
      <c r="M4">
        <v>2</v>
      </c>
      <c r="N4">
        <v>7</v>
      </c>
    </row>
    <row r="5" spans="1:14" x14ac:dyDescent="0.3">
      <c r="A5">
        <v>4</v>
      </c>
      <c r="B5" t="s">
        <v>130</v>
      </c>
      <c r="C5">
        <v>38</v>
      </c>
      <c r="D5">
        <v>1</v>
      </c>
      <c r="E5">
        <f t="shared" si="1"/>
        <v>38</v>
      </c>
      <c r="F5" s="12" t="str">
        <f t="shared" si="4"/>
        <v>8</v>
      </c>
      <c r="G5">
        <f t="shared" si="2"/>
        <v>4</v>
      </c>
      <c r="H5">
        <f t="shared" si="3"/>
        <v>16</v>
      </c>
      <c r="I5">
        <f t="shared" si="0"/>
        <v>4</v>
      </c>
      <c r="L5">
        <v>4</v>
      </c>
      <c r="M5">
        <v>5</v>
      </c>
      <c r="N5">
        <v>9</v>
      </c>
    </row>
    <row r="6" spans="1:14" x14ac:dyDescent="0.3">
      <c r="A6">
        <v>5</v>
      </c>
      <c r="B6" t="s">
        <v>131</v>
      </c>
      <c r="C6">
        <v>2</v>
      </c>
      <c r="D6">
        <v>1</v>
      </c>
      <c r="E6">
        <f t="shared" si="1"/>
        <v>2</v>
      </c>
      <c r="F6" s="12" t="str">
        <f t="shared" si="4"/>
        <v>10</v>
      </c>
      <c r="G6">
        <f t="shared" si="2"/>
        <v>5</v>
      </c>
      <c r="H6">
        <f t="shared" si="3"/>
        <v>32</v>
      </c>
      <c r="I6">
        <f t="shared" si="0"/>
        <v>5.6568542494923806</v>
      </c>
    </row>
    <row r="7" spans="1:14" x14ac:dyDescent="0.3">
      <c r="A7">
        <v>6</v>
      </c>
      <c r="B7" t="s">
        <v>132</v>
      </c>
      <c r="C7">
        <v>10</v>
      </c>
      <c r="D7">
        <v>1</v>
      </c>
      <c r="E7">
        <f t="shared" si="1"/>
        <v>10</v>
      </c>
      <c r="F7" s="12" t="str">
        <f>DEC2HEX(2^G6)</f>
        <v>20</v>
      </c>
      <c r="G7">
        <f t="shared" si="2"/>
        <v>6</v>
      </c>
      <c r="H7">
        <f t="shared" si="3"/>
        <v>64</v>
      </c>
      <c r="I7">
        <f t="shared" si="0"/>
        <v>8</v>
      </c>
    </row>
    <row r="8" spans="1:14" x14ac:dyDescent="0.3">
      <c r="A8">
        <v>7</v>
      </c>
      <c r="B8" t="s">
        <v>133</v>
      </c>
      <c r="C8">
        <v>2</v>
      </c>
      <c r="D8">
        <v>1</v>
      </c>
      <c r="E8">
        <f t="shared" si="1"/>
        <v>2</v>
      </c>
      <c r="F8" s="12" t="str">
        <f t="shared" si="4"/>
        <v>40</v>
      </c>
      <c r="G8">
        <f t="shared" si="2"/>
        <v>7</v>
      </c>
      <c r="H8">
        <f t="shared" si="3"/>
        <v>128</v>
      </c>
      <c r="I8">
        <f t="shared" si="0"/>
        <v>11.313708498984761</v>
      </c>
    </row>
    <row r="9" spans="1:14" x14ac:dyDescent="0.3">
      <c r="A9">
        <v>8</v>
      </c>
      <c r="B9" t="s">
        <v>134</v>
      </c>
      <c r="C9">
        <v>2</v>
      </c>
      <c r="D9">
        <v>1</v>
      </c>
      <c r="E9">
        <f t="shared" si="1"/>
        <v>2</v>
      </c>
      <c r="F9" s="12" t="str">
        <f t="shared" si="4"/>
        <v>80</v>
      </c>
      <c r="G9">
        <f t="shared" si="2"/>
        <v>8</v>
      </c>
      <c r="H9">
        <f t="shared" si="3"/>
        <v>256</v>
      </c>
      <c r="I9">
        <f t="shared" si="0"/>
        <v>16</v>
      </c>
    </row>
    <row r="10" spans="1:14" x14ac:dyDescent="0.3">
      <c r="A10">
        <v>9</v>
      </c>
      <c r="B10" t="s">
        <v>135</v>
      </c>
      <c r="C10">
        <v>2</v>
      </c>
      <c r="D10">
        <v>1</v>
      </c>
      <c r="E10">
        <f t="shared" si="1"/>
        <v>2</v>
      </c>
      <c r="F10" s="12" t="str">
        <f t="shared" si="4"/>
        <v>100</v>
      </c>
      <c r="G10">
        <f t="shared" si="2"/>
        <v>9</v>
      </c>
      <c r="H10">
        <f t="shared" si="3"/>
        <v>512</v>
      </c>
      <c r="I10">
        <f>POWER(H10,1/2)</f>
        <v>22.627416997969522</v>
      </c>
    </row>
    <row r="11" spans="1:14" x14ac:dyDescent="0.3">
      <c r="A11">
        <v>10</v>
      </c>
      <c r="B11" t="s">
        <v>136</v>
      </c>
      <c r="C11">
        <v>2</v>
      </c>
      <c r="D11">
        <v>1</v>
      </c>
      <c r="E11">
        <f t="shared" si="1"/>
        <v>2</v>
      </c>
      <c r="F11" s="12" t="str">
        <f t="shared" si="4"/>
        <v>200</v>
      </c>
      <c r="G11">
        <f t="shared" si="2"/>
        <v>10</v>
      </c>
      <c r="H11">
        <f t="shared" si="3"/>
        <v>1024</v>
      </c>
      <c r="I11">
        <f>H11^(1/10)</f>
        <v>2</v>
      </c>
      <c r="J11">
        <f>SQRT(H11)</f>
        <v>32</v>
      </c>
    </row>
    <row r="12" spans="1:14" x14ac:dyDescent="0.3">
      <c r="F12" s="12" t="str">
        <f>DEC2HEX(H12)</f>
        <v>7FE</v>
      </c>
      <c r="H12">
        <f>SUM(H2:H11)</f>
        <v>2046</v>
      </c>
    </row>
    <row r="13" spans="1:14" x14ac:dyDescent="0.3">
      <c r="F13">
        <f>HEX2DEC(F12)</f>
        <v>2046</v>
      </c>
    </row>
    <row r="14" spans="1:14" x14ac:dyDescent="0.3">
      <c r="D14">
        <v>511</v>
      </c>
      <c r="E14" t="str">
        <f>DEC2HEX(D14,10)</f>
        <v>00000001FF</v>
      </c>
      <c r="I14" t="e">
        <f t="array" ref="I14">E14 * Node_No</f>
        <v>#VALUE!</v>
      </c>
      <c r="K14">
        <v>2</v>
      </c>
      <c r="L14" t="e">
        <f t="array" ref="L14:L17">E14*Node_No</f>
        <v>#VALUE!</v>
      </c>
    </row>
    <row r="15" spans="1:14" x14ac:dyDescent="0.3">
      <c r="K15">
        <v>3</v>
      </c>
      <c r="L15" t="e">
        <v>#VALUE!</v>
      </c>
    </row>
    <row r="16" spans="1:14" x14ac:dyDescent="0.3">
      <c r="K16">
        <v>1</v>
      </c>
      <c r="L16" t="e">
        <v>#VALUE!</v>
      </c>
    </row>
    <row r="17" spans="2:12" x14ac:dyDescent="0.3">
      <c r="K17">
        <v>2</v>
      </c>
      <c r="L17" t="e">
        <v>#VALUE!</v>
      </c>
    </row>
    <row r="18" spans="2:12" x14ac:dyDescent="0.3">
      <c r="C18">
        <f>3^4</f>
        <v>81</v>
      </c>
      <c r="D18">
        <f>C18/3</f>
        <v>27</v>
      </c>
    </row>
    <row r="19" spans="2:12" x14ac:dyDescent="0.3">
      <c r="B19" t="s">
        <v>145</v>
      </c>
      <c r="C19" t="s">
        <v>38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MS Team</vt:lpstr>
      <vt:lpstr>Nodes</vt:lpstr>
      <vt:lpstr>Node_No</vt:lpstr>
      <vt:lpstr>Nodes</vt:lpstr>
      <vt:lpstr>One_List</vt:lpstr>
      <vt:lpstr>Two_List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eazasha</dc:creator>
  <cp:lastModifiedBy>Peter Dodge</cp:lastModifiedBy>
  <cp:lastPrinted>2014-07-05T11:01:30Z</cp:lastPrinted>
  <dcterms:created xsi:type="dcterms:W3CDTF">2014-01-12T06:34:54Z</dcterms:created>
  <dcterms:modified xsi:type="dcterms:W3CDTF">2014-08-03T15:32:47Z</dcterms:modified>
</cp:coreProperties>
</file>