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Indice ISC" sheetId="20" r:id="rId1"/>
    <sheet name="Pág. 4" sheetId="4" r:id="rId2"/>
    <sheet name="Pág. 5" sheetId="5" r:id="rId3"/>
    <sheet name="Pág. 7" sheetId="6" r:id="rId4"/>
    <sheet name="Pág. 9" sheetId="7" r:id="rId5"/>
    <sheet name="Pág. 10" sheetId="8" r:id="rId6"/>
    <sheet name="Pág. 11" sheetId="9" r:id="rId7"/>
    <sheet name="Pág. 12" sheetId="10" r:id="rId8"/>
    <sheet name="Pág. 13" sheetId="11" r:id="rId9"/>
    <sheet name="Pág. 14" sheetId="12" r:id="rId10"/>
    <sheet name="Pág. 15" sheetId="13" r:id="rId11"/>
    <sheet name="Pág. 16" sheetId="14" r:id="rId12"/>
    <sheet name="Pág. 17" sheetId="15" r:id="rId13"/>
    <sheet name="Pág. 18" sheetId="16" r:id="rId14"/>
    <sheet name="Pág. 19" sheetId="17" r:id="rId15"/>
    <sheet name="Pág. 20" sheetId="18" r:id="rId16"/>
    <sheet name="Pág. 21" sheetId="19"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'[5]PRECIOS CE'!#REF!</definedName>
    <definedName name="_xlnm._FilterDatabase" localSheetId="14" hidden="1">'[5]PRECIOS CE'!#REF!</definedName>
    <definedName name="_xlnm._FilterDatabase" localSheetId="15" hidden="1">'[5]PRECIOS CE'!#REF!</definedName>
    <definedName name="_xlnm._FilterDatabase" localSheetId="16" hidden="1">'[5]PRECIOS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'[5]PRECIOS CE'!#REF!</definedName>
    <definedName name="a" localSheetId="14" hidden="1">'[5]PRECIOS CE'!#REF!</definedName>
    <definedName name="a" localSheetId="15" hidden="1">'[5]PRECIOS CE'!#REF!</definedName>
    <definedName name="a" localSheetId="16" hidden="1">'[5]PRECIOS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10'!$A$1:$F$42</definedName>
    <definedName name="_xlnm.Print_Area" localSheetId="6">'Pág. 11'!$A$1:$F$45</definedName>
    <definedName name="_xlnm.Print_Area" localSheetId="7">'Pág. 12'!$A$1:$F$27</definedName>
    <definedName name="_xlnm.Print_Area" localSheetId="8">'Pág. 13'!$A$1:$F$48</definedName>
    <definedName name="_xlnm.Print_Area" localSheetId="9">'Pág. 14'!$A$1:$N$61</definedName>
    <definedName name="_xlnm.Print_Area" localSheetId="10">'Pág. 15'!$A$1:$G$37</definedName>
    <definedName name="_xlnm.Print_Area" localSheetId="11">'Pág. 16'!$A$1:$N$61</definedName>
    <definedName name="_xlnm.Print_Area" localSheetId="12">'Pág. 17'!$A$1:$G$32</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4'!$A$1:$G$64</definedName>
    <definedName name="_xlnm.Print_Area" localSheetId="2">'Pág. 5'!$A$1:$G$61</definedName>
    <definedName name="_xlnm.Print_Area" localSheetId="3">'Pág. 7'!$A$1:$G$69</definedName>
    <definedName name="_xlnm.Print_Area" localSheetId="4">'Pág. 9'!$A$1:$F$34</definedName>
    <definedName name="_xlnm.Print_Area">'[3]Email CCAA'!$B$3:$K$124</definedName>
    <definedName name="OLE_LINK1" localSheetId="1">'Pág. 4'!$E$53</definedName>
    <definedName name="OLE_LINK1" localSheetId="2">'Pág. 5'!$E$48</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'[5]PRECIOS CE'!#REF!</definedName>
    <definedName name="ww" localSheetId="14" hidden="1">'[5]PRECIOS CE'!#REF!</definedName>
    <definedName name="ww" localSheetId="15" hidden="1">'[5]PRECIOS CE'!#REF!</definedName>
    <definedName name="ww" localSheetId="16" hidden="1">'[5]PRECIOS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45621"/>
</workbook>
</file>

<file path=xl/calcChain.xml><?xml version="1.0" encoding="utf-8"?>
<calcChain xmlns="http://schemas.openxmlformats.org/spreadsheetml/2006/main">
  <c r="E39" i="19" l="1"/>
  <c r="E37" i="19"/>
  <c r="E35" i="19"/>
  <c r="E32" i="19"/>
  <c r="E31" i="19"/>
  <c r="E27" i="19"/>
  <c r="E25" i="19"/>
  <c r="E23" i="19"/>
  <c r="E22" i="19"/>
  <c r="D21" i="19"/>
  <c r="C21" i="19"/>
  <c r="E16" i="19"/>
  <c r="E15" i="19"/>
  <c r="E14" i="19"/>
  <c r="E11" i="19"/>
  <c r="E9" i="19"/>
  <c r="K31" i="18"/>
  <c r="H31" i="18"/>
  <c r="E31" i="18"/>
  <c r="K30" i="18"/>
  <c r="H30" i="18"/>
  <c r="E30" i="18"/>
  <c r="K29" i="18"/>
  <c r="H29" i="18"/>
  <c r="E29" i="18"/>
  <c r="K28" i="18"/>
  <c r="H28" i="18"/>
  <c r="E28" i="18"/>
  <c r="K27" i="18"/>
  <c r="H27" i="18"/>
  <c r="E27" i="18"/>
  <c r="K26" i="18"/>
  <c r="H26" i="18"/>
  <c r="E26" i="18"/>
  <c r="K25" i="18"/>
  <c r="H25" i="18"/>
  <c r="E25" i="18"/>
  <c r="K24" i="18"/>
  <c r="H24" i="18"/>
  <c r="J23" i="18"/>
  <c r="I23" i="18"/>
  <c r="G23" i="18"/>
  <c r="F23" i="18"/>
  <c r="D23" i="18"/>
  <c r="C23" i="18"/>
  <c r="K16" i="18"/>
  <c r="H16" i="18"/>
  <c r="E16" i="18"/>
  <c r="J15" i="18"/>
  <c r="I15" i="18"/>
  <c r="G15" i="18"/>
  <c r="F15" i="18"/>
  <c r="D15" i="18"/>
  <c r="C15" i="18"/>
  <c r="K11" i="18"/>
  <c r="H11" i="18"/>
  <c r="E11" i="18"/>
  <c r="J10" i="18"/>
  <c r="I10" i="18"/>
  <c r="G10" i="18"/>
  <c r="F10" i="18"/>
  <c r="E47" i="17"/>
  <c r="E46" i="17"/>
  <c r="E45" i="17"/>
  <c r="E44" i="17"/>
  <c r="E43" i="17"/>
  <c r="E42" i="17"/>
  <c r="E41" i="17"/>
  <c r="E40" i="17"/>
  <c r="E39" i="17"/>
  <c r="D38" i="17"/>
  <c r="C38" i="17"/>
  <c r="E35" i="17"/>
  <c r="E34" i="17"/>
  <c r="E33" i="17"/>
  <c r="D32" i="17"/>
  <c r="C32" i="17"/>
  <c r="E26" i="17"/>
  <c r="E25" i="17"/>
  <c r="E24" i="17"/>
  <c r="E23" i="17"/>
  <c r="E22" i="17"/>
  <c r="E20" i="17"/>
  <c r="E19" i="17"/>
  <c r="E18" i="17"/>
  <c r="E17" i="17"/>
  <c r="E16" i="17"/>
  <c r="D14" i="17"/>
  <c r="C14" i="17"/>
  <c r="E10" i="17"/>
  <c r="E9" i="17"/>
  <c r="E8" i="17"/>
  <c r="E7" i="17"/>
  <c r="E6" i="17"/>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J32" i="15" l="1"/>
  <c r="J31" i="15"/>
  <c r="J30" i="15"/>
  <c r="J29" i="15"/>
  <c r="J28" i="15"/>
  <c r="J27" i="15"/>
  <c r="J26" i="15"/>
  <c r="J25" i="15"/>
  <c r="J24" i="15"/>
  <c r="J23" i="15"/>
  <c r="J22" i="15"/>
  <c r="J21" i="15"/>
  <c r="J20" i="15"/>
  <c r="J19" i="15"/>
  <c r="J18" i="15"/>
  <c r="J17" i="15"/>
  <c r="J16" i="15"/>
  <c r="J15" i="15"/>
  <c r="G14" i="15"/>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M12" i="14"/>
  <c r="L12" i="14"/>
  <c r="K12" i="14"/>
  <c r="J12" i="14"/>
  <c r="I12" i="14"/>
  <c r="H12" i="14"/>
  <c r="G12" i="14"/>
  <c r="J37" i="13"/>
  <c r="J36" i="13"/>
  <c r="J35" i="13"/>
  <c r="J34" i="13"/>
  <c r="J33" i="13"/>
  <c r="J32" i="13"/>
  <c r="G31" i="13"/>
  <c r="J26" i="13"/>
  <c r="J25" i="13"/>
  <c r="J24" i="13"/>
  <c r="J23" i="13"/>
  <c r="J22" i="13"/>
  <c r="J21" i="13"/>
  <c r="G20" i="13"/>
  <c r="J15" i="13"/>
  <c r="J14" i="13"/>
  <c r="Q62" i="12"/>
  <c r="Q61" i="12"/>
  <c r="Q60" i="12"/>
  <c r="Q59" i="12"/>
  <c r="Q58" i="12"/>
  <c r="Q57" i="12"/>
  <c r="Q56" i="12"/>
  <c r="Q55" i="12"/>
  <c r="Q54" i="12"/>
  <c r="Q53" i="12"/>
  <c r="Q52" i="12"/>
  <c r="Q51" i="12"/>
  <c r="Q50" i="12"/>
  <c r="Q49" i="12"/>
  <c r="Q48" i="12"/>
  <c r="Q47" i="12"/>
  <c r="Q46" i="12"/>
  <c r="Q45" i="12"/>
  <c r="Q44" i="12"/>
  <c r="Q43" i="12"/>
  <c r="N42" i="12"/>
  <c r="H42" i="12"/>
  <c r="G42" i="12"/>
  <c r="Q37" i="12"/>
  <c r="Q36" i="12"/>
  <c r="Q35" i="12"/>
  <c r="Q34" i="12"/>
  <c r="Q33" i="12"/>
  <c r="Q32" i="12"/>
  <c r="Q31" i="12"/>
  <c r="Q30" i="12"/>
  <c r="Q29" i="12"/>
  <c r="Q28" i="12"/>
  <c r="Q27" i="12"/>
  <c r="Q26" i="12"/>
  <c r="Q25" i="12"/>
  <c r="N24" i="12"/>
  <c r="G24" i="12"/>
  <c r="Q19" i="12"/>
  <c r="Q18" i="12"/>
  <c r="Q17" i="12"/>
  <c r="Q16" i="12"/>
  <c r="Q15" i="12"/>
  <c r="Q14" i="12"/>
  <c r="H13" i="12"/>
  <c r="H24" i="12" s="1"/>
  <c r="I13" i="12" l="1"/>
  <c r="G36" i="6"/>
  <c r="F36" i="6"/>
  <c r="G35" i="6"/>
  <c r="F35" i="6"/>
  <c r="G33" i="6"/>
  <c r="F33" i="6"/>
  <c r="G31" i="6"/>
  <c r="F31" i="6"/>
  <c r="G30" i="6"/>
  <c r="F30" i="6"/>
  <c r="G29" i="6"/>
  <c r="F29" i="6"/>
  <c r="G27" i="6"/>
  <c r="F27" i="6"/>
  <c r="G26" i="6"/>
  <c r="F26" i="6"/>
  <c r="G25" i="6"/>
  <c r="F25" i="6"/>
  <c r="G23" i="6"/>
  <c r="F23" i="6"/>
  <c r="G22" i="6"/>
  <c r="F22" i="6"/>
  <c r="G21" i="6"/>
  <c r="F21" i="6"/>
  <c r="G20" i="6"/>
  <c r="F20" i="6"/>
  <c r="G19" i="6"/>
  <c r="F19" i="6"/>
  <c r="G17" i="6"/>
  <c r="F17" i="6"/>
  <c r="G16" i="6"/>
  <c r="F16" i="6"/>
  <c r="G15" i="6"/>
  <c r="F15" i="6"/>
  <c r="G14" i="6"/>
  <c r="F14" i="6"/>
  <c r="G12" i="6"/>
  <c r="F12" i="6"/>
  <c r="G11" i="6"/>
  <c r="F11" i="6"/>
  <c r="G10" i="6"/>
  <c r="F10" i="6"/>
  <c r="G9" i="6"/>
  <c r="F9" i="6"/>
  <c r="J13" i="12" l="1"/>
  <c r="I24" i="12"/>
  <c r="I42" i="12"/>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8" i="5"/>
  <c r="F18" i="5"/>
  <c r="G17" i="5"/>
  <c r="F17" i="5"/>
  <c r="G16" i="5"/>
  <c r="F16" i="5"/>
  <c r="G15" i="5"/>
  <c r="F15" i="5"/>
  <c r="G14" i="5"/>
  <c r="F14" i="5"/>
  <c r="G13" i="5"/>
  <c r="F13" i="5"/>
  <c r="G12" i="5"/>
  <c r="F12" i="5"/>
  <c r="G11" i="5"/>
  <c r="F11" i="5"/>
  <c r="G10" i="5"/>
  <c r="F10" i="5"/>
  <c r="G8" i="5"/>
  <c r="F8" i="5"/>
  <c r="J24" i="12" l="1"/>
  <c r="K13" i="12"/>
  <c r="J42" i="12"/>
  <c r="G37" i="4"/>
  <c r="F37" i="4"/>
  <c r="G36" i="4"/>
  <c r="F36" i="4"/>
  <c r="G35" i="4"/>
  <c r="F35" i="4"/>
  <c r="G34" i="4"/>
  <c r="F34" i="4"/>
  <c r="G33" i="4"/>
  <c r="F33" i="4"/>
  <c r="G32" i="4"/>
  <c r="F32" i="4"/>
  <c r="G31" i="4"/>
  <c r="F31" i="4"/>
  <c r="G27" i="4"/>
  <c r="F27" i="4"/>
  <c r="G26" i="4"/>
  <c r="F26" i="4"/>
  <c r="G24" i="4"/>
  <c r="F24" i="4"/>
  <c r="G23" i="4"/>
  <c r="F23" i="4"/>
  <c r="G22" i="4"/>
  <c r="F22" i="4"/>
  <c r="G21" i="4"/>
  <c r="F21" i="4"/>
  <c r="G20" i="4"/>
  <c r="F20" i="4"/>
  <c r="G17" i="4"/>
  <c r="F17" i="4"/>
  <c r="G16" i="4"/>
  <c r="F16" i="4"/>
  <c r="G15" i="4"/>
  <c r="F15" i="4"/>
  <c r="G14" i="4"/>
  <c r="F14" i="4"/>
  <c r="G13" i="4"/>
  <c r="F13" i="4"/>
  <c r="G12" i="4"/>
  <c r="F12" i="4"/>
  <c r="G11" i="4"/>
  <c r="F11" i="4"/>
  <c r="K42" i="12" l="1"/>
  <c r="K24" i="12"/>
  <c r="L13" i="12"/>
  <c r="L42" i="12" l="1"/>
  <c r="L24" i="12"/>
  <c r="M13" i="12"/>
  <c r="M42" i="12" l="1"/>
  <c r="M24" i="12"/>
</calcChain>
</file>

<file path=xl/sharedStrings.xml><?xml version="1.0" encoding="utf-8"?>
<sst xmlns="http://schemas.openxmlformats.org/spreadsheetml/2006/main" count="1572" uniqueCount="624">
  <si>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</si>
  <si>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</si>
  <si>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</si>
  <si>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</si>
  <si>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</si>
  <si>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</si>
  <si>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27</t>
  </si>
  <si>
    <t>Semana 28</t>
  </si>
  <si>
    <t xml:space="preserve">semanal </t>
  </si>
  <si>
    <t>29/06-05/07</t>
  </si>
  <si>
    <t>06-12/07</t>
  </si>
  <si>
    <t>euros</t>
  </si>
  <si>
    <t>%</t>
  </si>
  <si>
    <t>CEREALES</t>
  </si>
  <si>
    <t>(1)</t>
  </si>
  <si>
    <t>Trigo blando panificable (€/t)</t>
  </si>
  <si>
    <t>Trigo duro (€/t)</t>
  </si>
  <si>
    <t>Cebada pienso (€/t)</t>
  </si>
  <si>
    <t>Cebada malta (€/t)</t>
  </si>
  <si>
    <t xml:space="preserve">Maíz grano (€/t)                            </t>
  </si>
  <si>
    <t>(4)</t>
  </si>
  <si>
    <t>Arroz cáscara (€/t)</t>
  </si>
  <si>
    <t>Arroz blanco (€/t)</t>
  </si>
  <si>
    <t>Arroz blanco vaporizado (€/t)</t>
  </si>
  <si>
    <t>-</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</si>
  <si>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</si>
  <si>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</si>
  <si>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</si>
  <si>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</si>
  <si>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</si>
  <si>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</si>
  <si>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</si>
  <si>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</si>
  <si>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</si>
  <si>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 xml:space="preserve">Vino tinto sin DOP/IGP, 12 p. color (€/hectolitro) </t>
  </si>
  <si>
    <t>Vino con DOP/IGP blanco RUEDA (€/hectolitro)</t>
  </si>
  <si>
    <t>(*)   150,99</t>
  </si>
  <si>
    <t>(**)   150,99</t>
  </si>
  <si>
    <t>Vino con DOP/IGP tinto RIOJA (€/hectolitro)</t>
  </si>
  <si>
    <t>(*)   133,27</t>
  </si>
  <si>
    <t>(**)   133,27</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</si>
  <si>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</si>
  <si>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</si>
  <si>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</si>
  <si>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</si>
  <si>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</si>
  <si>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</si>
  <si>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</si>
  <si>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</si>
  <si>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</si>
  <si>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</si>
  <si>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</si>
  <si>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</si>
  <si>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</si>
  <si>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</si>
  <si>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</si>
  <si>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</si>
  <si>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</si>
  <si>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</si>
  <si>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29/06 - 05/07</t>
  </si>
  <si>
    <t>FRUTAS</t>
  </si>
  <si>
    <t>Limón  (€/100 kg)</t>
  </si>
  <si>
    <t>Naranja - Grupo Blancas (€/100 kg)</t>
  </si>
  <si>
    <t>Manzana Golden (€/100 kg)</t>
  </si>
  <si>
    <t>Albaricoque (€/100 kg)</t>
  </si>
  <si>
    <t>Cereza (€/100 kg)</t>
  </si>
  <si>
    <t>Ciruela (€/100 kg)</t>
  </si>
  <si>
    <t>Melocotón (€/100 kg)</t>
  </si>
  <si>
    <t>Nectarina (€/100 kg)</t>
  </si>
  <si>
    <t>Aguacate (€/100 kg)</t>
  </si>
  <si>
    <t>Plátano (€/100 kg)</t>
  </si>
  <si>
    <t>Uva de mesa (€/100 kg)</t>
  </si>
  <si>
    <t>HORTALIZAS</t>
  </si>
  <si>
    <t>Acelga (€/100kg)</t>
  </si>
  <si>
    <t>Ajo (€/100kg)</t>
  </si>
  <si>
    <t>Berenjena (€/100 kg)</t>
  </si>
  <si>
    <t>Calabacín (€/100 kg)</t>
  </si>
  <si>
    <t>Cebolla (€/100 kg)</t>
  </si>
  <si>
    <t>Champiñón (€/100kg)</t>
  </si>
  <si>
    <t>Judía verde tipo plana (€/100 kg)</t>
  </si>
  <si>
    <t>Lechuga Romana (€/100 ud)</t>
  </si>
  <si>
    <t>Melón Piel de Sapo (€/100 kg)</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</si>
  <si>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</si>
  <si>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</si>
  <si>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</si>
  <si>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</si>
  <si>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</si>
  <si>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</si>
  <si>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</si>
  <si>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</si>
  <si>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</si>
  <si>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</si>
  <si>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</si>
  <si>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</si>
  <si>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</si>
  <si>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</si>
  <si>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</si>
  <si>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</si>
  <si>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</si>
  <si>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</si>
  <si>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</si>
  <si>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</si>
  <si>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</si>
  <si>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</si>
  <si>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</si>
  <si>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</si>
  <si>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</si>
  <si>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</si>
  <si>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</si>
  <si>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</si>
  <si>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</si>
  <si>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</si>
  <si>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</si>
  <si>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</si>
  <si>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</si>
  <si>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</si>
  <si>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</si>
  <si>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</si>
  <si>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</si>
  <si>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</si>
  <si>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</si>
  <si>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</si>
  <si>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</si>
  <si>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</si>
  <si>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</si>
  <si>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</si>
  <si>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Mantequilla sin sal (formato 25 kg) (€/100 kg)</t>
  </si>
  <si>
    <t>(9)</t>
  </si>
  <si>
    <t>Leche cruda de vaca (€/100 litros). Fuente: FEGA</t>
  </si>
  <si>
    <t>Precio mayo 2020: 32,90 €/100 litros</t>
  </si>
  <si>
    <t>MIEL</t>
  </si>
  <si>
    <t>(11)</t>
  </si>
  <si>
    <t>Miel multifloral a granel (€/100 kg)</t>
  </si>
  <si>
    <t>Precio mayo 2020:  281,66 €/100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</si>
  <si>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</si>
  <si>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</si>
  <si>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</si>
  <si>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</si>
  <si>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</si>
  <si>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</si>
  <si>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</si>
  <si>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</si>
  <si>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 xml:space="preserve">    PRODUCTO</t>
  </si>
  <si>
    <t>MERCADO
REPRESENTATIVO</t>
  </si>
  <si>
    <t>Semana 27 
29/06-05/07
2020</t>
  </si>
  <si>
    <t>Semana 28 
06-12/07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</si>
  <si>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</si>
  <si>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</si>
  <si>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</si>
  <si>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</si>
  <si>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</si>
  <si>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</si>
  <si>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</si>
  <si>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</si>
  <si>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</si>
  <si>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</si>
  <si>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</si>
  <si>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</si>
  <si>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</si>
  <si>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</si>
  <si>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</si>
  <si>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</si>
  <si>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</si>
  <si>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</si>
  <si>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</si>
  <si>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</si>
  <si>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</si>
  <si>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</si>
  <si>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</si>
  <si>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</si>
  <si>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</si>
  <si>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</si>
  <si>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</si>
  <si>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Cádiz</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</si>
  <si>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</si>
  <si>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</si>
  <si>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</si>
  <si>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</si>
  <si>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</si>
  <si>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</si>
  <si>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</si>
  <si>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</si>
  <si>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</si>
  <si>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</si>
  <si>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y arroz blanco, precios salida almacén agricultor</t>
  </si>
  <si>
    <t>PRODUCTO</t>
  </si>
  <si>
    <t>Maiz Grano</t>
  </si>
  <si>
    <t xml:space="preserve">   Badajoz</t>
  </si>
  <si>
    <t xml:space="preserve">   Cáceres</t>
  </si>
  <si>
    <t xml:space="preserve">   Gerona</t>
  </si>
  <si>
    <t>Arroz cáscara (Indica)</t>
  </si>
  <si>
    <t>Arroz cáscara (Japónica)</t>
  </si>
  <si>
    <t>--</t>
  </si>
  <si>
    <t>Arroz blanco (Indica)</t>
  </si>
  <si>
    <t xml:space="preserve">   Valencia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</si>
  <si>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</si>
  <si>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</si>
  <si>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</si>
  <si>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</si>
  <si>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</si>
  <si>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</si>
  <si>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</si>
  <si>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</si>
  <si>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</si>
  <si>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</si>
  <si>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</si>
  <si>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</si>
  <si>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</si>
  <si>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</si>
  <si>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</si>
  <si>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</si>
  <si>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</si>
  <si>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</si>
  <si>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</si>
  <si>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</si>
  <si>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</si>
  <si>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</si>
  <si>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</si>
  <si>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</si>
  <si>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</si>
  <si>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</si>
  <si>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</si>
  <si>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</si>
  <si>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</si>
  <si>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</si>
  <si>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</si>
  <si>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</si>
  <si>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</si>
  <si>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</si>
  <si>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</si>
  <si>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</si>
  <si>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</si>
  <si>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</si>
  <si>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</si>
  <si>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</si>
  <si>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</si>
  <si>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</si>
  <si>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</si>
  <si>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</si>
  <si>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</si>
  <si>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</si>
  <si>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</si>
  <si>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</si>
  <si>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</si>
  <si>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</si>
  <si>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</si>
  <si>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</si>
  <si>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</si>
  <si>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</si>
  <si>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</si>
  <si>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</si>
  <si>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</si>
  <si>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</si>
  <si>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</si>
  <si>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</si>
  <si>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</si>
  <si>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</si>
  <si>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</si>
  <si>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</si>
  <si>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</si>
  <si>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</si>
  <si>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</si>
  <si>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Verna</t>
  </si>
  <si>
    <t>I</t>
  </si>
  <si>
    <t>3-4</t>
  </si>
  <si>
    <t>NARANJA</t>
  </si>
  <si>
    <t>Castellón</t>
  </si>
  <si>
    <t>Barberina</t>
  </si>
  <si>
    <t>3-6</t>
  </si>
  <si>
    <t>Valencia Late</t>
  </si>
  <si>
    <t>Valencia Midknight</t>
  </si>
  <si>
    <t>FRUTAS DE PEPITA</t>
  </si>
  <si>
    <t>mm</t>
  </si>
  <si>
    <t>MANZANA</t>
  </si>
  <si>
    <t>Gerona</t>
  </si>
  <si>
    <t>Fuji</t>
  </si>
  <si>
    <t xml:space="preserve">70-80 </t>
  </si>
  <si>
    <t>Lérida</t>
  </si>
  <si>
    <t>Golden Delicious</t>
  </si>
  <si>
    <t>Zaragoza</t>
  </si>
  <si>
    <t>Granny Smith</t>
  </si>
  <si>
    <t>Red Chief</t>
  </si>
  <si>
    <t>Red Delicious</t>
  </si>
  <si>
    <t>PERA</t>
  </si>
  <si>
    <t>Conferencia</t>
  </si>
  <si>
    <t>60-65+</t>
  </si>
  <si>
    <t>Ercolini</t>
  </si>
  <si>
    <t>UVA DE MESA</t>
  </si>
  <si>
    <t>Apirenas Blancas</t>
  </si>
  <si>
    <t>FRUTAS DE HUESO</t>
  </si>
  <si>
    <t>ALBARICOQUE</t>
  </si>
  <si>
    <t>Teruel</t>
  </si>
  <si>
    <t>Todos los tipos y variedades</t>
  </si>
  <si>
    <t>45-50 mm</t>
  </si>
  <si>
    <t>CEREZA</t>
  </si>
  <si>
    <t>Cáceres</t>
  </si>
  <si>
    <t>Todas las variedades dulces</t>
  </si>
  <si>
    <t>22 y más</t>
  </si>
  <si>
    <t>CIRUELA</t>
  </si>
  <si>
    <t>35 mm o superior</t>
  </si>
  <si>
    <t>MELOCOTÓN</t>
  </si>
  <si>
    <t>Pulpa amarilla</t>
  </si>
  <si>
    <t>A/B</t>
  </si>
  <si>
    <t>Pulpa blanca</t>
  </si>
  <si>
    <t>NECTARINA</t>
  </si>
  <si>
    <t>PARAGUAYA</t>
  </si>
  <si>
    <t>PLATERINA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</si>
  <si>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</si>
  <si>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</si>
  <si>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</si>
  <si>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</si>
  <si>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28 - 2020: 06/07 - 12/07</t>
  </si>
  <si>
    <t>ESPAÑA</t>
  </si>
  <si>
    <t>Todas las variedades</t>
  </si>
  <si>
    <t>3/4</t>
  </si>
  <si>
    <t>Golden delicious</t>
  </si>
  <si>
    <t>70/80</t>
  </si>
  <si>
    <t>Red Delicious y demás Var. Rojas</t>
  </si>
  <si>
    <t>60/65+</t>
  </si>
  <si>
    <t>Todas las variedades sin pepitas</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</si>
  <si>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</si>
  <si>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</si>
  <si>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</si>
  <si>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</si>
  <si>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</si>
  <si>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</si>
  <si>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</si>
  <si>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Morado</t>
  </si>
  <si>
    <t>50-80 mm</t>
  </si>
  <si>
    <t>Primavera</t>
  </si>
  <si>
    <t>BERENJENA</t>
  </si>
  <si>
    <t>Almería</t>
  </si>
  <si>
    <t>BRÓCOLI</t>
  </si>
  <si>
    <t>CALABACÍN</t>
  </si>
  <si>
    <t>14-21 g</t>
  </si>
  <si>
    <t>Navarra</t>
  </si>
  <si>
    <t>CEBOLLA</t>
  </si>
  <si>
    <t>CHAMPIÑÓN</t>
  </si>
  <si>
    <t>Cerrado</t>
  </si>
  <si>
    <t>30-65 mm</t>
  </si>
  <si>
    <t>La Rioja</t>
  </si>
  <si>
    <t>COLIFLOR</t>
  </si>
  <si>
    <t>COL-REPOLLO</t>
  </si>
  <si>
    <t>Hoja lisa</t>
  </si>
  <si>
    <t>JUDÍA VERDE</t>
  </si>
  <si>
    <t>Plana</t>
  </si>
  <si>
    <t>LECHUGA</t>
  </si>
  <si>
    <t>Baby</t>
  </si>
  <si>
    <t>Iceberg</t>
  </si>
  <si>
    <t>400g y+</t>
  </si>
  <si>
    <t>Romana</t>
  </si>
  <si>
    <t>600g y+</t>
  </si>
  <si>
    <t>MELÓN</t>
  </si>
  <si>
    <t>Amarillo</t>
  </si>
  <si>
    <t>Cantaloupe</t>
  </si>
  <si>
    <t>Galia</t>
  </si>
  <si>
    <t>Piel de Sapo</t>
  </si>
  <si>
    <t>PEPINO</t>
  </si>
  <si>
    <t>De Almería</t>
  </si>
  <si>
    <t>350-500 g</t>
  </si>
  <si>
    <t>Español</t>
  </si>
  <si>
    <t>PIMIENTO</t>
  </si>
  <si>
    <t>Cuadrado Color</t>
  </si>
  <si>
    <t>70 mm y +</t>
  </si>
  <si>
    <t>Cuadrado Verde</t>
  </si>
  <si>
    <t>Italiano</t>
  </si>
  <si>
    <t>40 mm y +</t>
  </si>
  <si>
    <t>PUERRO</t>
  </si>
  <si>
    <t>SANDÍA</t>
  </si>
  <si>
    <t>Con semillas</t>
  </si>
  <si>
    <t>Sin semillas</t>
  </si>
  <si>
    <t>SETAS CULTIVADAS</t>
  </si>
  <si>
    <t>Pleurotus ostreatus</t>
  </si>
  <si>
    <t>TOMATE</t>
  </si>
  <si>
    <t>Cereza</t>
  </si>
  <si>
    <t>Racimo</t>
  </si>
  <si>
    <t>Redondo</t>
  </si>
  <si>
    <t>57-100mm</t>
  </si>
  <si>
    <t>3.2.2. Precios de Producción de Hortícolas en el Mercado Interior: Precios Medios Ponderados Semanales Nacionales</t>
  </si>
  <si>
    <t>45-55 mm</t>
  </si>
  <si>
    <t>40+/70+</t>
  </si>
  <si>
    <t>14-21</t>
  </si>
  <si>
    <t>Medio (30-65 mm)</t>
  </si>
  <si>
    <t>16-20</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</si>
  <si>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</si>
  <si>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</si>
  <si>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</si>
  <si>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</si>
  <si>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</si>
  <si>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</si>
  <si>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</si>
  <si>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</si>
  <si>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</si>
  <si>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</si>
  <si>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</si>
  <si>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</si>
  <si>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27
29/06-05/07
2020</t>
  </si>
  <si>
    <t>Semana 28
06-12/07
2020</t>
  </si>
  <si>
    <t>CATEGORÍA</t>
  </si>
  <si>
    <t xml:space="preserve">DE ESTADO DE </t>
  </si>
  <si>
    <t>ENGRASAMIENTO</t>
  </si>
  <si>
    <t>Categoría A: Canales de machos jovenes sin castrar de más de un año y menos de dos</t>
  </si>
  <si>
    <t>Muy buena y poco cubierta (U-2)</t>
  </si>
  <si>
    <t>352,26</t>
  </si>
  <si>
    <t>353,59</t>
  </si>
  <si>
    <t>Muy buena y cubierta (U-3)</t>
  </si>
  <si>
    <t>350,02</t>
  </si>
  <si>
    <t>351,47</t>
  </si>
  <si>
    <t>Precio medio ponderado Categoría U</t>
  </si>
  <si>
    <t>350,71</t>
  </si>
  <si>
    <t>352,12</t>
  </si>
  <si>
    <t>Buena y poco cubierta (R-2)</t>
  </si>
  <si>
    <t>341,36</t>
  </si>
  <si>
    <t>337,92</t>
  </si>
  <si>
    <t>Buena y cubierta (R-3)</t>
  </si>
  <si>
    <t>342,49</t>
  </si>
  <si>
    <t>345,05</t>
  </si>
  <si>
    <t>Precio medio ponderado Categoría R</t>
  </si>
  <si>
    <t>342,17</t>
  </si>
  <si>
    <t>343,03</t>
  </si>
  <si>
    <t>Menos buena y poco cubierta (O-2)</t>
  </si>
  <si>
    <t>307,74</t>
  </si>
  <si>
    <t>306,90</t>
  </si>
  <si>
    <t>Menos buena y cubierta  (O-3)</t>
  </si>
  <si>
    <t>322,23</t>
  </si>
  <si>
    <t>330,89</t>
  </si>
  <si>
    <t>Precio medio ponderado Categoría O</t>
  </si>
  <si>
    <t>316,50</t>
  </si>
  <si>
    <t>321,40</t>
  </si>
  <si>
    <t>Categoría D: Canales de hembras que hayan parido</t>
  </si>
  <si>
    <t>Mediocre  y poco cubierta (P-2)</t>
  </si>
  <si>
    <t>194,67</t>
  </si>
  <si>
    <t>181,15</t>
  </si>
  <si>
    <t>Mediocre y cubierta  (P-3)</t>
  </si>
  <si>
    <t>207,49</t>
  </si>
  <si>
    <t>218,84</t>
  </si>
  <si>
    <t>Precio medio ponderado Categoría P</t>
  </si>
  <si>
    <t>195,72</t>
  </si>
  <si>
    <t>184,24</t>
  </si>
  <si>
    <t>250,39</t>
  </si>
  <si>
    <t>254,23</t>
  </si>
  <si>
    <t>Buena y grasa (R-4)</t>
  </si>
  <si>
    <t>282,15</t>
  </si>
  <si>
    <t>288,25</t>
  </si>
  <si>
    <t>262,18</t>
  </si>
  <si>
    <t>266,86</t>
  </si>
  <si>
    <t>210,98</t>
  </si>
  <si>
    <t>213,61</t>
  </si>
  <si>
    <t>Menos buena y cubierta (O-3)</t>
  </si>
  <si>
    <t>239,19</t>
  </si>
  <si>
    <t>252,65</t>
  </si>
  <si>
    <t>Menos buena y grasa (O-4)</t>
  </si>
  <si>
    <t>281,26</t>
  </si>
  <si>
    <t>298,27</t>
  </si>
  <si>
    <t>235,80</t>
  </si>
  <si>
    <t>246,12</t>
  </si>
  <si>
    <t>Categoría E: Canales de otras hembras ( de 12 meses o más)</t>
  </si>
  <si>
    <t>362,26</t>
  </si>
  <si>
    <t>359,51</t>
  </si>
  <si>
    <t>354,47</t>
  </si>
  <si>
    <t>365,12</t>
  </si>
  <si>
    <t>355,63</t>
  </si>
  <si>
    <t>364,28</t>
  </si>
  <si>
    <t>331,73</t>
  </si>
  <si>
    <t>328,04</t>
  </si>
  <si>
    <t>340,71</t>
  </si>
  <si>
    <t>351,08</t>
  </si>
  <si>
    <t>355,94</t>
  </si>
  <si>
    <t>342,14</t>
  </si>
  <si>
    <t>340,86</t>
  </si>
  <si>
    <t>348,95</t>
  </si>
  <si>
    <t>272,20</t>
  </si>
  <si>
    <t>283,26</t>
  </si>
  <si>
    <t>298,43</t>
  </si>
  <si>
    <t>295,11</t>
  </si>
  <si>
    <t>320,24</t>
  </si>
  <si>
    <t>310,14</t>
  </si>
  <si>
    <t>294,99</t>
  </si>
  <si>
    <t>293,66</t>
  </si>
  <si>
    <t>Categoría Z: Canales de animales desde 8 a menos de 12 meses</t>
  </si>
  <si>
    <t>374,48</t>
  </si>
  <si>
    <t>375,15</t>
  </si>
  <si>
    <t>378,40</t>
  </si>
  <si>
    <t>374,27</t>
  </si>
  <si>
    <t>376,85</t>
  </si>
  <si>
    <t>374,62</t>
  </si>
  <si>
    <t>368,98</t>
  </si>
  <si>
    <t>359,70</t>
  </si>
  <si>
    <t>364,78</t>
  </si>
  <si>
    <t>361,38</t>
  </si>
  <si>
    <t>365,72</t>
  </si>
  <si>
    <t>361,00</t>
  </si>
  <si>
    <t>310,64</t>
  </si>
  <si>
    <t>315,12</t>
  </si>
  <si>
    <t>320,86</t>
  </si>
  <si>
    <t>324,40</t>
  </si>
  <si>
    <t>315,86</t>
  </si>
  <si>
    <t>319,86</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</si>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</sst>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_ ;[Red]\-0.00\ "/>
    <numFmt numFmtId="165" formatCode="_-* #,##0.00\ _€_-;\-* #,##0.00\ _€_-;_-* &quot;-&quot;??\ _€_-;_-@_-"/>
    <numFmt numFmtId="166" formatCode="_-* #,##0.00\ _P_t_s_-;\-* #,##0.00\ _P_t_s_-;_-* &quot;-&quot;??\ _P_t_s_-;_-@_-"/>
    <numFmt numFmtId="167" formatCode="General_)"/>
    <numFmt numFmtId="168" formatCode="0.00_)"/>
    <numFmt numFmtId="169" formatCode="d/m"/>
  </numFmts>
  <fonts count="4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2"/>
      <name val="Helv"/>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b/>
      <sz val="10"/>
      <name val="Verdana"/>
      <family val="2"/>
    </font>
    <font>
      <sz val="10"/>
      <color indexed="8"/>
      <name val="SansSerif"/>
    </font>
    <font>
      <sz val="10"/>
      <name val="Comic Sans MS"/>
      <family val="4"/>
    </font>
    <font>
      <sz val="11"/>
      <name val="Times New Roman"/>
      <family val="1"/>
    </font>
    <font>
      <b/>
      <sz val="11"/>
      <name val="Times New Roman"/>
      <family val="1"/>
    </font>
    <font>
      <b/>
      <sz val="16"/>
      <name val="Times New Roman"/>
      <family val="1"/>
    </font>
    <font>
      <b/>
      <sz val="11"/>
      <color indexed="8"/>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sz val="9"/>
      <color indexed="7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5">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2" tint="-9.9978637043366805E-2"/>
        <bgColor indexed="8"/>
      </patternFill>
    </fill>
    <fill>
      <patternFill patternType="solid">
        <fgColor theme="2" tint="-9.9978637043366805E-2"/>
        <bgColor indexed="64"/>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8"/>
      </left>
      <right style="medium">
        <color indexed="8"/>
      </right>
      <top/>
      <bottom/>
      <diagonal/>
    </border>
    <border>
      <left/>
      <right style="medium">
        <color indexed="8"/>
      </right>
      <top/>
      <bottom/>
      <diagonal/>
    </border>
    <border>
      <left style="medium">
        <color indexed="64"/>
      </left>
      <right style="medium">
        <color indexed="64"/>
      </right>
      <top/>
      <bottom/>
      <diagonal/>
    </border>
    <border>
      <left style="medium">
        <color indexed="64"/>
      </left>
      <right style="medium">
        <color indexed="8"/>
      </right>
      <top/>
      <bottom style="medium">
        <color indexed="64"/>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bottom style="medium">
        <color indexed="64"/>
      </bottom>
      <diagonal/>
    </border>
    <border>
      <left style="medium">
        <color indexed="8"/>
      </left>
      <right/>
      <top/>
      <bottom/>
      <diagonal/>
    </border>
    <border>
      <left style="medium">
        <color indexed="8"/>
      </left>
      <right/>
      <top/>
      <bottom style="medium">
        <color indexed="8"/>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right style="thin">
        <color indexed="8"/>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9">
    <xf numFmtId="0" fontId="0" fillId="0" borderId="0"/>
    <xf numFmtId="9" fontId="1" fillId="0" borderId="0" applyFont="0" applyFill="0" applyBorder="0" applyAlignment="0" applyProtection="0"/>
    <xf numFmtId="0" fontId="3" fillId="0" borderId="0"/>
    <xf numFmtId="165" fontId="3" fillId="0" borderId="0" applyFont="0" applyFill="0" applyBorder="0" applyAlignment="0" applyProtection="0"/>
    <xf numFmtId="166" fontId="3" fillId="0" borderId="0" applyFont="0" applyFill="0" applyBorder="0" applyAlignment="0" applyProtection="0"/>
    <xf numFmtId="0" fontId="3" fillId="0" borderId="0" applyNumberFormat="0" applyFont="0" applyFill="0" applyBorder="0" applyAlignment="0" applyProtection="0"/>
    <xf numFmtId="0" fontId="1" fillId="0" borderId="0"/>
    <xf numFmtId="167" fontId="14" fillId="0" borderId="0"/>
    <xf numFmtId="168" fontId="14" fillId="0" borderId="0"/>
    <xf numFmtId="0" fontId="3" fillId="0" borderId="0" applyNumberFormat="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28" fillId="0" borderId="0"/>
    <xf numFmtId="9" fontId="3" fillId="0" borderId="0" applyFont="0" applyFill="0" applyBorder="0" applyAlignment="0" applyProtection="0"/>
    <xf numFmtId="0" fontId="1" fillId="0" borderId="0"/>
    <xf numFmtId="0" fontId="45" fillId="0" borderId="0" applyNumberFormat="0" applyFill="0" applyBorder="0" applyAlignment="0" applyProtection="0">
      <alignment vertical="top"/>
      <protection locked="0"/>
    </xf>
  </cellStyleXfs>
  <cellXfs count="732">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0"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2"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0" fontId="4" fillId="4" borderId="24"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14"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2"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1"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0" fontId="11" fillId="0" borderId="0" xfId="2" applyFont="1" applyAlignment="1">
      <alignment horizontal="center"/>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5"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5" fillId="0" borderId="0" xfId="2" applyFont="1" applyBorder="1"/>
    <xf numFmtId="10" fontId="15"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40" xfId="2" applyNumberFormat="1" applyFont="1" applyFill="1" applyBorder="1" applyAlignment="1">
      <alignment horizontal="center"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2" fontId="4" fillId="4" borderId="41" xfId="2" applyNumberFormat="1" applyFont="1" applyFill="1" applyBorder="1" applyAlignment="1">
      <alignment horizontal="center" vertical="center"/>
    </xf>
    <xf numFmtId="0" fontId="4" fillId="4" borderId="42" xfId="2" quotePrefix="1" applyFont="1" applyFill="1" applyBorder="1" applyAlignment="1">
      <alignment horizontal="center" vertical="center"/>
    </xf>
    <xf numFmtId="0" fontId="9" fillId="4" borderId="17" xfId="2" applyFont="1" applyFill="1" applyBorder="1" applyAlignment="1">
      <alignment vertical="center"/>
    </xf>
    <xf numFmtId="2" fontId="4" fillId="0" borderId="43" xfId="2" applyNumberFormat="1" applyFont="1" applyFill="1" applyBorder="1" applyAlignment="1">
      <alignment horizontal="center"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5" fillId="0" borderId="0" xfId="2" applyFont="1" applyAlignment="1">
      <alignment vertical="center"/>
    </xf>
    <xf numFmtId="0" fontId="16" fillId="0" borderId="0" xfId="2" applyFont="1"/>
    <xf numFmtId="0" fontId="17" fillId="0" borderId="0" xfId="2" applyFont="1" applyAlignment="1">
      <alignment horizontal="left" vertical="center"/>
    </xf>
    <xf numFmtId="0" fontId="18" fillId="0" borderId="0" xfId="2" applyFont="1" applyAlignment="1">
      <alignment vertical="center"/>
    </xf>
    <xf numFmtId="0" fontId="11" fillId="0" borderId="0" xfId="2" applyFont="1" applyAlignment="1">
      <alignment horizontal="center" vertical="top"/>
    </xf>
    <xf numFmtId="4" fontId="15" fillId="0" borderId="0" xfId="2" applyNumberFormat="1" applyFont="1"/>
    <xf numFmtId="0" fontId="19" fillId="0" borderId="0" xfId="2" applyFont="1" applyFill="1" applyBorder="1" applyAlignment="1">
      <alignment horizontal="center" vertical="center"/>
    </xf>
    <xf numFmtId="0" fontId="20" fillId="0" borderId="0" xfId="2" applyFont="1" applyFill="1" applyBorder="1" applyAlignment="1">
      <alignment horizontal="center" vertical="center"/>
    </xf>
    <xf numFmtId="0" fontId="21" fillId="0" borderId="0" xfId="2" applyFont="1" applyFill="1" applyBorder="1"/>
    <xf numFmtId="14" fontId="22" fillId="0" borderId="0" xfId="2" quotePrefix="1" applyNumberFormat="1" applyFont="1" applyFill="1" applyBorder="1" applyAlignment="1">
      <alignment horizontal="center"/>
    </xf>
    <xf numFmtId="0" fontId="19" fillId="0" borderId="0" xfId="2" applyFont="1" applyFill="1" applyBorder="1" applyAlignment="1">
      <alignment horizontal="centerContinuous" vertical="center" wrapText="1"/>
    </xf>
    <xf numFmtId="49" fontId="21" fillId="0" borderId="0" xfId="2" applyNumberFormat="1" applyFont="1" applyFill="1" applyBorder="1" applyAlignment="1">
      <alignment horizontal="center" vertical="center"/>
    </xf>
    <xf numFmtId="0" fontId="19" fillId="0" borderId="0" xfId="2" applyFont="1" applyFill="1" applyBorder="1" applyAlignment="1">
      <alignment horizontal="left" vertical="center"/>
    </xf>
    <xf numFmtId="2" fontId="22" fillId="0" borderId="0" xfId="2" applyNumberFormat="1" applyFont="1" applyFill="1" applyBorder="1" applyAlignment="1">
      <alignment horizontal="right" vertical="center"/>
    </xf>
    <xf numFmtId="164" fontId="22" fillId="0" borderId="0" xfId="2" applyNumberFormat="1" applyFont="1" applyFill="1" applyBorder="1" applyAlignment="1">
      <alignment horizontal="right" vertical="center"/>
    </xf>
    <xf numFmtId="2" fontId="19" fillId="0" borderId="0" xfId="2" applyNumberFormat="1" applyFont="1" applyFill="1" applyBorder="1" applyAlignment="1">
      <alignment horizontal="right" vertical="center"/>
    </xf>
    <xf numFmtId="0" fontId="22" fillId="0" borderId="0" xfId="2" quotePrefix="1" applyFont="1" applyFill="1" applyBorder="1" applyAlignment="1">
      <alignment horizontal="left" vertical="center"/>
    </xf>
    <xf numFmtId="2" fontId="15" fillId="0" borderId="0" xfId="2" applyNumberFormat="1" applyFont="1" applyBorder="1"/>
    <xf numFmtId="2" fontId="15" fillId="0" borderId="0" xfId="2" applyNumberFormat="1" applyFont="1"/>
    <xf numFmtId="49" fontId="21" fillId="0" borderId="0" xfId="2" quotePrefix="1" applyNumberFormat="1" applyFont="1" applyFill="1" applyBorder="1" applyAlignment="1">
      <alignment horizontal="center" vertical="center"/>
    </xf>
    <xf numFmtId="0" fontId="22" fillId="0" borderId="0" xfId="2" applyFont="1" applyFill="1" applyBorder="1" applyAlignment="1">
      <alignment horizontal="left" vertical="center"/>
    </xf>
    <xf numFmtId="0" fontId="22" fillId="0" borderId="0" xfId="2" applyFont="1" applyFill="1" applyBorder="1" applyAlignment="1">
      <alignment vertical="center" wrapText="1"/>
    </xf>
    <xf numFmtId="2" fontId="22" fillId="0" borderId="0" xfId="2" quotePrefix="1" applyNumberFormat="1" applyFont="1" applyFill="1" applyBorder="1" applyAlignment="1">
      <alignment horizontal="right" vertical="center"/>
    </xf>
    <xf numFmtId="0" fontId="22" fillId="0" borderId="0" xfId="2" applyFont="1" applyFill="1" applyBorder="1" applyAlignment="1">
      <alignment vertical="center"/>
    </xf>
    <xf numFmtId="0" fontId="21" fillId="0" borderId="0" xfId="2" quotePrefix="1" applyFont="1" applyFill="1" applyBorder="1" applyAlignment="1">
      <alignment horizontal="center" vertical="center"/>
    </xf>
    <xf numFmtId="2" fontId="22" fillId="0" borderId="0" xfId="2" applyNumberFormat="1" applyFont="1" applyFill="1" applyBorder="1" applyAlignment="1">
      <alignment vertical="center"/>
    </xf>
    <xf numFmtId="2" fontId="22" fillId="0" borderId="0" xfId="2" applyNumberFormat="1" applyFont="1" applyFill="1" applyBorder="1" applyAlignment="1">
      <alignment horizontal="center" vertical="center"/>
    </xf>
    <xf numFmtId="0" fontId="15" fillId="0" borderId="0" xfId="2" applyFont="1" applyFill="1" applyBorder="1" applyAlignment="1">
      <alignment vertical="center"/>
    </xf>
    <xf numFmtId="0" fontId="21" fillId="0" borderId="0" xfId="2" applyFont="1" applyFill="1" applyBorder="1" applyAlignment="1">
      <alignment horizontal="left" vertical="center"/>
    </xf>
    <xf numFmtId="0" fontId="15" fillId="0" borderId="0" xfId="2" applyFont="1" applyFill="1" applyBorder="1"/>
    <xf numFmtId="0" fontId="12" fillId="0" borderId="0" xfId="2" applyFont="1" applyAlignment="1">
      <alignment horizontal="left" vertical="center"/>
    </xf>
    <xf numFmtId="0" fontId="15" fillId="0" borderId="0" xfId="2" applyFont="1" applyFill="1"/>
    <xf numFmtId="0" fontId="12" fillId="0" borderId="0" xfId="2" applyFont="1" applyAlignment="1">
      <alignment vertical="center"/>
    </xf>
    <xf numFmtId="0" fontId="23" fillId="0" borderId="4" xfId="2" applyFont="1" applyFill="1" applyBorder="1" applyAlignment="1">
      <alignment horizontal="center" vertical="center"/>
    </xf>
    <xf numFmtId="0" fontId="23" fillId="0" borderId="9" xfId="2" applyFont="1" applyFill="1" applyBorder="1" applyAlignment="1">
      <alignment horizontal="center" vertical="center"/>
    </xf>
    <xf numFmtId="0" fontId="23" fillId="0" borderId="14" xfId="2" applyFont="1" applyFill="1" applyBorder="1" applyAlignment="1">
      <alignment horizontal="center" vertical="center"/>
    </xf>
    <xf numFmtId="0" fontId="23"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4" xfId="2" applyNumberFormat="1" applyFont="1" applyFill="1" applyBorder="1" applyAlignment="1">
      <alignment horizontal="center" vertical="center"/>
    </xf>
    <xf numFmtId="0" fontId="9" fillId="4" borderId="45" xfId="2" applyFont="1" applyFill="1" applyBorder="1" applyAlignment="1">
      <alignment horizontal="left" vertical="center"/>
    </xf>
    <xf numFmtId="2" fontId="4" fillId="4" borderId="45" xfId="2" applyNumberFormat="1" applyFont="1" applyFill="1" applyBorder="1" applyAlignment="1">
      <alignment horizontal="center" vertical="center"/>
    </xf>
    <xf numFmtId="164" fontId="4" fillId="4" borderId="46"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0" xfId="2" applyFont="1" applyFill="1" applyBorder="1" applyAlignment="1">
      <alignment vertical="center"/>
    </xf>
    <xf numFmtId="2" fontId="4" fillId="4" borderId="48" xfId="2" applyNumberFormat="1" applyFont="1" applyFill="1" applyBorder="1" applyAlignment="1">
      <alignment horizontal="center" vertical="center"/>
    </xf>
    <xf numFmtId="0" fontId="12" fillId="4" borderId="42" xfId="2" quotePrefix="1" applyFont="1" applyFill="1" applyBorder="1" applyAlignment="1">
      <alignment horizontal="center" vertical="center"/>
    </xf>
    <xf numFmtId="0" fontId="4" fillId="4" borderId="16" xfId="2" applyFont="1" applyFill="1" applyBorder="1" applyAlignment="1">
      <alignment vertical="center"/>
    </xf>
    <xf numFmtId="2"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9" xfId="2" applyNumberFormat="1" applyFont="1" applyFill="1" applyBorder="1" applyAlignment="1">
      <alignment horizontal="center" vertical="center"/>
    </xf>
    <xf numFmtId="0" fontId="12" fillId="4" borderId="50" xfId="2" quotePrefix="1" applyFont="1" applyFill="1" applyBorder="1" applyAlignment="1">
      <alignment horizontal="center" vertical="center"/>
    </xf>
    <xf numFmtId="0" fontId="4" fillId="4" borderId="2" xfId="2" applyFont="1" applyFill="1" applyBorder="1" applyAlignment="1">
      <alignment vertical="center"/>
    </xf>
    <xf numFmtId="2" fontId="4" fillId="0" borderId="51"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4" fontId="12" fillId="0" borderId="0" xfId="2" applyNumberFormat="1" applyFont="1"/>
    <xf numFmtId="0" fontId="23" fillId="0" borderId="0" xfId="2" applyFont="1" applyFill="1" applyBorder="1" applyAlignment="1">
      <alignment horizontal="center" vertical="center"/>
    </xf>
    <xf numFmtId="0" fontId="12" fillId="0" borderId="0" xfId="2" applyFont="1" applyFill="1" applyBorder="1"/>
    <xf numFmtId="14" fontId="24" fillId="0" borderId="0" xfId="2" quotePrefix="1" applyNumberFormat="1" applyFont="1" applyFill="1" applyBorder="1" applyAlignment="1">
      <alignment horizontal="center"/>
    </xf>
    <xf numFmtId="0" fontId="23"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3" fillId="0" borderId="0" xfId="2" applyFont="1" applyFill="1" applyBorder="1" applyAlignment="1">
      <alignment horizontal="left" vertical="center"/>
    </xf>
    <xf numFmtId="2" fontId="24" fillId="0" borderId="0" xfId="2" applyNumberFormat="1" applyFont="1" applyFill="1" applyBorder="1" applyAlignment="1">
      <alignment horizontal="right" vertical="center"/>
    </xf>
    <xf numFmtId="164" fontId="24" fillId="0" borderId="0" xfId="2" applyNumberFormat="1" applyFont="1" applyFill="1" applyBorder="1" applyAlignment="1">
      <alignment horizontal="right" vertical="center"/>
    </xf>
    <xf numFmtId="0" fontId="21" fillId="0" borderId="0" xfId="5" applyNumberFormat="1" applyFont="1" applyFill="1" applyBorder="1" applyAlignment="1"/>
    <xf numFmtId="0" fontId="6" fillId="0" borderId="0" xfId="5"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2" fillId="0" borderId="0" xfId="5" applyNumberFormat="1" applyFont="1" applyFill="1" applyBorder="1" applyAlignment="1">
      <alignment horizontal="center" vertical="center"/>
    </xf>
    <xf numFmtId="0" fontId="21" fillId="0" borderId="0" xfId="5" applyNumberFormat="1" applyFont="1" applyFill="1" applyBorder="1" applyAlignment="1">
      <alignment vertical="center"/>
    </xf>
    <xf numFmtId="0" fontId="22" fillId="0" borderId="0" xfId="5" applyNumberFormat="1" applyFont="1" applyFill="1" applyBorder="1" applyAlignment="1">
      <alignment horizontal="center" vertical="center"/>
    </xf>
    <xf numFmtId="0" fontId="22" fillId="0" borderId="0" xfId="5" applyNumberFormat="1" applyFont="1" applyFill="1" applyBorder="1" applyAlignment="1">
      <alignment horizontal="center"/>
    </xf>
    <xf numFmtId="0" fontId="22" fillId="7" borderId="52" xfId="5" applyFont="1" applyFill="1" applyBorder="1" applyAlignment="1">
      <alignment vertical="center" wrapText="1"/>
    </xf>
    <xf numFmtId="0" fontId="22" fillId="7" borderId="52" xfId="5" applyNumberFormat="1" applyFont="1" applyFill="1" applyBorder="1" applyAlignment="1" applyProtection="1">
      <alignment horizontal="center" vertical="center" wrapText="1"/>
    </xf>
    <xf numFmtId="0" fontId="22" fillId="4" borderId="53" xfId="5" applyNumberFormat="1" applyFont="1" applyFill="1" applyBorder="1" applyAlignment="1" applyProtection="1">
      <alignment horizontal="left" vertical="center" wrapText="1"/>
    </xf>
    <xf numFmtId="49" fontId="25" fillId="4" borderId="54" xfId="5" applyNumberFormat="1" applyFont="1" applyFill="1" applyBorder="1" applyAlignment="1" applyProtection="1">
      <alignment horizontal="left" vertical="center" wrapText="1"/>
    </xf>
    <xf numFmtId="2" fontId="25" fillId="4" borderId="55" xfId="5" applyNumberFormat="1" applyFont="1" applyFill="1" applyBorder="1" applyAlignment="1" applyProtection="1">
      <alignment horizontal="center" vertical="center" wrapText="1"/>
    </xf>
    <xf numFmtId="2" fontId="19" fillId="4" borderId="55" xfId="5" applyNumberFormat="1" applyFont="1" applyFill="1" applyBorder="1" applyAlignment="1" applyProtection="1">
      <alignment horizontal="center" vertical="center" wrapText="1"/>
    </xf>
    <xf numFmtId="0" fontId="21" fillId="0" borderId="56" xfId="5" applyNumberFormat="1" applyFont="1" applyFill="1" applyBorder="1" applyAlignment="1">
      <alignment horizontal="left" vertical="center"/>
    </xf>
    <xf numFmtId="0" fontId="21" fillId="0" borderId="56" xfId="5" applyNumberFormat="1" applyFont="1" applyFill="1" applyBorder="1" applyAlignment="1"/>
    <xf numFmtId="0" fontId="21" fillId="0" borderId="57" xfId="5" applyNumberFormat="1" applyFont="1" applyFill="1" applyBorder="1" applyAlignment="1"/>
    <xf numFmtId="49" fontId="25" fillId="4" borderId="58" xfId="5" applyNumberFormat="1" applyFont="1" applyFill="1" applyBorder="1" applyAlignment="1" applyProtection="1">
      <alignment horizontal="left" vertical="center" wrapText="1"/>
    </xf>
    <xf numFmtId="2" fontId="25" fillId="4" borderId="59" xfId="5" applyNumberFormat="1" applyFont="1" applyFill="1" applyBorder="1" applyAlignment="1" applyProtection="1">
      <alignment horizontal="center" vertical="center" wrapText="1"/>
    </xf>
    <xf numFmtId="2" fontId="19" fillId="4" borderId="59" xfId="5" applyNumberFormat="1" applyFont="1" applyFill="1" applyBorder="1" applyAlignment="1" applyProtection="1">
      <alignment horizontal="center" vertical="center" wrapText="1"/>
    </xf>
    <xf numFmtId="0" fontId="21" fillId="4" borderId="56" xfId="5" applyNumberFormat="1" applyFont="1" applyFill="1" applyBorder="1" applyAlignment="1" applyProtection="1">
      <alignment horizontal="left" vertical="center" wrapText="1"/>
    </xf>
    <xf numFmtId="2" fontId="21" fillId="0" borderId="56" xfId="5" applyNumberFormat="1" applyFont="1" applyFill="1" applyBorder="1" applyAlignment="1">
      <alignment horizontal="center" vertical="center"/>
    </xf>
    <xf numFmtId="2" fontId="22" fillId="0" borderId="56" xfId="5" applyNumberFormat="1" applyFont="1" applyFill="1" applyBorder="1" applyAlignment="1">
      <alignment horizontal="center" vertical="center"/>
    </xf>
    <xf numFmtId="0" fontId="21" fillId="0" borderId="60" xfId="5" applyNumberFormat="1" applyFont="1" applyFill="1" applyBorder="1" applyAlignment="1"/>
    <xf numFmtId="0" fontId="21" fillId="4" borderId="60" xfId="5" applyNumberFormat="1" applyFont="1" applyFill="1" applyBorder="1" applyAlignment="1" applyProtection="1">
      <alignment horizontal="left" vertical="center" wrapText="1"/>
    </xf>
    <xf numFmtId="2" fontId="21" fillId="0" borderId="60" xfId="5" applyNumberFormat="1" applyFont="1" applyFill="1" applyBorder="1" applyAlignment="1">
      <alignment horizontal="center" vertical="center"/>
    </xf>
    <xf numFmtId="2" fontId="22" fillId="0" borderId="60" xfId="5" applyNumberFormat="1" applyFont="1" applyFill="1" applyBorder="1" applyAlignment="1">
      <alignment horizontal="center" vertical="center"/>
    </xf>
    <xf numFmtId="0" fontId="26" fillId="0" borderId="0" xfId="5" applyNumberFormat="1" applyFont="1" applyFill="1" applyBorder="1" applyAlignment="1"/>
    <xf numFmtId="0" fontId="26" fillId="0" borderId="0" xfId="5" applyNumberFormat="1" applyFont="1" applyFill="1" applyBorder="1" applyAlignment="1">
      <alignment horizontal="center" vertical="center"/>
    </xf>
    <xf numFmtId="0" fontId="22" fillId="7" borderId="1" xfId="5" applyNumberFormat="1" applyFont="1" applyFill="1" applyBorder="1" applyAlignment="1" applyProtection="1">
      <alignment horizontal="center" vertical="center" wrapText="1"/>
    </xf>
    <xf numFmtId="49" fontId="19" fillId="4" borderId="61" xfId="5" applyNumberFormat="1" applyFont="1" applyFill="1" applyBorder="1" applyAlignment="1" applyProtection="1">
      <alignment horizontal="left" vertical="center" wrapText="1"/>
    </xf>
    <xf numFmtId="2" fontId="21" fillId="0" borderId="0" xfId="5" applyNumberFormat="1" applyFont="1" applyFill="1" applyBorder="1" applyAlignment="1"/>
    <xf numFmtId="0" fontId="27" fillId="4" borderId="61" xfId="5" applyFont="1" applyFill="1" applyBorder="1" applyAlignment="1" applyProtection="1">
      <alignment horizontal="left" vertical="top" wrapText="1"/>
    </xf>
    <xf numFmtId="0" fontId="27" fillId="4" borderId="62" xfId="5" applyFont="1" applyFill="1" applyBorder="1" applyAlignment="1" applyProtection="1">
      <alignment horizontal="left" vertical="top" wrapText="1"/>
    </xf>
    <xf numFmtId="0" fontId="26" fillId="0" borderId="0" xfId="5" applyNumberFormat="1" applyFont="1" applyFill="1" applyBorder="1" applyAlignment="1">
      <alignment horizontal="center" vertical="center" wrapText="1"/>
    </xf>
    <xf numFmtId="49" fontId="19" fillId="4" borderId="61" xfId="5" applyNumberFormat="1" applyFont="1" applyFill="1" applyBorder="1" applyAlignment="1" applyProtection="1">
      <alignment horizontal="left" vertical="top" wrapText="1"/>
    </xf>
    <xf numFmtId="49" fontId="25" fillId="4" borderId="54" xfId="5" applyNumberFormat="1" applyFont="1" applyFill="1" applyBorder="1" applyAlignment="1" applyProtection="1">
      <alignment horizontal="left" vertical="top" wrapText="1"/>
    </xf>
    <xf numFmtId="2" fontId="25" fillId="4" borderId="55" xfId="5" applyNumberFormat="1" applyFont="1" applyFill="1" applyBorder="1" applyAlignment="1" applyProtection="1">
      <alignment horizontal="center" vertical="top" wrapText="1"/>
    </xf>
    <xf numFmtId="2" fontId="19" fillId="4" borderId="55" xfId="5" applyNumberFormat="1" applyFont="1" applyFill="1" applyBorder="1" applyAlignment="1" applyProtection="1">
      <alignment horizontal="center" vertical="top" wrapText="1"/>
    </xf>
    <xf numFmtId="49" fontId="25" fillId="4" borderId="58" xfId="5" applyNumberFormat="1" applyFont="1" applyFill="1" applyBorder="1" applyAlignment="1" applyProtection="1">
      <alignment horizontal="left" vertical="top" wrapText="1"/>
    </xf>
    <xf numFmtId="2" fontId="25" fillId="4" borderId="59" xfId="5" applyNumberFormat="1" applyFont="1" applyFill="1" applyBorder="1" applyAlignment="1" applyProtection="1">
      <alignment horizontal="center" vertical="top" wrapText="1"/>
    </xf>
    <xf numFmtId="2" fontId="19" fillId="4" borderId="59" xfId="5" applyNumberFormat="1" applyFont="1" applyFill="1" applyBorder="1" applyAlignment="1" applyProtection="1">
      <alignment horizontal="center" vertical="top" wrapText="1"/>
    </xf>
    <xf numFmtId="0" fontId="21" fillId="0" borderId="0" xfId="5" applyNumberFormat="1" applyFont="1" applyFill="1" applyBorder="1" applyAlignment="1">
      <alignment horizontal="right"/>
    </xf>
    <xf numFmtId="0" fontId="21"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2" fillId="0" borderId="0" xfId="2" applyNumberFormat="1" applyFont="1" applyFill="1" applyBorder="1" applyAlignment="1">
      <alignment horizontal="center" vertical="center"/>
    </xf>
    <xf numFmtId="0" fontId="22" fillId="7" borderId="52" xfId="2" applyFont="1" applyFill="1" applyBorder="1" applyAlignment="1">
      <alignment vertical="center" wrapText="1"/>
    </xf>
    <xf numFmtId="0" fontId="22" fillId="7" borderId="52" xfId="2" applyNumberFormat="1" applyFont="1" applyFill="1" applyBorder="1" applyAlignment="1" applyProtection="1">
      <alignment horizontal="center" vertical="center" wrapText="1"/>
    </xf>
    <xf numFmtId="0" fontId="22" fillId="4" borderId="53" xfId="2" applyNumberFormat="1" applyFont="1" applyFill="1" applyBorder="1" applyAlignment="1" applyProtection="1">
      <alignment horizontal="left" vertical="center" wrapText="1"/>
    </xf>
    <xf numFmtId="0" fontId="21" fillId="4" borderId="53" xfId="2" applyNumberFormat="1" applyFont="1" applyFill="1" applyBorder="1" applyAlignment="1" applyProtection="1">
      <alignment horizontal="left" vertical="center" wrapText="1"/>
    </xf>
    <xf numFmtId="2" fontId="21" fillId="0" borderId="53" xfId="2" applyNumberFormat="1" applyFont="1" applyFill="1" applyBorder="1" applyAlignment="1">
      <alignment horizontal="center" vertical="center"/>
    </xf>
    <xf numFmtId="2" fontId="22" fillId="0" borderId="53" xfId="2" applyNumberFormat="1" applyFont="1" applyFill="1" applyBorder="1" applyAlignment="1">
      <alignment horizontal="center" vertical="center"/>
    </xf>
    <xf numFmtId="0" fontId="21" fillId="0" borderId="56" xfId="2" applyNumberFormat="1" applyFont="1" applyFill="1" applyBorder="1" applyAlignment="1">
      <alignment horizontal="left" vertical="center"/>
    </xf>
    <xf numFmtId="0" fontId="21" fillId="4" borderId="56" xfId="2" applyNumberFormat="1" applyFont="1" applyFill="1" applyBorder="1" applyAlignment="1" applyProtection="1">
      <alignment horizontal="left" vertical="center" wrapText="1"/>
    </xf>
    <xf numFmtId="2" fontId="21" fillId="0" borderId="56" xfId="2" applyNumberFormat="1" applyFont="1" applyFill="1" applyBorder="1" applyAlignment="1">
      <alignment horizontal="center" vertical="center"/>
    </xf>
    <xf numFmtId="2" fontId="22" fillId="0" borderId="56" xfId="2" applyNumberFormat="1" applyFont="1" applyFill="1" applyBorder="1" applyAlignment="1">
      <alignment horizontal="center" vertical="center"/>
    </xf>
    <xf numFmtId="0" fontId="21" fillId="0" borderId="56" xfId="2" applyNumberFormat="1" applyFont="1" applyFill="1" applyBorder="1" applyAlignment="1"/>
    <xf numFmtId="0" fontId="21" fillId="0" borderId="60" xfId="2" applyNumberFormat="1" applyFont="1" applyFill="1" applyBorder="1" applyAlignment="1"/>
    <xf numFmtId="0" fontId="21" fillId="4" borderId="60" xfId="2" applyNumberFormat="1" applyFont="1" applyFill="1" applyBorder="1" applyAlignment="1" applyProtection="1">
      <alignment horizontal="left" vertical="center" wrapText="1"/>
    </xf>
    <xf numFmtId="2" fontId="21" fillId="0" borderId="60" xfId="2" applyNumberFormat="1" applyFont="1" applyFill="1" applyBorder="1" applyAlignment="1">
      <alignment horizontal="center" vertical="center"/>
    </xf>
    <xf numFmtId="2" fontId="22" fillId="0" borderId="60" xfId="2" applyNumberFormat="1" applyFont="1" applyFill="1" applyBorder="1" applyAlignment="1">
      <alignment horizontal="center" vertical="center"/>
    </xf>
    <xf numFmtId="0" fontId="22" fillId="0" borderId="53" xfId="2" applyNumberFormat="1" applyFont="1" applyFill="1" applyBorder="1" applyAlignment="1"/>
    <xf numFmtId="0" fontId="22" fillId="4" borderId="1" xfId="2" applyNumberFormat="1" applyFont="1" applyFill="1" applyBorder="1" applyAlignment="1" applyProtection="1">
      <alignment horizontal="center" vertical="center" wrapText="1"/>
    </xf>
    <xf numFmtId="0" fontId="22" fillId="4" borderId="2" xfId="2" applyNumberFormat="1" applyFont="1" applyFill="1" applyBorder="1" applyAlignment="1" applyProtection="1">
      <alignment horizontal="center" vertical="center" wrapText="1"/>
    </xf>
    <xf numFmtId="0" fontId="22" fillId="4" borderId="3" xfId="2" applyNumberFormat="1" applyFont="1" applyFill="1" applyBorder="1" applyAlignment="1" applyProtection="1">
      <alignment horizontal="center" vertical="center" wrapText="1"/>
    </xf>
    <xf numFmtId="0" fontId="22" fillId="0" borderId="56" xfId="2" applyNumberFormat="1" applyFont="1" applyFill="1" applyBorder="1" applyAlignment="1"/>
    <xf numFmtId="2" fontId="21" fillId="0" borderId="3" xfId="2" applyNumberFormat="1" applyFont="1" applyFill="1" applyBorder="1" applyAlignment="1">
      <alignment horizontal="center" vertical="center"/>
    </xf>
    <xf numFmtId="2" fontId="22" fillId="0" borderId="52" xfId="2" applyNumberFormat="1" applyFont="1" applyFill="1" applyBorder="1" applyAlignment="1">
      <alignment horizontal="center" vertical="center"/>
    </xf>
    <xf numFmtId="0" fontId="21" fillId="0" borderId="1" xfId="2" applyNumberFormat="1" applyFont="1" applyFill="1" applyBorder="1" applyAlignment="1"/>
    <xf numFmtId="0" fontId="21" fillId="4" borderId="2" xfId="2" applyNumberFormat="1" applyFont="1" applyFill="1" applyBorder="1" applyAlignment="1" applyProtection="1">
      <alignment horizontal="left" vertical="center" wrapText="1"/>
    </xf>
    <xf numFmtId="2" fontId="21" fillId="0" borderId="52" xfId="2" applyNumberFormat="1" applyFont="1" applyFill="1" applyBorder="1" applyAlignment="1">
      <alignment horizontal="center" vertical="center"/>
    </xf>
    <xf numFmtId="0" fontId="22" fillId="4" borderId="56" xfId="2" applyNumberFormat="1" applyFont="1" applyFill="1" applyBorder="1" applyAlignment="1" applyProtection="1">
      <alignment horizontal="left" vertical="center" wrapText="1"/>
    </xf>
    <xf numFmtId="0" fontId="22" fillId="4" borderId="52" xfId="2" applyNumberFormat="1" applyFont="1" applyFill="1" applyBorder="1" applyAlignment="1" applyProtection="1">
      <alignment horizontal="left" vertical="center" wrapText="1"/>
    </xf>
    <xf numFmtId="0" fontId="17" fillId="4" borderId="0" xfId="11" applyFont="1" applyFill="1"/>
    <xf numFmtId="0" fontId="6" fillId="4" borderId="0" xfId="11" quotePrefix="1" applyFont="1" applyFill="1" applyAlignment="1">
      <alignment horizontal="right"/>
    </xf>
    <xf numFmtId="0" fontId="17" fillId="0" borderId="0" xfId="12" applyFont="1"/>
    <xf numFmtId="0" fontId="1" fillId="0" borderId="0" xfId="12"/>
    <xf numFmtId="0" fontId="21" fillId="4" borderId="0" xfId="11" applyFont="1" applyFill="1"/>
    <xf numFmtId="0" fontId="17" fillId="0" borderId="0" xfId="11" applyFont="1"/>
    <xf numFmtId="0" fontId="22" fillId="4" borderId="0" xfId="11" applyFont="1" applyFill="1" applyBorder="1" applyAlignment="1">
      <alignment horizontal="left" indent="5"/>
    </xf>
    <xf numFmtId="0" fontId="22" fillId="4" borderId="0" xfId="11" quotePrefix="1" applyFont="1" applyFill="1" applyBorder="1" applyAlignment="1">
      <alignment horizontal="left"/>
    </xf>
    <xf numFmtId="0" fontId="21" fillId="4" borderId="0" xfId="11" applyFont="1" applyFill="1" applyBorder="1" applyAlignment="1"/>
    <xf numFmtId="0" fontId="17" fillId="4" borderId="0" xfId="11" applyFont="1" applyFill="1" applyBorder="1" applyAlignment="1"/>
    <xf numFmtId="0" fontId="22" fillId="4" borderId="0" xfId="11" applyFont="1" applyFill="1" applyAlignment="1">
      <alignment horizontal="center" vertical="center"/>
    </xf>
    <xf numFmtId="0" fontId="17" fillId="0" borderId="0" xfId="12" applyFont="1" applyAlignment="1">
      <alignment vertical="center"/>
    </xf>
    <xf numFmtId="0" fontId="22" fillId="4" borderId="0" xfId="11" applyFont="1" applyFill="1"/>
    <xf numFmtId="0" fontId="22" fillId="7" borderId="53" xfId="5" applyNumberFormat="1" applyFont="1" applyFill="1" applyBorder="1" applyAlignment="1" applyProtection="1">
      <alignment horizontal="center" vertical="center" wrapText="1"/>
    </xf>
    <xf numFmtId="0" fontId="22" fillId="4" borderId="4" xfId="11" applyFont="1" applyFill="1" applyBorder="1"/>
    <xf numFmtId="0" fontId="21" fillId="4" borderId="53" xfId="11" applyFont="1" applyFill="1" applyBorder="1"/>
    <xf numFmtId="2" fontId="25" fillId="4" borderId="53" xfId="11" applyNumberFormat="1" applyFont="1" applyFill="1" applyBorder="1" applyAlignment="1" applyProtection="1">
      <alignment horizontal="center"/>
      <protection locked="0"/>
    </xf>
    <xf numFmtId="2" fontId="22" fillId="4" borderId="53" xfId="11" applyNumberFormat="1" applyFont="1" applyFill="1" applyBorder="1" applyAlignment="1">
      <alignment horizontal="center"/>
    </xf>
    <xf numFmtId="0" fontId="22" fillId="4" borderId="9" xfId="11" applyFont="1" applyFill="1" applyBorder="1"/>
    <xf numFmtId="0" fontId="21" fillId="4" borderId="56" xfId="11" applyFont="1" applyFill="1" applyBorder="1"/>
    <xf numFmtId="2" fontId="25" fillId="4" borderId="56" xfId="11" applyNumberFormat="1" applyFont="1" applyFill="1" applyBorder="1" applyAlignment="1" applyProtection="1">
      <alignment horizontal="center"/>
      <protection locked="0"/>
    </xf>
    <xf numFmtId="2" fontId="22" fillId="4" borderId="56" xfId="11" applyNumberFormat="1" applyFont="1" applyFill="1" applyBorder="1" applyAlignment="1">
      <alignment horizontal="center"/>
    </xf>
    <xf numFmtId="0" fontId="2" fillId="0" borderId="0" xfId="12" applyFont="1"/>
    <xf numFmtId="0" fontId="21" fillId="4" borderId="60" xfId="11" applyFont="1" applyFill="1" applyBorder="1"/>
    <xf numFmtId="2" fontId="25" fillId="4" borderId="60" xfId="11" applyNumberFormat="1" applyFont="1" applyFill="1" applyBorder="1" applyAlignment="1" applyProtection="1">
      <alignment horizontal="center"/>
      <protection locked="0"/>
    </xf>
    <xf numFmtId="2" fontId="22" fillId="4" borderId="60" xfId="11" applyNumberFormat="1" applyFont="1" applyFill="1" applyBorder="1" applyAlignment="1">
      <alignment horizontal="center"/>
    </xf>
    <xf numFmtId="0" fontId="22" fillId="4" borderId="30" xfId="11" applyFont="1" applyFill="1" applyBorder="1"/>
    <xf numFmtId="0" fontId="22" fillId="4" borderId="63" xfId="11" applyFont="1" applyFill="1" applyBorder="1"/>
    <xf numFmtId="0" fontId="22" fillId="4" borderId="30" xfId="11" applyFont="1" applyFill="1" applyBorder="1" applyAlignment="1">
      <alignment horizontal="left"/>
    </xf>
    <xf numFmtId="0" fontId="22" fillId="4" borderId="9" xfId="11" applyFont="1" applyFill="1" applyBorder="1" applyAlignment="1">
      <alignment horizontal="left"/>
    </xf>
    <xf numFmtId="14" fontId="22" fillId="4" borderId="14" xfId="11" applyNumberFormat="1" applyFont="1" applyFill="1" applyBorder="1" applyAlignment="1">
      <alignment horizontal="left"/>
    </xf>
    <xf numFmtId="0" fontId="21" fillId="0" borderId="0" xfId="2" applyNumberFormat="1" applyFont="1" applyFill="1" applyBorder="1" applyAlignment="1">
      <alignment horizontal="right"/>
    </xf>
    <xf numFmtId="0" fontId="21" fillId="4" borderId="0" xfId="15" applyFont="1" applyFill="1" applyAlignment="1">
      <alignment horizontal="center" vertical="center"/>
    </xf>
    <xf numFmtId="0" fontId="21" fillId="4" borderId="0" xfId="15" applyFont="1" applyFill="1"/>
    <xf numFmtId="0" fontId="29" fillId="4" borderId="0" xfId="15" applyFont="1" applyFill="1"/>
    <xf numFmtId="37" fontId="22" fillId="4" borderId="0" xfId="15" quotePrefix="1" applyNumberFormat="1" applyFont="1" applyFill="1" applyBorder="1" applyAlignment="1" applyProtection="1">
      <alignment horizontal="center"/>
    </xf>
    <xf numFmtId="37" fontId="22" fillId="4" borderId="0" xfId="15" quotePrefix="1" applyNumberFormat="1" applyFont="1" applyFill="1" applyBorder="1" applyAlignment="1" applyProtection="1">
      <alignment horizontal="right"/>
    </xf>
    <xf numFmtId="37" fontId="6" fillId="4" borderId="0" xfId="15" quotePrefix="1" applyNumberFormat="1" applyFont="1" applyFill="1" applyBorder="1" applyAlignment="1" applyProtection="1">
      <alignment horizontal="right"/>
    </xf>
    <xf numFmtId="37" fontId="30" fillId="4" borderId="0" xfId="15"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7" fontId="29" fillId="0" borderId="0" xfId="7" applyFont="1" applyBorder="1" applyAlignment="1">
      <alignment horizontal="center"/>
    </xf>
    <xf numFmtId="0" fontId="7" fillId="0" borderId="33" xfId="2" applyFont="1" applyBorder="1" applyAlignment="1">
      <alignment horizontal="left" vertical="top" wrapText="1"/>
    </xf>
    <xf numFmtId="168" fontId="30" fillId="4" borderId="0" xfId="15" applyNumberFormat="1" applyFont="1" applyFill="1" applyBorder="1" applyAlignment="1" applyProtection="1">
      <alignment horizontal="center"/>
    </xf>
    <xf numFmtId="168" fontId="6" fillId="4" borderId="4" xfId="15" applyNumberFormat="1" applyFont="1" applyFill="1" applyBorder="1" applyAlignment="1" applyProtection="1">
      <alignment horizontal="center" vertical="center" wrapText="1"/>
    </xf>
    <xf numFmtId="168" fontId="6" fillId="4" borderId="64" xfId="15" applyNumberFormat="1" applyFont="1" applyFill="1" applyBorder="1" applyAlignment="1" applyProtection="1">
      <alignment horizontal="center" vertical="center" wrapText="1"/>
    </xf>
    <xf numFmtId="168" fontId="6" fillId="4" borderId="8" xfId="15" applyNumberFormat="1" applyFont="1" applyFill="1" applyBorder="1" applyAlignment="1" applyProtection="1">
      <alignment horizontal="center" vertical="center" wrapText="1"/>
    </xf>
    <xf numFmtId="168" fontId="6" fillId="4" borderId="14" xfId="15" applyNumberFormat="1" applyFont="1" applyFill="1" applyBorder="1" applyAlignment="1" applyProtection="1">
      <alignment horizontal="center" vertical="center" wrapText="1"/>
    </xf>
    <xf numFmtId="168" fontId="6" fillId="4" borderId="33" xfId="15" applyNumberFormat="1" applyFont="1" applyFill="1" applyBorder="1" applyAlignment="1" applyProtection="1">
      <alignment horizontal="center" vertical="center" wrapText="1"/>
    </xf>
    <xf numFmtId="168" fontId="6" fillId="4" borderId="18" xfId="15" applyNumberFormat="1" applyFont="1" applyFill="1" applyBorder="1" applyAlignment="1" applyProtection="1">
      <alignment horizontal="center" vertical="center" wrapText="1"/>
    </xf>
    <xf numFmtId="168" fontId="26" fillId="4" borderId="0" xfId="15" quotePrefix="1" applyNumberFormat="1" applyFont="1" applyFill="1" applyBorder="1" applyAlignment="1" applyProtection="1">
      <alignment horizontal="center"/>
    </xf>
    <xf numFmtId="0" fontId="21" fillId="4" borderId="0" xfId="15" applyFont="1" applyFill="1" applyBorder="1" applyAlignment="1">
      <alignment horizontal="center" vertical="center"/>
    </xf>
    <xf numFmtId="168" fontId="22" fillId="4" borderId="0" xfId="15" applyNumberFormat="1" applyFont="1" applyFill="1" applyBorder="1" applyAlignment="1" applyProtection="1">
      <alignment horizontal="center"/>
    </xf>
    <xf numFmtId="0" fontId="29" fillId="4" borderId="0" xfId="15" applyFont="1" applyFill="1" applyBorder="1"/>
    <xf numFmtId="168" fontId="20" fillId="4" borderId="0" xfId="15" applyNumberFormat="1" applyFont="1" applyFill="1" applyBorder="1" applyAlignment="1" applyProtection="1"/>
    <xf numFmtId="168" fontId="20" fillId="4" borderId="33" xfId="15" applyNumberFormat="1" applyFont="1" applyFill="1" applyBorder="1" applyAlignment="1" applyProtection="1"/>
    <xf numFmtId="168" fontId="31" fillId="4" borderId="0" xfId="15" applyNumberFormat="1" applyFont="1" applyFill="1" applyBorder="1" applyAlignment="1" applyProtection="1">
      <alignment horizontal="center"/>
    </xf>
    <xf numFmtId="168" fontId="22" fillId="8" borderId="39" xfId="15" applyNumberFormat="1" applyFont="1" applyFill="1" applyBorder="1" applyAlignment="1" applyProtection="1">
      <alignment horizontal="center"/>
    </xf>
    <xf numFmtId="168" fontId="22" fillId="8" borderId="6" xfId="15" quotePrefix="1" applyNumberFormat="1" applyFont="1" applyFill="1" applyBorder="1" applyAlignment="1" applyProtection="1">
      <alignment horizontal="center"/>
    </xf>
    <xf numFmtId="168" fontId="22" fillId="8" borderId="6" xfId="15" applyNumberFormat="1" applyFont="1" applyFill="1" applyBorder="1" applyAlignment="1" applyProtection="1">
      <alignment horizontal="center"/>
    </xf>
    <xf numFmtId="168" fontId="19" fillId="8" borderId="65" xfId="15" applyNumberFormat="1" applyFont="1" applyFill="1" applyBorder="1" applyAlignment="1" applyProtection="1">
      <alignment horizontal="left"/>
    </xf>
    <xf numFmtId="168" fontId="19" fillId="8" borderId="64" xfId="15" applyNumberFormat="1" applyFont="1" applyFill="1" applyBorder="1" applyProtection="1"/>
    <xf numFmtId="168" fontId="19" fillId="8" borderId="64" xfId="15" applyNumberFormat="1" applyFont="1" applyFill="1" applyBorder="1" applyAlignment="1" applyProtection="1">
      <alignment horizontal="left"/>
    </xf>
    <xf numFmtId="168" fontId="19" fillId="8" borderId="66" xfId="15" applyNumberFormat="1" applyFont="1" applyFill="1" applyBorder="1" applyProtection="1"/>
    <xf numFmtId="168" fontId="19" fillId="8" borderId="67" xfId="15" applyNumberFormat="1" applyFont="1" applyFill="1" applyBorder="1" applyProtection="1"/>
    <xf numFmtId="168" fontId="30" fillId="9" borderId="0" xfId="15" applyNumberFormat="1" applyFont="1" applyFill="1" applyBorder="1" applyProtection="1"/>
    <xf numFmtId="168" fontId="22" fillId="8" borderId="68" xfId="15" applyNumberFormat="1" applyFont="1" applyFill="1" applyBorder="1" applyProtection="1"/>
    <xf numFmtId="168" fontId="22" fillId="8" borderId="29" xfId="15" applyNumberFormat="1" applyFont="1" applyFill="1" applyBorder="1" applyProtection="1"/>
    <xf numFmtId="168" fontId="22" fillId="8" borderId="29" xfId="15" applyNumberFormat="1" applyFont="1" applyFill="1" applyBorder="1" applyAlignment="1" applyProtection="1">
      <alignment horizontal="center"/>
    </xf>
    <xf numFmtId="169" fontId="19" fillId="7" borderId="69" xfId="15" applyNumberFormat="1" applyFont="1" applyFill="1" applyBorder="1" applyAlignment="1" applyProtection="1">
      <alignment horizontal="center"/>
    </xf>
    <xf numFmtId="169" fontId="19" fillId="7" borderId="70" xfId="15" applyNumberFormat="1" applyFont="1" applyFill="1" applyBorder="1" applyAlignment="1" applyProtection="1">
      <alignment horizontal="center"/>
    </xf>
    <xf numFmtId="169" fontId="19" fillId="7" borderId="71" xfId="15" applyNumberFormat="1" applyFont="1" applyFill="1" applyBorder="1" applyAlignment="1" applyProtection="1">
      <alignment horizontal="center"/>
    </xf>
    <xf numFmtId="169" fontId="30" fillId="4" borderId="0" xfId="15" applyNumberFormat="1" applyFont="1" applyFill="1" applyBorder="1" applyAlignment="1" applyProtection="1">
      <alignment horizontal="center"/>
    </xf>
    <xf numFmtId="168" fontId="19" fillId="4" borderId="37" xfId="15" applyNumberFormat="1" applyFont="1" applyFill="1" applyBorder="1" applyAlignment="1" applyProtection="1">
      <alignment horizontal="center" vertical="center"/>
    </xf>
    <xf numFmtId="168" fontId="19" fillId="4" borderId="69" xfId="15" applyNumberFormat="1" applyFont="1" applyFill="1" applyBorder="1" applyAlignment="1" applyProtection="1">
      <alignment horizontal="center" vertical="center"/>
    </xf>
    <xf numFmtId="2" fontId="21" fillId="4" borderId="69" xfId="15" applyNumberFormat="1" applyFont="1" applyFill="1" applyBorder="1" applyAlignment="1" applyProtection="1">
      <alignment horizontal="center" vertical="center"/>
    </xf>
    <xf numFmtId="2" fontId="21" fillId="4" borderId="69" xfId="15" quotePrefix="1" applyNumberFormat="1" applyFont="1" applyFill="1" applyBorder="1" applyAlignment="1" applyProtection="1">
      <alignment horizontal="center" vertical="center"/>
    </xf>
    <xf numFmtId="2" fontId="21" fillId="4" borderId="70" xfId="15" quotePrefix="1" applyNumberFormat="1" applyFont="1" applyFill="1" applyBorder="1" applyAlignment="1" applyProtection="1">
      <alignment horizontal="center" vertical="center"/>
    </xf>
    <xf numFmtId="2" fontId="22" fillId="4" borderId="71" xfId="15" quotePrefix="1" applyNumberFormat="1" applyFont="1" applyFill="1" applyBorder="1" applyAlignment="1" applyProtection="1">
      <alignment horizontal="center" vertical="center"/>
    </xf>
    <xf numFmtId="39" fontId="32" fillId="4" borderId="0" xfId="15" applyNumberFormat="1" applyFont="1" applyFill="1" applyBorder="1" applyAlignment="1" applyProtection="1">
      <alignment horizontal="center" vertical="center"/>
    </xf>
    <xf numFmtId="2" fontId="28" fillId="4" borderId="0" xfId="7" applyNumberFormat="1" applyFont="1" applyFill="1" applyBorder="1" applyAlignment="1" applyProtection="1">
      <alignment horizontal="center" vertical="center"/>
    </xf>
    <xf numFmtId="10" fontId="28" fillId="4" borderId="0" xfId="16" applyNumberFormat="1" applyFont="1" applyFill="1" applyBorder="1" applyAlignment="1" applyProtection="1">
      <alignment horizontal="center" vertical="center"/>
    </xf>
    <xf numFmtId="0" fontId="29" fillId="4" borderId="0" xfId="15" applyFont="1" applyFill="1" applyAlignment="1">
      <alignment vertical="center"/>
    </xf>
    <xf numFmtId="168" fontId="19" fillId="4" borderId="68" xfId="15" applyNumberFormat="1" applyFont="1" applyFill="1" applyBorder="1" applyAlignment="1" applyProtection="1">
      <alignment horizontal="center" vertical="center"/>
    </xf>
    <xf numFmtId="168" fontId="22" fillId="9" borderId="42" xfId="15" applyNumberFormat="1" applyFont="1" applyFill="1" applyBorder="1" applyAlignment="1" applyProtection="1">
      <alignment horizontal="center" vertical="center"/>
    </xf>
    <xf numFmtId="168" fontId="22" fillId="9" borderId="72" xfId="15" applyNumberFormat="1" applyFont="1" applyFill="1" applyBorder="1" applyAlignment="1" applyProtection="1">
      <alignment horizontal="center" vertical="center"/>
    </xf>
    <xf numFmtId="168" fontId="19" fillId="4" borderId="72" xfId="15" applyNumberFormat="1" applyFont="1" applyFill="1" applyBorder="1" applyAlignment="1" applyProtection="1">
      <alignment horizontal="center" vertical="center"/>
    </xf>
    <xf numFmtId="2" fontId="25" fillId="4" borderId="72" xfId="15" applyNumberFormat="1" applyFont="1" applyFill="1" applyBorder="1" applyAlignment="1" applyProtection="1">
      <alignment horizontal="center" vertical="center"/>
    </xf>
    <xf numFmtId="2" fontId="25" fillId="4" borderId="73" xfId="15" applyNumberFormat="1" applyFont="1" applyFill="1" applyBorder="1" applyAlignment="1" applyProtection="1">
      <alignment horizontal="center" vertical="center"/>
    </xf>
    <xf numFmtId="2" fontId="19" fillId="4" borderId="74" xfId="15" applyNumberFormat="1" applyFont="1" applyFill="1" applyBorder="1" applyAlignment="1" applyProtection="1">
      <alignment horizontal="center" vertical="center"/>
    </xf>
    <xf numFmtId="167" fontId="22" fillId="4" borderId="0" xfId="7" applyFont="1" applyFill="1" applyAlignment="1">
      <alignment horizontal="center" vertical="center"/>
    </xf>
    <xf numFmtId="37" fontId="19" fillId="4" borderId="0" xfId="15" applyNumberFormat="1" applyFont="1" applyFill="1" applyBorder="1" applyAlignment="1" applyProtection="1">
      <alignment horizontal="center"/>
    </xf>
    <xf numFmtId="37" fontId="19" fillId="4" borderId="0" xfId="15" quotePrefix="1" applyNumberFormat="1" applyFont="1" applyFill="1" applyBorder="1" applyAlignment="1" applyProtection="1">
      <alignment horizontal="center"/>
    </xf>
    <xf numFmtId="2" fontId="28" fillId="4" borderId="0" xfId="7" applyNumberFormat="1" applyFont="1" applyFill="1" applyBorder="1" applyAlignment="1" applyProtection="1">
      <alignment horizontal="center"/>
    </xf>
    <xf numFmtId="167" fontId="33" fillId="4" borderId="0" xfId="7" applyFont="1" applyFill="1"/>
    <xf numFmtId="167" fontId="34" fillId="4" borderId="0" xfId="7" applyFont="1" applyFill="1"/>
    <xf numFmtId="0" fontId="21" fillId="4" borderId="0" xfId="15" applyFont="1" applyFill="1" applyBorder="1" applyAlignment="1"/>
    <xf numFmtId="0" fontId="29" fillId="4" borderId="0" xfId="15" applyFont="1" applyFill="1" applyBorder="1" applyAlignment="1"/>
    <xf numFmtId="168" fontId="22" fillId="10" borderId="39" xfId="15" applyNumberFormat="1" applyFont="1" applyFill="1" applyBorder="1" applyAlignment="1" applyProtection="1">
      <alignment horizontal="center"/>
    </xf>
    <xf numFmtId="168" fontId="22" fillId="10" borderId="6" xfId="15" quotePrefix="1" applyNumberFormat="1" applyFont="1" applyFill="1" applyBorder="1" applyAlignment="1" applyProtection="1">
      <alignment horizontal="center"/>
    </xf>
    <xf numFmtId="168" fontId="22" fillId="10" borderId="6" xfId="15" applyNumberFormat="1" applyFont="1" applyFill="1" applyBorder="1" applyAlignment="1" applyProtection="1">
      <alignment horizontal="center"/>
    </xf>
    <xf numFmtId="168" fontId="19" fillId="10" borderId="75" xfId="15" applyNumberFormat="1" applyFont="1" applyFill="1" applyBorder="1" applyAlignment="1" applyProtection="1">
      <alignment horizontal="left"/>
    </xf>
    <xf numFmtId="168" fontId="19" fillId="10" borderId="66" xfId="15" applyNumberFormat="1" applyFont="1" applyFill="1" applyBorder="1" applyProtection="1"/>
    <xf numFmtId="168" fontId="19" fillId="10" borderId="66" xfId="15" applyNumberFormat="1" applyFont="1" applyFill="1" applyBorder="1" applyAlignment="1" applyProtection="1">
      <alignment horizontal="left"/>
    </xf>
    <xf numFmtId="168" fontId="19" fillId="10" borderId="67" xfId="15" applyNumberFormat="1" applyFont="1" applyFill="1" applyBorder="1" applyProtection="1"/>
    <xf numFmtId="168" fontId="22" fillId="10" borderId="68" xfId="15" applyNumberFormat="1" applyFont="1" applyFill="1" applyBorder="1" applyProtection="1"/>
    <xf numFmtId="168" fontId="22" fillId="10" borderId="29" xfId="15" applyNumberFormat="1" applyFont="1" applyFill="1" applyBorder="1" applyProtection="1"/>
    <xf numFmtId="168" fontId="22" fillId="10" borderId="29" xfId="15" applyNumberFormat="1" applyFont="1" applyFill="1" applyBorder="1" applyAlignment="1" applyProtection="1">
      <alignment horizontal="center"/>
    </xf>
    <xf numFmtId="169" fontId="19" fillId="11" borderId="69" xfId="15" applyNumberFormat="1" applyFont="1" applyFill="1" applyBorder="1" applyAlignment="1" applyProtection="1">
      <alignment horizontal="center"/>
    </xf>
    <xf numFmtId="169" fontId="19" fillId="11" borderId="76" xfId="15" applyNumberFormat="1" applyFont="1" applyFill="1" applyBorder="1" applyAlignment="1" applyProtection="1">
      <alignment horizontal="center"/>
    </xf>
    <xf numFmtId="169" fontId="19" fillId="11" borderId="77" xfId="15" applyNumberFormat="1" applyFont="1" applyFill="1" applyBorder="1" applyAlignment="1" applyProtection="1">
      <alignment horizontal="center"/>
    </xf>
    <xf numFmtId="39" fontId="19" fillId="4" borderId="0" xfId="15" applyNumberFormat="1" applyFont="1" applyFill="1" applyBorder="1" applyAlignment="1" applyProtection="1">
      <alignment horizontal="center"/>
    </xf>
    <xf numFmtId="0" fontId="35" fillId="4" borderId="0" xfId="15" applyFont="1" applyFill="1"/>
    <xf numFmtId="39" fontId="32" fillId="4" borderId="0" xfId="15" applyNumberFormat="1" applyFont="1" applyFill="1" applyBorder="1" applyAlignment="1" applyProtection="1">
      <alignment horizontal="center"/>
    </xf>
    <xf numFmtId="168" fontId="19" fillId="4" borderId="29" xfId="15" applyNumberFormat="1" applyFont="1" applyFill="1" applyBorder="1" applyAlignment="1" applyProtection="1">
      <alignment horizontal="center" vertical="center"/>
    </xf>
    <xf numFmtId="168" fontId="22" fillId="9" borderId="16" xfId="15" applyNumberFormat="1" applyFont="1" applyFill="1" applyBorder="1" applyAlignment="1" applyProtection="1">
      <alignment horizontal="center" vertical="center"/>
    </xf>
    <xf numFmtId="2" fontId="25" fillId="4" borderId="16" xfId="15" applyNumberFormat="1" applyFont="1" applyFill="1" applyBorder="1" applyAlignment="1" applyProtection="1">
      <alignment horizontal="center" vertical="center"/>
    </xf>
    <xf numFmtId="2" fontId="25" fillId="4" borderId="49" xfId="15" applyNumberFormat="1" applyFont="1" applyFill="1" applyBorder="1" applyAlignment="1" applyProtection="1">
      <alignment horizontal="center" vertical="center"/>
    </xf>
    <xf numFmtId="2" fontId="19" fillId="4" borderId="18" xfId="15" applyNumberFormat="1" applyFont="1" applyFill="1" applyBorder="1" applyAlignment="1" applyProtection="1">
      <alignment horizontal="center" vertical="center"/>
    </xf>
    <xf numFmtId="168" fontId="19" fillId="4" borderId="0" xfId="15" applyNumberFormat="1" applyFont="1" applyFill="1" applyBorder="1" applyAlignment="1" applyProtection="1">
      <alignment horizontal="center"/>
    </xf>
    <xf numFmtId="168" fontId="32" fillId="4" borderId="0" xfId="15" applyNumberFormat="1" applyFont="1" applyFill="1" applyBorder="1" applyAlignment="1" applyProtection="1">
      <alignment horizontal="center"/>
    </xf>
    <xf numFmtId="0" fontId="21" fillId="4" borderId="0" xfId="15" applyFont="1" applyFill="1" applyBorder="1"/>
    <xf numFmtId="0" fontId="36" fillId="4" borderId="0" xfId="15" applyFont="1" applyFill="1" applyBorder="1"/>
    <xf numFmtId="0" fontId="37" fillId="4" borderId="0" xfId="15" applyFont="1" applyFill="1" applyAlignment="1">
      <alignment horizontal="center" vertical="center"/>
    </xf>
    <xf numFmtId="0" fontId="37" fillId="4" borderId="0" xfId="15" applyFont="1" applyFill="1"/>
    <xf numFmtId="168" fontId="6" fillId="4" borderId="1" xfId="15" applyNumberFormat="1" applyFont="1" applyFill="1" applyBorder="1" applyAlignment="1" applyProtection="1">
      <alignment horizontal="center" vertical="center"/>
    </xf>
    <xf numFmtId="168" fontId="6" fillId="4" borderId="2" xfId="15" applyNumberFormat="1" applyFont="1" applyFill="1" applyBorder="1" applyAlignment="1" applyProtection="1">
      <alignment horizontal="center" vertical="center"/>
    </xf>
    <xf numFmtId="168" fontId="6" fillId="4" borderId="3" xfId="15" applyNumberFormat="1" applyFont="1" applyFill="1" applyBorder="1" applyAlignment="1" applyProtection="1">
      <alignment horizontal="center" vertical="center"/>
    </xf>
    <xf numFmtId="168" fontId="7" fillId="4" borderId="0" xfId="15" applyNumberFormat="1" applyFont="1" applyFill="1" applyBorder="1" applyAlignment="1" applyProtection="1">
      <alignment horizontal="center"/>
    </xf>
    <xf numFmtId="168" fontId="26" fillId="4" borderId="0" xfId="15" applyNumberFormat="1" applyFont="1" applyFill="1" applyBorder="1" applyAlignment="1" applyProtection="1">
      <alignment horizontal="center"/>
    </xf>
    <xf numFmtId="168" fontId="26" fillId="4" borderId="0" xfId="15" quotePrefix="1" applyNumberFormat="1" applyFont="1" applyFill="1" applyBorder="1" applyAlignment="1" applyProtection="1">
      <alignment horizontal="center" vertical="center"/>
    </xf>
    <xf numFmtId="168" fontId="26" fillId="4" borderId="0" xfId="15" applyNumberFormat="1" applyFont="1" applyFill="1" applyBorder="1" applyAlignment="1" applyProtection="1">
      <alignment horizontal="center" vertical="center"/>
    </xf>
    <xf numFmtId="168" fontId="26" fillId="4" borderId="0" xfId="15" quotePrefix="1" applyNumberFormat="1" applyFont="1" applyFill="1" applyBorder="1" applyAlignment="1" applyProtection="1">
      <alignment horizontal="center" vertical="center"/>
    </xf>
    <xf numFmtId="168" fontId="26" fillId="4" borderId="0" xfId="15" applyNumberFormat="1" applyFont="1" applyFill="1" applyBorder="1" applyAlignment="1" applyProtection="1">
      <alignment horizontal="center" vertical="center"/>
    </xf>
    <xf numFmtId="168" fontId="20" fillId="4" borderId="0" xfId="15" applyNumberFormat="1" applyFont="1" applyFill="1" applyBorder="1" applyAlignment="1" applyProtection="1">
      <alignment horizontal="center" vertical="center"/>
    </xf>
    <xf numFmtId="168" fontId="31" fillId="4" borderId="0" xfId="15" applyNumberFormat="1" applyFont="1" applyFill="1" applyBorder="1" applyAlignment="1" applyProtection="1">
      <alignment horizontal="center" vertical="center"/>
    </xf>
    <xf numFmtId="168" fontId="7" fillId="4" borderId="0" xfId="15" applyNumberFormat="1" applyFont="1" applyFill="1" applyBorder="1" applyAlignment="1" applyProtection="1">
      <alignment horizontal="center"/>
    </xf>
    <xf numFmtId="0" fontId="37" fillId="4" borderId="0" xfId="15" applyFont="1" applyFill="1" applyBorder="1" applyAlignment="1"/>
    <xf numFmtId="168" fontId="19" fillId="8" borderId="48" xfId="15" applyNumberFormat="1" applyFont="1" applyFill="1" applyBorder="1" applyAlignment="1" applyProtection="1">
      <alignment horizontal="center"/>
    </xf>
    <xf numFmtId="168" fontId="22" fillId="8" borderId="29" xfId="15" applyNumberFormat="1" applyFont="1" applyFill="1" applyBorder="1" applyAlignment="1" applyProtection="1">
      <alignment horizontal="center" vertical="center"/>
    </xf>
    <xf numFmtId="169" fontId="19" fillId="7" borderId="78" xfId="15" applyNumberFormat="1" applyFont="1" applyFill="1" applyBorder="1" applyAlignment="1" applyProtection="1">
      <alignment horizontal="center" vertical="center"/>
    </xf>
    <xf numFmtId="167" fontId="37" fillId="4" borderId="0" xfId="7" applyFont="1" applyFill="1" applyAlignment="1">
      <alignment horizontal="center" vertical="center"/>
    </xf>
    <xf numFmtId="168" fontId="22" fillId="9" borderId="79" xfId="15" applyNumberFormat="1" applyFont="1" applyFill="1" applyBorder="1" applyAlignment="1" applyProtection="1">
      <alignment horizontal="center" vertical="center"/>
    </xf>
    <xf numFmtId="168" fontId="22" fillId="9" borderId="69" xfId="15" applyNumberFormat="1" applyFont="1" applyFill="1" applyBorder="1" applyAlignment="1" applyProtection="1">
      <alignment horizontal="center" vertical="center"/>
    </xf>
    <xf numFmtId="168" fontId="22" fillId="9" borderId="69" xfId="15" quotePrefix="1" applyNumberFormat="1" applyFont="1" applyFill="1" applyBorder="1" applyAlignment="1" applyProtection="1">
      <alignment horizontal="center" vertical="center"/>
    </xf>
    <xf numFmtId="2" fontId="19" fillId="4" borderId="70" xfId="15" applyNumberFormat="1" applyFont="1" applyFill="1" applyBorder="1" applyAlignment="1" applyProtection="1">
      <alignment horizontal="center" vertical="center"/>
    </xf>
    <xf numFmtId="2" fontId="33" fillId="0" borderId="0" xfId="7" applyNumberFormat="1" applyFont="1" applyFill="1" applyBorder="1" applyAlignment="1" applyProtection="1">
      <alignment horizontal="center" vertical="center"/>
    </xf>
    <xf numFmtId="10" fontId="33" fillId="0" borderId="0" xfId="10" applyNumberFormat="1" applyFont="1" applyFill="1" applyBorder="1" applyAlignment="1" applyProtection="1">
      <alignment horizontal="center" vertical="center"/>
    </xf>
    <xf numFmtId="167" fontId="34" fillId="4" borderId="0" xfId="7" applyFont="1" applyFill="1" applyAlignment="1">
      <alignment vertical="center"/>
    </xf>
    <xf numFmtId="2" fontId="19" fillId="4" borderId="49" xfId="15" applyNumberFormat="1" applyFont="1" applyFill="1" applyBorder="1" applyAlignment="1" applyProtection="1">
      <alignment horizontal="center" vertical="center"/>
    </xf>
    <xf numFmtId="167" fontId="7" fillId="4" borderId="0" xfId="7" applyFont="1" applyFill="1" applyAlignment="1">
      <alignment horizontal="center" vertical="center"/>
    </xf>
    <xf numFmtId="37" fontId="19" fillId="4" borderId="0" xfId="15" applyNumberFormat="1" applyFont="1" applyFill="1" applyBorder="1" applyAlignment="1" applyProtection="1">
      <alignment horizontal="center" vertical="center"/>
    </xf>
    <xf numFmtId="37" fontId="19" fillId="4" borderId="0" xfId="15" quotePrefix="1" applyNumberFormat="1" applyFont="1" applyFill="1" applyBorder="1" applyAlignment="1" applyProtection="1">
      <alignment horizontal="center" vertical="center"/>
    </xf>
    <xf numFmtId="2" fontId="33" fillId="4" borderId="0" xfId="7" applyNumberFormat="1" applyFont="1" applyFill="1" applyBorder="1" applyAlignment="1" applyProtection="1">
      <alignment horizontal="center" vertical="center"/>
    </xf>
    <xf numFmtId="167" fontId="33" fillId="4" borderId="0" xfId="7" applyFont="1" applyFill="1" applyAlignment="1">
      <alignment vertical="center"/>
    </xf>
    <xf numFmtId="167" fontId="21" fillId="4" borderId="0" xfId="7" applyFont="1" applyFill="1" applyAlignment="1">
      <alignment vertical="center"/>
    </xf>
    <xf numFmtId="168" fontId="22" fillId="4" borderId="0" xfId="15" applyNumberFormat="1" applyFont="1" applyFill="1" applyBorder="1" applyAlignment="1" applyProtection="1">
      <alignment horizontal="center" vertical="center"/>
    </xf>
    <xf numFmtId="0" fontId="21" fillId="4" borderId="0" xfId="15" applyFont="1" applyFill="1" applyBorder="1" applyAlignment="1">
      <alignment vertical="center"/>
    </xf>
    <xf numFmtId="0" fontId="29" fillId="4" borderId="0" xfId="15" applyFont="1" applyFill="1" applyBorder="1" applyAlignment="1">
      <alignment vertical="center"/>
    </xf>
    <xf numFmtId="168" fontId="22" fillId="8" borderId="39" xfId="15" applyNumberFormat="1" applyFont="1" applyFill="1" applyBorder="1" applyAlignment="1" applyProtection="1">
      <alignment horizontal="center" vertical="center"/>
    </xf>
    <xf numFmtId="168" fontId="22" fillId="8" borderId="6" xfId="15" quotePrefix="1" applyNumberFormat="1" applyFont="1" applyFill="1" applyBorder="1" applyAlignment="1" applyProtection="1">
      <alignment horizontal="center" vertical="center"/>
    </xf>
    <xf numFmtId="168" fontId="22" fillId="8" borderId="6" xfId="15" applyNumberFormat="1" applyFont="1" applyFill="1" applyBorder="1" applyAlignment="1" applyProtection="1">
      <alignment horizontal="center" vertical="center"/>
    </xf>
    <xf numFmtId="168" fontId="19" fillId="8" borderId="48" xfId="15" applyNumberFormat="1" applyFont="1" applyFill="1" applyBorder="1" applyAlignment="1" applyProtection="1">
      <alignment horizontal="center" vertical="center"/>
    </xf>
    <xf numFmtId="168" fontId="30" fillId="9" borderId="0" xfId="15" applyNumberFormat="1" applyFont="1" applyFill="1" applyBorder="1" applyAlignment="1" applyProtection="1">
      <alignment vertical="center"/>
    </xf>
    <xf numFmtId="168" fontId="22" fillId="8" borderId="68" xfId="15" applyNumberFormat="1" applyFont="1" applyFill="1" applyBorder="1" applyAlignment="1" applyProtection="1">
      <alignment vertical="center"/>
    </xf>
    <xf numFmtId="168" fontId="22" fillId="8" borderId="29" xfId="15" applyNumberFormat="1" applyFont="1" applyFill="1" applyBorder="1" applyAlignment="1" applyProtection="1">
      <alignment vertical="center"/>
    </xf>
    <xf numFmtId="169" fontId="30" fillId="4" borderId="0" xfId="15" applyNumberFormat="1" applyFont="1" applyFill="1" applyBorder="1" applyAlignment="1" applyProtection="1">
      <alignment horizontal="center" vertical="center"/>
    </xf>
    <xf numFmtId="168" fontId="19" fillId="4" borderId="80" xfId="15" applyNumberFormat="1" applyFont="1" applyFill="1" applyBorder="1" applyAlignment="1" applyProtection="1">
      <alignment horizontal="center" vertical="center"/>
    </xf>
    <xf numFmtId="168" fontId="19" fillId="4" borderId="81" xfId="15" applyNumberFormat="1" applyFont="1" applyFill="1" applyBorder="1" applyAlignment="1" applyProtection="1">
      <alignment horizontal="center" vertical="center"/>
    </xf>
    <xf numFmtId="168" fontId="19" fillId="4" borderId="81" xfId="15" quotePrefix="1" applyNumberFormat="1" applyFont="1" applyFill="1" applyBorder="1" applyAlignment="1" applyProtection="1">
      <alignment horizontal="center" vertical="center"/>
    </xf>
    <xf numFmtId="2" fontId="19" fillId="4" borderId="82" xfId="15" applyNumberFormat="1" applyFont="1" applyFill="1" applyBorder="1" applyAlignment="1" applyProtection="1">
      <alignment horizontal="center" vertical="center"/>
    </xf>
    <xf numFmtId="168" fontId="19" fillId="4" borderId="23" xfId="15" applyNumberFormat="1" applyFont="1" applyFill="1" applyBorder="1" applyAlignment="1" applyProtection="1">
      <alignment horizontal="center" vertical="center"/>
    </xf>
    <xf numFmtId="2" fontId="38" fillId="4" borderId="83" xfId="5" applyNumberFormat="1" applyFont="1" applyFill="1" applyBorder="1" applyAlignment="1" applyProtection="1">
      <alignment horizontal="center" vertical="center" wrapText="1"/>
    </xf>
    <xf numFmtId="168" fontId="19" fillId="4" borderId="84" xfId="15" applyNumberFormat="1" applyFont="1" applyFill="1" applyBorder="1" applyAlignment="1" applyProtection="1">
      <alignment horizontal="center" vertical="center"/>
    </xf>
    <xf numFmtId="168" fontId="19" fillId="4" borderId="85" xfId="15" applyNumberFormat="1" applyFont="1" applyFill="1" applyBorder="1" applyAlignment="1" applyProtection="1">
      <alignment horizontal="center" vertical="center"/>
    </xf>
    <xf numFmtId="168" fontId="19" fillId="4" borderId="86" xfId="15" applyNumberFormat="1" applyFont="1" applyFill="1" applyBorder="1" applyAlignment="1" applyProtection="1">
      <alignment horizontal="center" vertical="center"/>
    </xf>
    <xf numFmtId="2" fontId="19" fillId="4" borderId="87" xfId="15" applyNumberFormat="1" applyFont="1" applyFill="1" applyBorder="1" applyAlignment="1" applyProtection="1">
      <alignment horizontal="center" vertical="center"/>
    </xf>
    <xf numFmtId="2" fontId="38" fillId="4" borderId="88" xfId="5" applyNumberFormat="1" applyFont="1" applyFill="1" applyBorder="1" applyAlignment="1" applyProtection="1">
      <alignment horizontal="center" vertical="center" wrapText="1"/>
    </xf>
    <xf numFmtId="168" fontId="19" fillId="4" borderId="0" xfId="15" applyNumberFormat="1" applyFont="1" applyFill="1" applyBorder="1" applyAlignment="1" applyProtection="1">
      <alignment horizontal="center" vertical="center"/>
    </xf>
    <xf numFmtId="168" fontId="19" fillId="4" borderId="0" xfId="15" applyNumberFormat="1" applyFont="1" applyFill="1" applyBorder="1" applyAlignment="1" applyProtection="1">
      <alignment horizontal="center" vertical="center"/>
    </xf>
    <xf numFmtId="0" fontId="12" fillId="0" borderId="0" xfId="2" applyFont="1" applyAlignment="1">
      <alignment horizontal="right" vertical="top"/>
    </xf>
    <xf numFmtId="37" fontId="20" fillId="4" borderId="0" xfId="15" applyNumberFormat="1" applyFont="1" applyFill="1" applyBorder="1" applyAlignment="1" applyProtection="1">
      <alignment horizontal="center"/>
    </xf>
    <xf numFmtId="37" fontId="20" fillId="4" borderId="0" xfId="15" quotePrefix="1" applyNumberFormat="1" applyFont="1" applyFill="1" applyBorder="1" applyAlignment="1" applyProtection="1">
      <alignment horizontal="center"/>
    </xf>
    <xf numFmtId="168" fontId="20" fillId="4" borderId="0" xfId="15" applyNumberFormat="1" applyFont="1" applyFill="1" applyBorder="1" applyAlignment="1" applyProtection="1">
      <alignment horizontal="center"/>
    </xf>
    <xf numFmtId="0" fontId="37" fillId="4" borderId="0" xfId="15" applyFont="1" applyFill="1" applyBorder="1"/>
    <xf numFmtId="0" fontId="39" fillId="4" borderId="0" xfId="15" applyFont="1" applyFill="1" applyBorder="1"/>
    <xf numFmtId="0" fontId="37" fillId="4" borderId="0" xfId="15" applyFont="1" applyFill="1" applyAlignment="1">
      <alignment horizontal="left" vertical="top" wrapText="1"/>
    </xf>
    <xf numFmtId="0" fontId="37" fillId="4" borderId="0" xfId="15" applyFont="1" applyFill="1" applyAlignment="1">
      <alignment vertical="top" wrapText="1"/>
    </xf>
    <xf numFmtId="0" fontId="4" fillId="4" borderId="0" xfId="15" applyFont="1" applyFill="1" applyAlignment="1">
      <alignment vertical="center"/>
    </xf>
    <xf numFmtId="0" fontId="4" fillId="4" borderId="0" xfId="15" applyFont="1" applyFill="1"/>
    <xf numFmtId="168" fontId="20" fillId="4" borderId="0" xfId="15" applyNumberFormat="1" applyFont="1" applyFill="1" applyBorder="1" applyAlignment="1" applyProtection="1">
      <alignment horizontal="center"/>
    </xf>
    <xf numFmtId="169" fontId="19" fillId="7" borderId="76" xfId="15" applyNumberFormat="1" applyFont="1" applyFill="1" applyBorder="1" applyAlignment="1" applyProtection="1">
      <alignment horizontal="center"/>
    </xf>
    <xf numFmtId="169" fontId="19" fillId="7" borderId="77" xfId="15" applyNumberFormat="1" applyFont="1" applyFill="1" applyBorder="1" applyAlignment="1" applyProtection="1">
      <alignment horizontal="center"/>
    </xf>
    <xf numFmtId="168" fontId="22" fillId="9" borderId="37" xfId="15" applyNumberFormat="1" applyFont="1" applyFill="1" applyBorder="1" applyAlignment="1" applyProtection="1">
      <alignment horizontal="center" vertical="center"/>
    </xf>
    <xf numFmtId="168" fontId="22" fillId="9" borderId="29" xfId="15" applyNumberFormat="1" applyFont="1" applyFill="1" applyBorder="1" applyAlignment="1" applyProtection="1">
      <alignment horizontal="center" vertical="center"/>
    </xf>
    <xf numFmtId="2" fontId="21" fillId="4" borderId="29" xfId="15" applyNumberFormat="1" applyFont="1" applyFill="1" applyBorder="1" applyAlignment="1" applyProtection="1">
      <alignment horizontal="center" vertical="center"/>
    </xf>
    <xf numFmtId="2" fontId="21" fillId="4" borderId="89" xfId="15" applyNumberFormat="1" applyFont="1" applyFill="1" applyBorder="1" applyAlignment="1" applyProtection="1">
      <alignment horizontal="center" vertical="center"/>
    </xf>
    <xf numFmtId="2" fontId="22" fillId="4" borderId="90" xfId="15" applyNumberFormat="1" applyFont="1" applyFill="1" applyBorder="1" applyAlignment="1" applyProtection="1">
      <alignment horizontal="center" vertical="center"/>
    </xf>
    <xf numFmtId="2" fontId="21" fillId="4" borderId="76" xfId="15" applyNumberFormat="1" applyFont="1" applyFill="1" applyBorder="1" applyAlignment="1" applyProtection="1">
      <alignment horizontal="center" vertical="center"/>
    </xf>
    <xf numFmtId="2" fontId="22" fillId="4" borderId="77" xfId="15" applyNumberFormat="1" applyFont="1" applyFill="1" applyBorder="1" applyAlignment="1" applyProtection="1">
      <alignment horizontal="center" vertical="center"/>
    </xf>
    <xf numFmtId="0" fontId="40" fillId="4" borderId="0" xfId="15" applyFont="1" applyFill="1" applyAlignment="1">
      <alignment horizontal="center"/>
    </xf>
    <xf numFmtId="0" fontId="40" fillId="4" borderId="0" xfId="15" applyFont="1" applyFill="1" applyAlignment="1">
      <alignment horizontal="center" vertical="top"/>
    </xf>
    <xf numFmtId="168" fontId="22" fillId="9" borderId="68" xfId="15" applyNumberFormat="1" applyFont="1" applyFill="1" applyBorder="1" applyAlignment="1" applyProtection="1">
      <alignment horizontal="center" vertical="center"/>
    </xf>
    <xf numFmtId="0" fontId="29" fillId="4" borderId="0" xfId="15" applyFont="1" applyFill="1" applyAlignment="1">
      <alignment vertical="top"/>
    </xf>
    <xf numFmtId="2" fontId="28" fillId="4" borderId="0" xfId="7" applyNumberFormat="1" applyFont="1" applyFill="1" applyBorder="1" applyAlignment="1" applyProtection="1">
      <alignment horizontal="center" vertical="top"/>
    </xf>
    <xf numFmtId="168" fontId="22" fillId="9" borderId="80" xfId="15" applyNumberFormat="1" applyFont="1" applyFill="1" applyBorder="1" applyAlignment="1" applyProtection="1">
      <alignment horizontal="center" vertical="center"/>
    </xf>
    <xf numFmtId="2" fontId="21" fillId="0" borderId="69" xfId="15" applyNumberFormat="1" applyFont="1" applyFill="1" applyBorder="1" applyAlignment="1" applyProtection="1">
      <alignment horizontal="center" vertical="center"/>
    </xf>
    <xf numFmtId="2" fontId="21" fillId="0" borderId="69" xfId="15" quotePrefix="1" applyNumberFormat="1" applyFont="1" applyFill="1" applyBorder="1" applyAlignment="1" applyProtection="1">
      <alignment horizontal="center" vertical="center"/>
    </xf>
    <xf numFmtId="2" fontId="21" fillId="0" borderId="76" xfId="15" quotePrefix="1" applyNumberFormat="1" applyFont="1" applyFill="1" applyBorder="1" applyAlignment="1" applyProtection="1">
      <alignment horizontal="center" vertical="center"/>
    </xf>
    <xf numFmtId="2" fontId="22" fillId="0" borderId="77" xfId="15" applyNumberFormat="1" applyFont="1" applyFill="1" applyBorder="1" applyAlignment="1" applyProtection="1">
      <alignment horizontal="center" vertical="center"/>
    </xf>
    <xf numFmtId="2" fontId="21" fillId="0" borderId="76" xfId="15" applyNumberFormat="1" applyFont="1" applyFill="1" applyBorder="1" applyAlignment="1" applyProtection="1">
      <alignment horizontal="center" vertical="center"/>
    </xf>
    <xf numFmtId="2" fontId="21" fillId="4" borderId="76" xfId="15" quotePrefix="1" applyNumberFormat="1" applyFont="1" applyFill="1" applyBorder="1" applyAlignment="1" applyProtection="1">
      <alignment horizontal="center" vertical="center"/>
    </xf>
    <xf numFmtId="0" fontId="29" fillId="4" borderId="0" xfId="15" applyFont="1" applyFill="1" applyAlignment="1"/>
    <xf numFmtId="2" fontId="21" fillId="4" borderId="72" xfId="15" applyNumberFormat="1" applyFont="1" applyFill="1" applyBorder="1" applyAlignment="1" applyProtection="1">
      <alignment horizontal="center" vertical="center"/>
    </xf>
    <xf numFmtId="2" fontId="22" fillId="4" borderId="91" xfId="15" applyNumberFormat="1" applyFont="1" applyFill="1" applyBorder="1" applyAlignment="1" applyProtection="1">
      <alignment horizontal="center" vertical="center"/>
    </xf>
    <xf numFmtId="0" fontId="13" fillId="4" borderId="0" xfId="15" applyFont="1" applyFill="1"/>
    <xf numFmtId="0" fontId="4" fillId="4" borderId="0" xfId="15" applyFont="1" applyFill="1" applyAlignment="1">
      <alignment horizontal="center" vertical="center"/>
    </xf>
    <xf numFmtId="10" fontId="29" fillId="4" borderId="0" xfId="10" applyNumberFormat="1" applyFont="1" applyFill="1"/>
    <xf numFmtId="168" fontId="26" fillId="4" borderId="0" xfId="15" applyNumberFormat="1" applyFont="1" applyFill="1" applyBorder="1" applyAlignment="1" applyProtection="1">
      <alignment horizontal="center"/>
    </xf>
    <xf numFmtId="0" fontId="4" fillId="4" borderId="0" xfId="15" applyFont="1" applyFill="1" applyBorder="1" applyAlignment="1">
      <alignment horizontal="center" vertical="center"/>
    </xf>
    <xf numFmtId="168" fontId="6" fillId="4" borderId="0" xfId="15" applyNumberFormat="1" applyFont="1" applyFill="1" applyBorder="1" applyAlignment="1" applyProtection="1">
      <alignment horizontal="center"/>
    </xf>
    <xf numFmtId="10" fontId="29" fillId="4" borderId="0" xfId="10" applyNumberFormat="1" applyFont="1" applyFill="1" applyBorder="1"/>
    <xf numFmtId="0" fontId="4" fillId="4" borderId="0" xfId="15" applyFont="1" applyFill="1" applyAlignment="1">
      <alignment horizontal="center"/>
    </xf>
    <xf numFmtId="168" fontId="8" fillId="4" borderId="0" xfId="15" applyNumberFormat="1" applyFont="1" applyFill="1" applyBorder="1" applyAlignment="1" applyProtection="1">
      <alignment horizontal="center"/>
    </xf>
    <xf numFmtId="168" fontId="32" fillId="12" borderId="0" xfId="15" applyNumberFormat="1" applyFont="1" applyFill="1" applyBorder="1" applyAlignment="1" applyProtection="1">
      <alignment horizontal="center"/>
    </xf>
    <xf numFmtId="168" fontId="8" fillId="4" borderId="0" xfId="15" applyNumberFormat="1" applyFont="1" applyFill="1" applyBorder="1" applyAlignment="1" applyProtection="1">
      <alignment horizontal="center"/>
    </xf>
    <xf numFmtId="168" fontId="32" fillId="13" borderId="0" xfId="15" applyNumberFormat="1" applyFont="1" applyFill="1" applyBorder="1" applyProtection="1"/>
    <xf numFmtId="169" fontId="32" fillId="12" borderId="0" xfId="15" applyNumberFormat="1" applyFont="1" applyFill="1" applyBorder="1" applyAlignment="1" applyProtection="1">
      <alignment horizontal="center"/>
    </xf>
    <xf numFmtId="10" fontId="33" fillId="0" borderId="0" xfId="16" applyNumberFormat="1" applyFont="1" applyFill="1" applyBorder="1" applyAlignment="1" applyProtection="1">
      <alignment horizontal="center" vertical="center"/>
    </xf>
    <xf numFmtId="2" fontId="33" fillId="0" borderId="0" xfId="7" applyNumberFormat="1" applyFont="1" applyFill="1" applyBorder="1" applyAlignment="1" applyProtection="1">
      <alignment horizontal="center"/>
    </xf>
    <xf numFmtId="0" fontId="4" fillId="4" borderId="0" xfId="15" applyFont="1" applyFill="1" applyAlignment="1">
      <alignment horizontal="center" vertical="top"/>
    </xf>
    <xf numFmtId="39" fontId="32" fillId="4" borderId="0" xfId="15" applyNumberFormat="1" applyFont="1" applyFill="1" applyBorder="1" applyAlignment="1" applyProtection="1">
      <alignment horizontal="center" vertical="top"/>
    </xf>
    <xf numFmtId="2" fontId="33" fillId="0" borderId="0" xfId="7" applyNumberFormat="1" applyFont="1" applyFill="1" applyBorder="1" applyAlignment="1" applyProtection="1">
      <alignment horizontal="center" vertical="top"/>
    </xf>
    <xf numFmtId="168" fontId="19" fillId="4" borderId="79" xfId="15" applyNumberFormat="1" applyFont="1" applyFill="1" applyBorder="1" applyAlignment="1" applyProtection="1">
      <alignment horizontal="center" vertical="center"/>
    </xf>
    <xf numFmtId="168" fontId="19" fillId="4" borderId="79" xfId="15" applyNumberFormat="1" applyFont="1" applyFill="1" applyBorder="1" applyAlignment="1" applyProtection="1">
      <alignment horizontal="center" vertical="center" wrapText="1"/>
    </xf>
    <xf numFmtId="2" fontId="19" fillId="0" borderId="70" xfId="15" applyNumberFormat="1" applyFont="1" applyFill="1" applyBorder="1" applyAlignment="1" applyProtection="1">
      <alignment horizontal="center" vertical="center"/>
    </xf>
    <xf numFmtId="168" fontId="19" fillId="4" borderId="92" xfId="15" applyNumberFormat="1" applyFont="1" applyFill="1" applyBorder="1" applyAlignment="1" applyProtection="1">
      <alignment horizontal="center" vertical="center"/>
    </xf>
    <xf numFmtId="2" fontId="19" fillId="4" borderId="73" xfId="15" applyNumberFormat="1" applyFont="1" applyFill="1" applyBorder="1" applyAlignment="1" applyProtection="1">
      <alignment horizontal="center" vertical="center"/>
    </xf>
    <xf numFmtId="0" fontId="4" fillId="4" borderId="0" xfId="15" applyFont="1" applyFill="1" applyBorder="1"/>
    <xf numFmtId="0" fontId="3" fillId="0" borderId="0" xfId="5" applyNumberFormat="1" applyFont="1" applyFill="1" applyBorder="1" applyAlignment="1"/>
    <xf numFmtId="0" fontId="7" fillId="0" borderId="0" xfId="2" applyFont="1" applyBorder="1" applyAlignment="1">
      <alignment horizontal="left" vertical="top" wrapText="1"/>
    </xf>
    <xf numFmtId="0" fontId="7" fillId="0" borderId="33" xfId="2" applyFont="1" applyBorder="1" applyAlignment="1">
      <alignment horizontal="left" vertical="top" wrapText="1"/>
    </xf>
    <xf numFmtId="168" fontId="6" fillId="4" borderId="0" xfId="15" applyNumberFormat="1" applyFont="1" applyFill="1" applyBorder="1" applyAlignment="1" applyProtection="1">
      <alignment horizontal="center" vertical="center"/>
    </xf>
    <xf numFmtId="0" fontId="21" fillId="0" borderId="0" xfId="5" applyNumberFormat="1" applyFont="1" applyFill="1" applyBorder="1" applyAlignment="1">
      <alignment horizontal="center" vertical="center"/>
    </xf>
    <xf numFmtId="0" fontId="3" fillId="0" borderId="33" xfId="5" applyNumberFormat="1" applyFont="1" applyFill="1" applyBorder="1" applyAlignment="1"/>
    <xf numFmtId="0" fontId="22" fillId="7" borderId="4" xfId="5" applyNumberFormat="1" applyFont="1" applyFill="1" applyBorder="1" applyAlignment="1"/>
    <xf numFmtId="0" fontId="22" fillId="7" borderId="40" xfId="5" applyNumberFormat="1" applyFont="1" applyFill="1" applyBorder="1" applyAlignment="1"/>
    <xf numFmtId="0" fontId="22" fillId="7" borderId="64" xfId="5" applyNumberFormat="1" applyFont="1" applyFill="1" applyBorder="1" applyAlignment="1"/>
    <xf numFmtId="0" fontId="22" fillId="7" borderId="5" xfId="5" applyNumberFormat="1" applyFont="1" applyFill="1" applyBorder="1" applyAlignment="1"/>
    <xf numFmtId="0" fontId="22" fillId="7" borderId="6" xfId="5" applyNumberFormat="1" applyFont="1" applyFill="1" applyBorder="1" applyAlignment="1">
      <alignment horizontal="center" vertical="center" wrapText="1"/>
    </xf>
    <xf numFmtId="0" fontId="22" fillId="7" borderId="8" xfId="5" applyNumberFormat="1" applyFont="1" applyFill="1" applyBorder="1" applyAlignment="1">
      <alignment horizontal="center"/>
    </xf>
    <xf numFmtId="0" fontId="22" fillId="7" borderId="9" xfId="5" applyNumberFormat="1" applyFont="1" applyFill="1" applyBorder="1" applyAlignment="1"/>
    <xf numFmtId="0" fontId="22" fillId="7" borderId="41" xfId="5" applyNumberFormat="1" applyFont="1" applyFill="1" applyBorder="1" applyAlignment="1"/>
    <xf numFmtId="0" fontId="22" fillId="7" borderId="0" xfId="5" applyNumberFormat="1" applyFont="1" applyFill="1" applyBorder="1" applyAlignment="1"/>
    <xf numFmtId="0" fontId="22" fillId="7" borderId="10" xfId="5" applyNumberFormat="1" applyFont="1" applyFill="1" applyBorder="1" applyAlignment="1"/>
    <xf numFmtId="0" fontId="22" fillId="7" borderId="11" xfId="5" applyNumberFormat="1" applyFont="1" applyFill="1" applyBorder="1" applyAlignment="1">
      <alignment horizontal="center" vertical="center" wrapText="1"/>
    </xf>
    <xf numFmtId="0" fontId="22" fillId="7" borderId="13" xfId="5" applyNumberFormat="1" applyFont="1" applyFill="1" applyBorder="1" applyAlignment="1">
      <alignment horizontal="center"/>
    </xf>
    <xf numFmtId="0" fontId="22" fillId="0" borderId="4" xfId="5" applyNumberFormat="1" applyFont="1" applyFill="1" applyBorder="1" applyAlignment="1">
      <alignment horizontal="center" wrapText="1"/>
    </xf>
    <xf numFmtId="0" fontId="21" fillId="0" borderId="40" xfId="5" applyNumberFormat="1" applyFont="1" applyFill="1" applyBorder="1" applyAlignment="1"/>
    <xf numFmtId="0" fontId="21" fillId="0" borderId="64" xfId="5" applyNumberFormat="1" applyFont="1" applyFill="1" applyBorder="1" applyAlignment="1"/>
    <xf numFmtId="0" fontId="21" fillId="0" borderId="5" xfId="5" applyNumberFormat="1" applyFont="1" applyFill="1" applyBorder="1" applyAlignment="1"/>
    <xf numFmtId="0" fontId="25" fillId="14" borderId="93" xfId="5" applyNumberFormat="1" applyFont="1" applyFill="1" applyBorder="1" applyAlignment="1" applyProtection="1">
      <alignment horizontal="center" vertical="top" wrapText="1"/>
    </xf>
    <xf numFmtId="2" fontId="22" fillId="0" borderId="8" xfId="5" applyNumberFormat="1" applyFont="1" applyFill="1" applyBorder="1" applyAlignment="1">
      <alignment horizontal="center" vertical="top"/>
    </xf>
    <xf numFmtId="0" fontId="22" fillId="0" borderId="9" xfId="5" applyNumberFormat="1" applyFont="1" applyFill="1" applyBorder="1" applyAlignment="1">
      <alignment horizontal="center" wrapText="1"/>
    </xf>
    <xf numFmtId="0" fontId="21" fillId="0" borderId="89" xfId="5" applyNumberFormat="1" applyFont="1" applyFill="1" applyBorder="1" applyAlignment="1"/>
    <xf numFmtId="0" fontId="21" fillId="0" borderId="94" xfId="5" applyNumberFormat="1" applyFont="1" applyFill="1" applyBorder="1" applyAlignment="1"/>
    <xf numFmtId="0" fontId="21" fillId="0" borderId="95" xfId="5" applyNumberFormat="1" applyFont="1" applyFill="1" applyBorder="1" applyAlignment="1"/>
    <xf numFmtId="0" fontId="25" fillId="14" borderId="96" xfId="5" applyNumberFormat="1" applyFont="1" applyFill="1" applyBorder="1" applyAlignment="1" applyProtection="1">
      <alignment horizontal="center" vertical="top" wrapText="1"/>
    </xf>
    <xf numFmtId="2" fontId="22" fillId="0" borderId="97" xfId="5" applyNumberFormat="1" applyFont="1" applyFill="1" applyBorder="1" applyAlignment="1">
      <alignment horizontal="center" vertical="top"/>
    </xf>
    <xf numFmtId="0" fontId="22" fillId="0" borderId="89" xfId="5" applyNumberFormat="1" applyFont="1" applyFill="1" applyBorder="1" applyAlignment="1"/>
    <xf numFmtId="0" fontId="19" fillId="14" borderId="98" xfId="5" applyNumberFormat="1" applyFont="1" applyFill="1" applyBorder="1" applyAlignment="1" applyProtection="1">
      <alignment horizontal="center" vertical="top" wrapText="1"/>
    </xf>
    <xf numFmtId="0" fontId="21" fillId="0" borderId="41" xfId="5" applyNumberFormat="1" applyFont="1" applyFill="1" applyBorder="1" applyAlignment="1"/>
    <xf numFmtId="0" fontId="21" fillId="0" borderId="10" xfId="5" applyNumberFormat="1" applyFont="1" applyFill="1" applyBorder="1" applyAlignment="1"/>
    <xf numFmtId="2" fontId="22" fillId="0" borderId="13" xfId="5" applyNumberFormat="1" applyFont="1" applyFill="1" applyBorder="1" applyAlignment="1">
      <alignment horizontal="center" vertical="top"/>
    </xf>
    <xf numFmtId="0" fontId="22" fillId="0" borderId="9" xfId="5" applyNumberFormat="1" applyFont="1" applyFill="1" applyBorder="1" applyAlignment="1"/>
    <xf numFmtId="0" fontId="22" fillId="0" borderId="42" xfId="5" applyNumberFormat="1" applyFont="1" applyFill="1" applyBorder="1" applyAlignment="1"/>
    <xf numFmtId="0" fontId="22" fillId="0" borderId="43" xfId="5" applyNumberFormat="1" applyFont="1" applyFill="1" applyBorder="1" applyAlignment="1"/>
    <xf numFmtId="0" fontId="21" fillId="0" borderId="33" xfId="5" applyNumberFormat="1" applyFont="1" applyFill="1" applyBorder="1" applyAlignment="1"/>
    <xf numFmtId="0" fontId="21" fillId="0" borderId="15" xfId="5" applyNumberFormat="1" applyFont="1" applyFill="1" applyBorder="1" applyAlignment="1"/>
    <xf numFmtId="0" fontId="19" fillId="14" borderId="99" xfId="5" applyNumberFormat="1" applyFont="1" applyFill="1" applyBorder="1" applyAlignment="1" applyProtection="1">
      <alignment horizontal="center" vertical="top" wrapText="1"/>
    </xf>
    <xf numFmtId="2" fontId="22" fillId="0" borderId="18" xfId="5" applyNumberFormat="1" applyFont="1" applyFill="1" applyBorder="1" applyAlignment="1">
      <alignment horizontal="center" vertical="top"/>
    </xf>
    <xf numFmtId="0" fontId="21" fillId="0" borderId="38" xfId="5" applyNumberFormat="1" applyFont="1" applyFill="1" applyBorder="1" applyAlignment="1"/>
    <xf numFmtId="0" fontId="21" fillId="0" borderId="9" xfId="5" applyNumberFormat="1" applyFont="1" applyFill="1" applyBorder="1" applyAlignment="1"/>
    <xf numFmtId="0" fontId="21" fillId="0" borderId="78" xfId="5" applyNumberFormat="1" applyFont="1" applyFill="1" applyBorder="1" applyAlignment="1"/>
    <xf numFmtId="0" fontId="21" fillId="0" borderId="63" xfId="5" applyNumberFormat="1" applyFont="1" applyFill="1" applyBorder="1" applyAlignment="1"/>
    <xf numFmtId="0" fontId="21" fillId="0" borderId="37" xfId="5" applyNumberFormat="1" applyFont="1" applyFill="1" applyBorder="1" applyAlignment="1"/>
    <xf numFmtId="0" fontId="22" fillId="0" borderId="14" xfId="5" applyNumberFormat="1" applyFont="1" applyFill="1" applyBorder="1" applyAlignment="1"/>
    <xf numFmtId="0" fontId="21" fillId="4" borderId="0" xfId="5" applyNumberFormat="1" applyFont="1" applyFill="1" applyBorder="1" applyAlignment="1" applyProtection="1">
      <alignment horizontal="left" vertical="top" wrapText="1"/>
      <protection locked="0"/>
    </xf>
    <xf numFmtId="0" fontId="15" fillId="4" borderId="0" xfId="5" applyNumberFormat="1" applyFont="1" applyFill="1" applyBorder="1" applyAlignment="1" applyProtection="1">
      <alignment horizontal="center" vertical="center"/>
    </xf>
    <xf numFmtId="0" fontId="22" fillId="7" borderId="100" xfId="5" applyFont="1" applyFill="1" applyBorder="1" applyAlignment="1">
      <alignment vertical="center"/>
    </xf>
    <xf numFmtId="0" fontId="22" fillId="7" borderId="101" xfId="5" applyFont="1" applyFill="1" applyBorder="1" applyAlignment="1">
      <alignment horizontal="center" vertical="center" wrapText="1"/>
    </xf>
    <xf numFmtId="0" fontId="22" fillId="7" borderId="102" xfId="5" applyFont="1" applyFill="1" applyBorder="1" applyAlignment="1">
      <alignment horizontal="center" vertical="center"/>
    </xf>
    <xf numFmtId="0" fontId="21" fillId="4" borderId="103" xfId="5" applyFont="1" applyFill="1" applyBorder="1" applyAlignment="1">
      <alignment vertical="top"/>
    </xf>
    <xf numFmtId="2" fontId="21" fillId="4" borderId="104" xfId="5" applyNumberFormat="1" applyFont="1" applyFill="1" applyBorder="1" applyAlignment="1">
      <alignment horizontal="center" vertical="top"/>
    </xf>
    <xf numFmtId="2" fontId="22" fillId="4" borderId="13" xfId="5" applyNumberFormat="1" applyFont="1" applyFill="1" applyBorder="1" applyAlignment="1" applyProtection="1">
      <alignment horizontal="center" vertical="top"/>
    </xf>
    <xf numFmtId="0" fontId="21" fillId="4" borderId="9" xfId="5" applyFont="1" applyFill="1" applyBorder="1" applyAlignment="1">
      <alignment vertical="top"/>
    </xf>
    <xf numFmtId="2" fontId="21" fillId="4" borderId="24" xfId="5" applyNumberFormat="1" applyFont="1" applyFill="1" applyBorder="1" applyAlignment="1">
      <alignment horizontal="center" vertical="top"/>
    </xf>
    <xf numFmtId="0" fontId="21" fillId="4" borderId="14" xfId="5" applyFont="1" applyFill="1" applyBorder="1" applyAlignment="1">
      <alignment vertical="top"/>
    </xf>
    <xf numFmtId="2" fontId="21" fillId="4" borderId="35" xfId="5" applyNumberFormat="1" applyFont="1" applyFill="1" applyBorder="1" applyAlignment="1">
      <alignment horizontal="center" vertical="top"/>
    </xf>
    <xf numFmtId="2" fontId="22" fillId="4" borderId="18" xfId="5" applyNumberFormat="1" applyFont="1" applyFill="1" applyBorder="1" applyAlignment="1" applyProtection="1">
      <alignment horizontal="center" vertical="top"/>
    </xf>
    <xf numFmtId="0" fontId="21" fillId="4" borderId="0" xfId="5" applyFont="1" applyFill="1" applyBorder="1" applyAlignment="1">
      <alignment vertical="top"/>
    </xf>
    <xf numFmtId="2" fontId="21" fillId="4" borderId="0" xfId="5" applyNumberFormat="1" applyFont="1" applyFill="1" applyBorder="1" applyAlignment="1">
      <alignment horizontal="center" vertical="center"/>
    </xf>
    <xf numFmtId="2" fontId="21" fillId="4" borderId="0" xfId="5" applyNumberFormat="1" applyFont="1" applyFill="1" applyBorder="1" applyAlignment="1">
      <alignment horizontal="center" vertical="top"/>
    </xf>
    <xf numFmtId="2" fontId="22" fillId="4" borderId="0" xfId="5" applyNumberFormat="1" applyFont="1" applyFill="1" applyBorder="1" applyAlignment="1" applyProtection="1">
      <alignment horizontal="center" vertical="top"/>
    </xf>
    <xf numFmtId="168" fontId="6" fillId="4" borderId="0" xfId="15" applyNumberFormat="1" applyFont="1" applyFill="1" applyBorder="1" applyAlignment="1" applyProtection="1">
      <alignment horizontal="center" vertical="center"/>
    </xf>
    <xf numFmtId="0" fontId="22" fillId="7" borderId="105" xfId="5" applyFont="1" applyFill="1" applyBorder="1" applyAlignment="1">
      <alignment vertical="center"/>
    </xf>
    <xf numFmtId="0" fontId="22" fillId="7" borderId="67" xfId="5" applyFont="1" applyFill="1" applyBorder="1" applyAlignment="1">
      <alignment horizontal="center" vertical="center"/>
    </xf>
    <xf numFmtId="0" fontId="21" fillId="0" borderId="9" xfId="5" applyNumberFormat="1" applyFont="1" applyFill="1" applyBorder="1" applyAlignment="1" applyProtection="1">
      <alignment horizontal="left" vertical="top"/>
      <protection locked="0"/>
    </xf>
    <xf numFmtId="0" fontId="21" fillId="4" borderId="11" xfId="5" applyNumberFormat="1" applyFont="1" applyFill="1" applyBorder="1" applyAlignment="1" applyProtection="1">
      <alignment horizontal="center" vertical="center"/>
      <protection locked="0"/>
    </xf>
    <xf numFmtId="0" fontId="21" fillId="4" borderId="13" xfId="5" applyNumberFormat="1" applyFont="1" applyFill="1" applyBorder="1" applyAlignment="1" applyProtection="1">
      <alignment horizontal="center" vertical="center"/>
      <protection locked="0"/>
    </xf>
    <xf numFmtId="2" fontId="21" fillId="4" borderId="11" xfId="5" applyNumberFormat="1" applyFont="1" applyFill="1" applyBorder="1" applyAlignment="1">
      <alignment horizontal="center" vertical="center"/>
    </xf>
    <xf numFmtId="2" fontId="22" fillId="4" borderId="13" xfId="5" applyNumberFormat="1" applyFont="1" applyFill="1" applyBorder="1" applyAlignment="1" applyProtection="1">
      <alignment horizontal="center" vertical="center"/>
    </xf>
    <xf numFmtId="0" fontId="41" fillId="0" borderId="106" xfId="5" applyFont="1" applyFill="1" applyBorder="1" applyAlignment="1">
      <alignment vertical="top"/>
    </xf>
    <xf numFmtId="2" fontId="36" fillId="4" borderId="69" xfId="5" applyNumberFormat="1" applyFont="1" applyFill="1" applyBorder="1" applyAlignment="1">
      <alignment horizontal="center" vertical="center"/>
    </xf>
    <xf numFmtId="2" fontId="36" fillId="4" borderId="71" xfId="5" applyNumberFormat="1" applyFont="1" applyFill="1" applyBorder="1" applyAlignment="1" applyProtection="1">
      <alignment horizontal="center" vertical="center"/>
    </xf>
    <xf numFmtId="2" fontId="21" fillId="4" borderId="11" xfId="5" applyNumberFormat="1" applyFont="1" applyFill="1" applyBorder="1" applyAlignment="1" applyProtection="1">
      <alignment horizontal="center" vertical="center"/>
      <protection locked="0"/>
    </xf>
    <xf numFmtId="2" fontId="22" fillId="4" borderId="13" xfId="5" applyNumberFormat="1" applyFont="1" applyFill="1" applyBorder="1" applyAlignment="1" applyProtection="1">
      <alignment horizontal="center" vertical="center"/>
      <protection locked="0"/>
    </xf>
    <xf numFmtId="0" fontId="41" fillId="4" borderId="107" xfId="5" applyFont="1" applyFill="1" applyBorder="1" applyAlignment="1">
      <alignment vertical="top"/>
    </xf>
    <xf numFmtId="2" fontId="36" fillId="4" borderId="72" xfId="5" applyNumberFormat="1" applyFont="1" applyFill="1" applyBorder="1" applyAlignment="1">
      <alignment horizontal="center" vertical="center"/>
    </xf>
    <xf numFmtId="2" fontId="36" fillId="4" borderId="74" xfId="5" applyNumberFormat="1" applyFont="1" applyFill="1" applyBorder="1" applyAlignment="1" applyProtection="1">
      <alignment horizontal="center" vertical="center"/>
    </xf>
    <xf numFmtId="0" fontId="41" fillId="4" borderId="0" xfId="5" applyFont="1" applyFill="1" applyBorder="1" applyAlignment="1">
      <alignment vertical="top"/>
    </xf>
    <xf numFmtId="0" fontId="36" fillId="4" borderId="0" xfId="5" applyFont="1" applyFill="1" applyBorder="1" applyAlignment="1">
      <alignment horizontal="center" vertical="center"/>
    </xf>
    <xf numFmtId="0" fontId="36" fillId="4" borderId="0" xfId="5" applyNumberFormat="1" applyFont="1" applyFill="1" applyBorder="1" applyAlignment="1" applyProtection="1">
      <alignment horizontal="center" vertical="center"/>
    </xf>
    <xf numFmtId="0" fontId="15" fillId="4" borderId="108" xfId="5" applyNumberFormat="1" applyFont="1" applyFill="1" applyBorder="1" applyAlignment="1" applyProtection="1">
      <alignment horizontal="center" vertical="center"/>
    </xf>
    <xf numFmtId="0" fontId="22" fillId="7" borderId="109" xfId="5" applyFont="1" applyFill="1" applyBorder="1" applyAlignment="1">
      <alignment vertical="center"/>
    </xf>
    <xf numFmtId="0" fontId="22" fillId="7" borderId="110" xfId="5" applyFont="1" applyFill="1" applyBorder="1" applyAlignment="1">
      <alignment horizontal="center" vertical="center"/>
    </xf>
    <xf numFmtId="0" fontId="21" fillId="4" borderId="111" xfId="5" applyFont="1" applyFill="1" applyBorder="1" applyAlignment="1">
      <alignment vertical="top"/>
    </xf>
    <xf numFmtId="2" fontId="21" fillId="4" borderId="104" xfId="5" applyNumberFormat="1" applyFont="1" applyFill="1" applyBorder="1" applyAlignment="1">
      <alignment horizontal="center" vertical="center"/>
    </xf>
    <xf numFmtId="2" fontId="22" fillId="4" borderId="55" xfId="5" applyNumberFormat="1" applyFont="1" applyFill="1" applyBorder="1" applyAlignment="1" applyProtection="1">
      <alignment horizontal="center" vertical="center"/>
    </xf>
    <xf numFmtId="0" fontId="21" fillId="4" borderId="61" xfId="5" applyFont="1" applyFill="1" applyBorder="1" applyAlignment="1">
      <alignment vertical="top"/>
    </xf>
    <xf numFmtId="2" fontId="21" fillId="4" borderId="24" xfId="5" applyNumberFormat="1" applyFont="1" applyFill="1" applyBorder="1" applyAlignment="1">
      <alignment horizontal="center" vertical="center"/>
    </xf>
    <xf numFmtId="0" fontId="41" fillId="4" borderId="112" xfId="5" applyFont="1" applyFill="1" applyBorder="1" applyAlignment="1">
      <alignment vertical="top"/>
    </xf>
    <xf numFmtId="2" fontId="36" fillId="4" borderId="113" xfId="5" applyNumberFormat="1" applyFont="1" applyFill="1" applyBorder="1" applyAlignment="1">
      <alignment horizontal="center" vertical="center"/>
    </xf>
    <xf numFmtId="2" fontId="36" fillId="4" borderId="114" xfId="5" applyNumberFormat="1" applyFont="1" applyFill="1" applyBorder="1" applyAlignment="1" applyProtection="1">
      <alignment horizontal="center" vertical="center"/>
    </xf>
    <xf numFmtId="0" fontId="21" fillId="0" borderId="61" xfId="5" applyNumberFormat="1" applyFont="1" applyFill="1" applyBorder="1" applyAlignment="1"/>
    <xf numFmtId="0" fontId="21" fillId="0" borderId="55" xfId="5" applyNumberFormat="1" applyFont="1" applyFill="1" applyBorder="1" applyAlignment="1"/>
    <xf numFmtId="0" fontId="24" fillId="4" borderId="61" xfId="5" applyNumberFormat="1" applyFont="1" applyFill="1" applyBorder="1" applyAlignment="1" applyProtection="1">
      <alignment horizontal="center" vertical="top" wrapText="1"/>
    </xf>
    <xf numFmtId="0" fontId="24" fillId="4" borderId="0" xfId="5" applyNumberFormat="1" applyFont="1" applyFill="1" applyBorder="1" applyAlignment="1" applyProtection="1">
      <alignment horizontal="center" vertical="top" wrapText="1"/>
    </xf>
    <xf numFmtId="0" fontId="24" fillId="4" borderId="55" xfId="5" applyNumberFormat="1" applyFont="1" applyFill="1" applyBorder="1" applyAlignment="1" applyProtection="1">
      <alignment horizontal="center" vertical="top" wrapText="1"/>
    </xf>
    <xf numFmtId="0" fontId="22" fillId="7" borderId="115" xfId="5" applyFont="1" applyFill="1" applyBorder="1" applyAlignment="1">
      <alignment horizontal="center" vertical="center" wrapText="1"/>
    </xf>
    <xf numFmtId="0" fontId="21" fillId="4" borderId="111" xfId="5" applyFont="1" applyFill="1" applyBorder="1" applyAlignment="1">
      <alignment horizontal="left" vertical="center"/>
    </xf>
    <xf numFmtId="2" fontId="22" fillId="4" borderId="116" xfId="5" applyNumberFormat="1" applyFont="1" applyFill="1" applyBorder="1" applyAlignment="1" applyProtection="1">
      <alignment horizontal="center" vertical="center"/>
    </xf>
    <xf numFmtId="0" fontId="21" fillId="4" borderId="61" xfId="5" applyFont="1" applyFill="1" applyBorder="1" applyAlignment="1">
      <alignment horizontal="left" vertical="center"/>
    </xf>
    <xf numFmtId="0" fontId="21" fillId="4" borderId="117" xfId="5" applyFont="1" applyFill="1" applyBorder="1" applyAlignment="1">
      <alignment horizontal="left" vertical="center"/>
    </xf>
    <xf numFmtId="2" fontId="21" fillId="4" borderId="118" xfId="5" applyNumberFormat="1" applyFont="1" applyFill="1" applyBorder="1" applyAlignment="1">
      <alignment horizontal="center" vertical="center"/>
    </xf>
    <xf numFmtId="2" fontId="22" fillId="4" borderId="119" xfId="5" applyNumberFormat="1" applyFont="1" applyFill="1" applyBorder="1" applyAlignment="1" applyProtection="1">
      <alignment horizontal="center" vertical="center"/>
    </xf>
    <xf numFmtId="0" fontId="42" fillId="4" borderId="0" xfId="5" applyNumberFormat="1" applyFont="1" applyFill="1" applyBorder="1" applyAlignment="1" applyProtection="1">
      <alignment horizontal="left" vertical="top" wrapText="1"/>
      <protection locked="0"/>
    </xf>
    <xf numFmtId="0" fontId="12" fillId="4" borderId="0" xfId="5" applyNumberFormat="1" applyFont="1" applyFill="1" applyBorder="1" applyAlignment="1" applyProtection="1">
      <alignment horizontal="left" vertical="top" wrapText="1"/>
      <protection locked="0"/>
    </xf>
    <xf numFmtId="0" fontId="43" fillId="4" borderId="0" xfId="5" applyNumberFormat="1" applyFont="1" applyFill="1" applyBorder="1" applyAlignment="1" applyProtection="1">
      <alignment horizontal="right" vertical="top" wrapText="1"/>
    </xf>
    <xf numFmtId="0" fontId="42" fillId="0" borderId="0" xfId="5" applyNumberFormat="1" applyFont="1" applyFill="1" applyBorder="1" applyAlignment="1"/>
    <xf numFmtId="0" fontId="6" fillId="4" borderId="0" xfId="5" quotePrefix="1" applyNumberFormat="1" applyFont="1" applyFill="1" applyBorder="1" applyAlignment="1" applyProtection="1">
      <alignment horizontal="right" vertical="top" wrapText="1"/>
      <protection locked="0"/>
    </xf>
    <xf numFmtId="0" fontId="43" fillId="4" borderId="0" xfId="5" applyNumberFormat="1" applyFont="1" applyFill="1" applyBorder="1" applyAlignment="1" applyProtection="1">
      <alignment horizontal="right" vertical="top" wrapText="1"/>
    </xf>
    <xf numFmtId="0" fontId="42" fillId="0" borderId="0" xfId="5" applyNumberFormat="1" applyFont="1" applyFill="1" applyBorder="1" applyAlignment="1"/>
    <xf numFmtId="0" fontId="42" fillId="4" borderId="0" xfId="5" applyNumberFormat="1" applyFont="1" applyFill="1" applyBorder="1" applyAlignment="1" applyProtection="1">
      <alignment horizontal="left" vertical="top"/>
      <protection locked="0"/>
    </xf>
    <xf numFmtId="0" fontId="15" fillId="4" borderId="0" xfId="5" applyNumberFormat="1" applyFont="1" applyFill="1" applyBorder="1" applyAlignment="1" applyProtection="1">
      <alignment horizontal="center" vertical="top"/>
    </xf>
    <xf numFmtId="0" fontId="22" fillId="7" borderId="120" xfId="5" applyFont="1" applyFill="1" applyBorder="1" applyAlignment="1">
      <alignment horizontal="center" vertical="center" wrapText="1"/>
    </xf>
    <xf numFmtId="0" fontId="22" fillId="7" borderId="121" xfId="5" applyFont="1" applyFill="1" applyBorder="1" applyAlignment="1">
      <alignment horizontal="center" vertical="center" wrapText="1"/>
    </xf>
    <xf numFmtId="0" fontId="22" fillId="7" borderId="64" xfId="5" applyFont="1" applyFill="1" applyBorder="1" applyAlignment="1">
      <alignment horizontal="center" vertical="center" wrapText="1"/>
    </xf>
    <xf numFmtId="0" fontId="22" fillId="7" borderId="122" xfId="5" applyFont="1" applyFill="1" applyBorder="1" applyAlignment="1">
      <alignment horizontal="center" vertical="center" wrapText="1"/>
    </xf>
    <xf numFmtId="0" fontId="22" fillId="7" borderId="65" xfId="5" applyFont="1" applyFill="1" applyBorder="1" applyAlignment="1">
      <alignment horizontal="center" vertical="center" wrapText="1"/>
    </xf>
    <xf numFmtId="0" fontId="22" fillId="7" borderId="123" xfId="5" applyFont="1" applyFill="1" applyBorder="1" applyAlignment="1">
      <alignment horizontal="center" vertical="center" wrapText="1"/>
    </xf>
    <xf numFmtId="0" fontId="22" fillId="7" borderId="124" xfId="5" applyFont="1" applyFill="1" applyBorder="1" applyAlignment="1">
      <alignment horizontal="center" vertical="center" wrapText="1"/>
    </xf>
    <xf numFmtId="0" fontId="22" fillId="7" borderId="125" xfId="5" applyFont="1" applyFill="1" applyBorder="1" applyAlignment="1">
      <alignment horizontal="center" vertical="center" wrapText="1"/>
    </xf>
    <xf numFmtId="0" fontId="22" fillId="7" borderId="126" xfId="5" applyFont="1" applyFill="1" applyBorder="1" applyAlignment="1">
      <alignment horizontal="center" vertical="center" wrapText="1"/>
    </xf>
    <xf numFmtId="0" fontId="22" fillId="7" borderId="127" xfId="5" applyFont="1" applyFill="1" applyBorder="1" applyAlignment="1">
      <alignment horizontal="center" vertical="center"/>
    </xf>
    <xf numFmtId="0" fontId="22" fillId="7" borderId="127" xfId="5" applyFont="1" applyFill="1" applyBorder="1" applyAlignment="1">
      <alignment horizontal="center" vertical="center" wrapText="1"/>
    </xf>
    <xf numFmtId="0" fontId="22" fillId="7" borderId="82" xfId="5" applyFont="1" applyFill="1" applyBorder="1" applyAlignment="1">
      <alignment horizontal="center" vertical="center"/>
    </xf>
    <xf numFmtId="0" fontId="22" fillId="4" borderId="128" xfId="5" applyFont="1" applyFill="1" applyBorder="1" applyAlignment="1">
      <alignment horizontal="center" vertical="center" wrapText="1"/>
    </xf>
    <xf numFmtId="2" fontId="21" fillId="4" borderId="129" xfId="5" applyNumberFormat="1" applyFont="1" applyFill="1" applyBorder="1" applyAlignment="1">
      <alignment horizontal="center" vertical="center" wrapText="1"/>
    </xf>
    <xf numFmtId="2" fontId="22" fillId="4" borderId="129" xfId="5" applyNumberFormat="1" applyFont="1" applyFill="1" applyBorder="1" applyAlignment="1">
      <alignment horizontal="center" vertical="center" wrapText="1"/>
    </xf>
    <xf numFmtId="2" fontId="22" fillId="4" borderId="130" xfId="5" applyNumberFormat="1" applyFont="1" applyFill="1" applyBorder="1" applyAlignment="1" applyProtection="1">
      <alignment horizontal="center" vertical="center" wrapText="1"/>
    </xf>
    <xf numFmtId="0" fontId="21" fillId="0" borderId="125" xfId="5" applyNumberFormat="1" applyFont="1" applyFill="1" applyBorder="1" applyAlignment="1">
      <alignment vertical="center"/>
    </xf>
    <xf numFmtId="2" fontId="21" fillId="0" borderId="127" xfId="5" applyNumberFormat="1" applyFont="1" applyFill="1" applyBorder="1" applyAlignment="1">
      <alignment horizontal="center" vertical="center"/>
    </xf>
    <xf numFmtId="2" fontId="22" fillId="0" borderId="127" xfId="5" applyNumberFormat="1" applyFont="1" applyFill="1" applyBorder="1" applyAlignment="1">
      <alignment horizontal="center" vertical="center"/>
    </xf>
    <xf numFmtId="2" fontId="22" fillId="0" borderId="82" xfId="5" applyNumberFormat="1" applyFont="1" applyFill="1" applyBorder="1" applyAlignment="1">
      <alignment horizontal="center" vertical="center"/>
    </xf>
    <xf numFmtId="0" fontId="21" fillId="0" borderId="128" xfId="5" applyNumberFormat="1" applyFont="1" applyFill="1" applyBorder="1" applyAlignment="1">
      <alignment vertical="center"/>
    </xf>
    <xf numFmtId="2" fontId="21" fillId="0" borderId="129" xfId="5" applyNumberFormat="1" applyFont="1" applyFill="1" applyBorder="1" applyAlignment="1">
      <alignment horizontal="center" vertical="center"/>
    </xf>
    <xf numFmtId="2" fontId="22" fillId="0" borderId="129" xfId="5" applyNumberFormat="1" applyFont="1" applyFill="1" applyBorder="1" applyAlignment="1">
      <alignment horizontal="center" vertical="center"/>
    </xf>
    <xf numFmtId="2" fontId="22" fillId="0" borderId="130" xfId="5" applyNumberFormat="1" applyFont="1" applyFill="1" applyBorder="1" applyAlignment="1">
      <alignment horizontal="center" vertical="center"/>
    </xf>
    <xf numFmtId="0" fontId="15" fillId="0" borderId="0" xfId="5" applyNumberFormat="1" applyFont="1" applyFill="1" applyBorder="1" applyAlignment="1">
      <alignment vertical="center"/>
    </xf>
    <xf numFmtId="0" fontId="44" fillId="4" borderId="0" xfId="5" applyNumberFormat="1" applyFont="1" applyFill="1" applyBorder="1" applyAlignment="1" applyProtection="1">
      <alignment vertical="top"/>
      <protection locked="0"/>
    </xf>
    <xf numFmtId="0" fontId="26" fillId="4" borderId="0" xfId="5" applyNumberFormat="1" applyFont="1" applyFill="1" applyBorder="1" applyAlignment="1" applyProtection="1">
      <alignment horizontal="center" vertical="center"/>
    </xf>
    <xf numFmtId="0" fontId="21" fillId="4" borderId="0" xfId="5" applyNumberFormat="1" applyFont="1" applyFill="1" applyBorder="1" applyAlignment="1" applyProtection="1">
      <alignment horizontal="left" vertical="center" wrapText="1"/>
      <protection locked="0"/>
    </xf>
    <xf numFmtId="0" fontId="22" fillId="7" borderId="131" xfId="5" applyNumberFormat="1" applyFont="1" applyFill="1" applyBorder="1" applyAlignment="1" applyProtection="1">
      <alignment horizontal="left" vertical="center" wrapText="1"/>
    </xf>
    <xf numFmtId="0" fontId="22" fillId="7" borderId="115" xfId="5" applyNumberFormat="1" applyFont="1" applyFill="1" applyBorder="1" applyAlignment="1" applyProtection="1">
      <alignment horizontal="center" vertical="center" wrapText="1"/>
    </xf>
    <xf numFmtId="0" fontId="22" fillId="7" borderId="110" xfId="5" applyFont="1" applyFill="1" applyBorder="1" applyAlignment="1">
      <alignment horizontal="center" vertical="center" wrapText="1"/>
    </xf>
    <xf numFmtId="0" fontId="21" fillId="0" borderId="132" xfId="5" applyFont="1" applyFill="1" applyBorder="1" applyAlignment="1">
      <alignment horizontal="left" vertical="top" wrapText="1"/>
    </xf>
    <xf numFmtId="2" fontId="21" fillId="0" borderId="127" xfId="5" applyNumberFormat="1" applyFont="1" applyFill="1" applyBorder="1" applyAlignment="1">
      <alignment horizontal="center" vertical="center" wrapText="1"/>
    </xf>
    <xf numFmtId="2" fontId="22" fillId="0" borderId="83" xfId="5" applyNumberFormat="1" applyFont="1" applyFill="1" applyBorder="1" applyAlignment="1">
      <alignment horizontal="center" vertical="center" wrapText="1"/>
    </xf>
    <xf numFmtId="0" fontId="22" fillId="7" borderId="132" xfId="5" applyNumberFormat="1" applyFont="1" applyFill="1" applyBorder="1" applyAlignment="1" applyProtection="1">
      <alignment horizontal="left" vertical="center" wrapText="1"/>
    </xf>
    <xf numFmtId="2" fontId="21" fillId="7" borderId="127" xfId="5" applyNumberFormat="1" applyFont="1" applyFill="1" applyBorder="1" applyAlignment="1" applyProtection="1">
      <alignment horizontal="center" vertical="center" wrapText="1"/>
      <protection locked="0"/>
    </xf>
    <xf numFmtId="2" fontId="22" fillId="7" borderId="83" xfId="5" applyNumberFormat="1" applyFont="1" applyFill="1" applyBorder="1" applyAlignment="1" applyProtection="1">
      <alignment horizontal="center" vertical="center" wrapText="1"/>
      <protection locked="0"/>
    </xf>
    <xf numFmtId="0" fontId="21" fillId="0" borderId="61" xfId="5" applyNumberFormat="1" applyFont="1" applyFill="1" applyBorder="1" applyAlignment="1" applyProtection="1">
      <alignment horizontal="left" vertical="top" wrapText="1"/>
      <protection locked="0"/>
    </xf>
    <xf numFmtId="2" fontId="21" fillId="0" borderId="24" xfId="5" applyNumberFormat="1" applyFont="1" applyFill="1" applyBorder="1" applyAlignment="1" applyProtection="1">
      <alignment horizontal="center" vertical="center" wrapText="1"/>
      <protection locked="0"/>
    </xf>
    <xf numFmtId="2" fontId="22" fillId="0" borderId="133" xfId="5" applyNumberFormat="1" applyFont="1" applyFill="1" applyBorder="1" applyAlignment="1" applyProtection="1">
      <alignment horizontal="center" vertical="center" wrapText="1"/>
      <protection locked="0"/>
    </xf>
    <xf numFmtId="0" fontId="21" fillId="0" borderId="134" xfId="5" applyFont="1" applyFill="1" applyBorder="1" applyAlignment="1">
      <alignment horizontal="left" vertical="top" wrapText="1"/>
    </xf>
    <xf numFmtId="2" fontId="21" fillId="0" borderId="113" xfId="5" applyNumberFormat="1" applyFont="1" applyFill="1" applyBorder="1" applyAlignment="1">
      <alignment horizontal="center" vertical="center" wrapText="1"/>
    </xf>
    <xf numFmtId="2" fontId="22" fillId="0" borderId="88" xfId="5" applyNumberFormat="1" applyFont="1" applyFill="1" applyBorder="1" applyAlignment="1">
      <alignment horizontal="center" vertical="center" wrapText="1"/>
    </xf>
    <xf numFmtId="0" fontId="21" fillId="0" borderId="0" xfId="5" applyFont="1" applyFill="1" applyBorder="1" applyAlignment="1">
      <alignment horizontal="left" vertical="top" wrapText="1"/>
    </xf>
    <xf numFmtId="0" fontId="21" fillId="0" borderId="0" xfId="5" applyNumberFormat="1" applyFont="1" applyFill="1" applyBorder="1" applyAlignment="1" applyProtection="1">
      <alignment horizontal="left" vertical="top" wrapText="1"/>
      <protection locked="0"/>
    </xf>
    <xf numFmtId="0" fontId="22" fillId="0" borderId="108" xfId="5" applyNumberFormat="1" applyFont="1" applyFill="1" applyBorder="1" applyAlignment="1">
      <alignment horizontal="center"/>
    </xf>
    <xf numFmtId="0" fontId="22" fillId="7" borderId="135" xfId="5" applyNumberFormat="1" applyFont="1" applyFill="1" applyBorder="1" applyAlignment="1" applyProtection="1">
      <alignment horizontal="center" vertical="center" wrapText="1"/>
    </xf>
    <xf numFmtId="0" fontId="21" fillId="7" borderId="136" xfId="5" applyNumberFormat="1" applyFont="1" applyFill="1" applyBorder="1" applyAlignment="1" applyProtection="1">
      <alignment horizontal="center" vertical="center" wrapText="1"/>
    </xf>
    <xf numFmtId="0" fontId="22" fillId="7" borderId="137" xfId="5" applyFont="1" applyFill="1" applyBorder="1" applyAlignment="1">
      <alignment horizontal="center" vertical="center" wrapText="1"/>
    </xf>
    <xf numFmtId="0" fontId="21" fillId="7" borderId="137" xfId="5" applyFont="1" applyFill="1" applyBorder="1" applyAlignment="1">
      <alignment horizontal="center" vertical="center" wrapText="1"/>
    </xf>
    <xf numFmtId="0" fontId="22" fillId="7" borderId="136" xfId="5" applyNumberFormat="1" applyFont="1" applyFill="1" applyBorder="1" applyAlignment="1" applyProtection="1">
      <alignment horizontal="center" vertical="center" wrapText="1"/>
    </xf>
    <xf numFmtId="2" fontId="21" fillId="0" borderId="104" xfId="5" applyNumberFormat="1" applyFont="1" applyFill="1" applyBorder="1" applyAlignment="1">
      <alignment horizontal="center" vertical="center" wrapText="1"/>
    </xf>
    <xf numFmtId="2" fontId="22" fillId="0" borderId="138" xfId="5" applyNumberFormat="1" applyFont="1" applyFill="1" applyBorder="1" applyAlignment="1">
      <alignment horizontal="center" vertical="center" wrapText="1"/>
    </xf>
    <xf numFmtId="0" fontId="21" fillId="0" borderId="4" xfId="5" applyNumberFormat="1" applyFont="1" applyFill="1" applyBorder="1" applyAlignment="1"/>
    <xf numFmtId="0" fontId="21" fillId="0" borderId="8" xfId="5" applyNumberFormat="1" applyFont="1" applyFill="1" applyBorder="1" applyAlignment="1"/>
    <xf numFmtId="0" fontId="21" fillId="0" borderId="13" xfId="5" applyNumberFormat="1" applyFont="1" applyFill="1" applyBorder="1" applyAlignment="1"/>
    <xf numFmtId="0" fontId="4" fillId="0" borderId="9" xfId="5" applyNumberFormat="1" applyFont="1" applyFill="1" applyBorder="1" applyAlignment="1">
      <alignment horizontal="center" wrapText="1"/>
    </xf>
    <xf numFmtId="0" fontId="4" fillId="0" borderId="0" xfId="5" applyNumberFormat="1" applyFont="1" applyFill="1" applyBorder="1" applyAlignment="1">
      <alignment horizontal="center" wrapText="1"/>
    </xf>
    <xf numFmtId="0" fontId="4" fillId="0" borderId="13" xfId="5" applyNumberFormat="1" applyFont="1" applyFill="1" applyBorder="1" applyAlignment="1">
      <alignment horizontal="center" wrapText="1"/>
    </xf>
    <xf numFmtId="0" fontId="46" fillId="0" borderId="9" xfId="18" applyNumberFormat="1" applyFont="1" applyFill="1" applyBorder="1" applyAlignment="1" applyProtection="1">
      <alignment horizontal="center"/>
    </xf>
    <xf numFmtId="0" fontId="46" fillId="0" borderId="0" xfId="18" applyNumberFormat="1" applyFont="1" applyFill="1" applyBorder="1" applyAlignment="1" applyProtection="1">
      <alignment horizontal="center"/>
    </xf>
    <xf numFmtId="0" fontId="46" fillId="0" borderId="13" xfId="18" applyNumberFormat="1" applyFont="1" applyFill="1" applyBorder="1" applyAlignment="1" applyProtection="1">
      <alignment horizontal="center"/>
    </xf>
    <xf numFmtId="0" fontId="21" fillId="0" borderId="14" xfId="5" applyNumberFormat="1" applyFont="1" applyFill="1" applyBorder="1" applyAlignment="1"/>
    <xf numFmtId="0" fontId="21" fillId="0" borderId="18" xfId="5" applyNumberFormat="1" applyFont="1" applyFill="1" applyBorder="1" applyAlignment="1"/>
    <xf numFmtId="0" fontId="18" fillId="0" borderId="0" xfId="0" applyFont="1"/>
    <xf numFmtId="0" fontId="47" fillId="0" borderId="0" xfId="18" applyFont="1" applyAlignment="1" applyProtection="1"/>
  </cellXfs>
  <cellStyles count="19">
    <cellStyle name="Hipervínculo" xfId="18" builtinId="8"/>
    <cellStyle name="Millares 2" xfId="3"/>
    <cellStyle name="Millares 3" xfId="4"/>
    <cellStyle name="Normal" xfId="0" builtinId="0"/>
    <cellStyle name="Normal 2" xfId="5"/>
    <cellStyle name="Normal 2 2" xfId="2"/>
    <cellStyle name="Normal 3" xfId="6"/>
    <cellStyle name="Normal 3 2" xfId="7"/>
    <cellStyle name="Normal 3 3" xfId="11"/>
    <cellStyle name="Normal 3 3 2" xfId="12"/>
    <cellStyle name="Normal 3 3 2 2" xfId="13"/>
    <cellStyle name="Normal 3 3 3" xfId="14"/>
    <cellStyle name="Normal 3_Pág. 15" xfId="17"/>
    <cellStyle name="Normal 4" xfId="8"/>
    <cellStyle name="Normal 5" xfId="9"/>
    <cellStyle name="Normal_producto intermedio 42-04 2" xfId="15"/>
    <cellStyle name="Porcentaje" xfId="1" builtinId="5"/>
    <cellStyle name="Porcentaje 2" xfId="10"/>
    <cellStyle name="Porcentaje 3" xfId="16"/>
  </cellStyles>
  <dxfs count="2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180975</xdr:colOff>
          <xdr:row>45</xdr:row>
          <xdr:rowOff>95250</xdr:rowOff>
        </xdr:from>
        <xdr:to>
          <xdr:col>6</xdr:col>
          <xdr:colOff>1047750</xdr:colOff>
          <xdr:row>64</xdr:row>
          <xdr:rowOff>123825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47626</xdr:colOff>
      <xdr:row>39</xdr:row>
      <xdr:rowOff>643467</xdr:rowOff>
    </xdr:from>
    <xdr:to>
      <xdr:col>6</xdr:col>
      <xdr:colOff>1447800</xdr:colOff>
      <xdr:row>60</xdr:row>
      <xdr:rowOff>102393</xdr:rowOff>
    </xdr:to>
    <xdr:sp macro="" textlink="">
      <xdr:nvSpPr>
        <xdr:cNvPr id="2" name="CuadroTexto 4">
          <a:extLst>
            <a:ext uri="{FF2B5EF4-FFF2-40B4-BE49-F238E27FC236}">
              <a16:creationId xmlns="" xmlns:a16="http://schemas.microsoft.com/office/drawing/2014/main" id="{785C2B03-4C7A-4EAE-BCBC-87B492F6A12F}"/>
            </a:ext>
          </a:extLst>
        </xdr:cNvPr>
        <xdr:cNvSpPr txBox="1"/>
      </xdr:nvSpPr>
      <xdr:spPr>
        <a:xfrm>
          <a:off x="47626" y="9777942"/>
          <a:ext cx="9934574" cy="4269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Terminada ya la campaña de las naranjas </a:t>
          </a:r>
          <a:r>
            <a:rPr lang="es-ES" sz="1100" b="1" i="1">
              <a:solidFill>
                <a:schemeClr val="dk1"/>
              </a:solidFill>
              <a:effectLst/>
              <a:latin typeface="Verdana" panose="020B0604030504040204" pitchFamily="34" charset="0"/>
              <a:ea typeface="Verdana" panose="020B0604030504040204" pitchFamily="34" charset="0"/>
              <a:cs typeface="+mn-cs"/>
            </a:rPr>
            <a:t>naranjas blancas</a:t>
          </a:r>
          <a:r>
            <a:rPr lang="es-ES" sz="1100" b="0" i="0">
              <a:solidFill>
                <a:schemeClr val="dk1"/>
              </a:solidFill>
              <a:effectLst/>
              <a:latin typeface="Verdana" panose="020B0604030504040204" pitchFamily="34" charset="0"/>
              <a:ea typeface="Verdana" panose="020B0604030504040204" pitchFamily="34" charset="0"/>
              <a:cs typeface="+mn-cs"/>
            </a:rPr>
            <a:t>,</a:t>
          </a:r>
          <a:r>
            <a:rPr lang="es-ES" sz="1100" b="0" i="0" baseline="0">
              <a:solidFill>
                <a:schemeClr val="dk1"/>
              </a:solidFill>
              <a:effectLst/>
              <a:latin typeface="Verdana" panose="020B0604030504040204" pitchFamily="34" charset="0"/>
              <a:ea typeface="Verdana" panose="020B0604030504040204" pitchFamily="34" charset="0"/>
              <a:cs typeface="+mn-cs"/>
            </a:rPr>
            <a:t> queda ya solo el</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que desciende un     (-25,95%), debido a la finalización de campaña de los mercados con mayor cotización.</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ysClr val="windowText" lastClr="00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recta final también de su temporada, repite la cotización media de la</a:t>
          </a:r>
          <a:r>
            <a:rPr lang="es-ES" sz="1100" b="1" i="1">
              <a:solidFill>
                <a:schemeClr val="dk1"/>
              </a:solidFill>
              <a:effectLst/>
              <a:latin typeface="Verdana" panose="020B0604030504040204" pitchFamily="34" charset="0"/>
              <a:ea typeface="Verdana" panose="020B0604030504040204" pitchFamily="34" charset="0"/>
              <a:cs typeface="+mn-cs"/>
            </a:rPr>
            <a:t> manzana Golden</a:t>
          </a:r>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 el avance de la campaña y el consiguiente aumento de oferta, se van reduciendo los precios en este sector: significativamente el de la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(-16,32%) y también, en menor medida, el de la </a:t>
          </a:r>
          <a:r>
            <a:rPr lang="es-ES" sz="1100" b="1" i="1">
              <a:solidFill>
                <a:schemeClr val="dk1"/>
              </a:solidFill>
              <a:effectLst/>
              <a:latin typeface="Verdana" panose="020B0604030504040204" pitchFamily="34" charset="0"/>
              <a:ea typeface="Verdana" panose="020B0604030504040204" pitchFamily="34" charset="0"/>
              <a:cs typeface="+mn-cs"/>
            </a:rPr>
            <a:t>nectarina </a:t>
          </a:r>
          <a:r>
            <a:rPr lang="es-ES" sz="1100">
              <a:solidFill>
                <a:schemeClr val="dk1"/>
              </a:solidFill>
              <a:effectLst/>
              <a:latin typeface="Verdana" panose="020B0604030504040204" pitchFamily="34" charset="0"/>
              <a:ea typeface="Verdana" panose="020B0604030504040204" pitchFamily="34" charset="0"/>
              <a:cs typeface="+mn-cs"/>
            </a:rPr>
            <a:t>(-3,63%) y muy ligeramente el del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mn-lt"/>
              <a:ea typeface="+mn-ea"/>
              <a:cs typeface="+mn-cs"/>
            </a:rPr>
            <a:t> </a:t>
          </a:r>
          <a:r>
            <a:rPr lang="es-ES" sz="1100">
              <a:solidFill>
                <a:schemeClr val="dk1"/>
              </a:solidFill>
              <a:effectLst/>
              <a:latin typeface="Verdana" panose="020B0604030504040204" pitchFamily="34" charset="0"/>
              <a:ea typeface="Verdana" panose="020B0604030504040204" pitchFamily="34" charset="0"/>
              <a:cs typeface="+mn-cs"/>
            </a:rPr>
            <a:t>(-0,36%). Suben, en contraposición, el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(-17,24%) —impulsado desde los mercados del valle del Ebro, que van adquiriendo mayor protagonismo— y, la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(9,10%).</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Cambia la tendencia y desciende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(-19,53%) también desciende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(-3,67%). Vuelve a bajar la </a:t>
          </a:r>
          <a:r>
            <a:rPr lang="es-ES" sz="1100" b="1" i="1">
              <a:solidFill>
                <a:schemeClr val="dk1"/>
              </a:solidFill>
              <a:effectLst/>
              <a:latin typeface="Verdana" panose="020B0604030504040204" pitchFamily="34" charset="0"/>
              <a:ea typeface="Verdana" panose="020B0604030504040204" pitchFamily="34" charset="0"/>
              <a:cs typeface="+mn-cs"/>
            </a:rPr>
            <a:t>uva de mesa  </a:t>
          </a:r>
          <a:r>
            <a:rPr lang="es-ES" sz="1100">
              <a:solidFill>
                <a:schemeClr val="dk1"/>
              </a:solidFill>
              <a:effectLst/>
              <a:latin typeface="Verdana" panose="020B0604030504040204" pitchFamily="34" charset="0"/>
              <a:ea typeface="Verdana" panose="020B0604030504040204" pitchFamily="34" charset="0"/>
              <a:cs typeface="+mn-cs"/>
            </a:rPr>
            <a:t> (-3,45%).</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 el comienzo del mes de julio y la práctica finalización de la temporada de invernaderos así como de las campañas de algunos de los productos de invierno-primavera, se observa esta semana predominio de ascensos en buena parte de los hortícolas en seguimiento. Sobresalen los incrementos en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mn-lt"/>
              <a:ea typeface="+mn-ea"/>
              <a:cs typeface="+mn-cs"/>
            </a:rPr>
            <a:t> </a:t>
          </a:r>
          <a:r>
            <a:rPr lang="es-ES" sz="1100">
              <a:solidFill>
                <a:schemeClr val="dk1"/>
              </a:solidFill>
              <a:effectLst/>
              <a:latin typeface="Verdana" panose="020B0604030504040204" pitchFamily="34" charset="0"/>
              <a:ea typeface="Verdana" panose="020B0604030504040204" pitchFamily="34" charset="0"/>
              <a:cs typeface="+mn-cs"/>
            </a:rPr>
            <a:t>(54,82%) y </a:t>
          </a:r>
          <a:r>
            <a:rPr lang="es-ES" sz="1100" b="1" i="1">
              <a:solidFill>
                <a:schemeClr val="dk1"/>
              </a:solidFill>
              <a:effectLst/>
              <a:latin typeface="Verdana" panose="020B0604030504040204" pitchFamily="34" charset="0"/>
              <a:ea typeface="Verdana" panose="020B0604030504040204" pitchFamily="34" charset="0"/>
              <a:cs typeface="+mn-cs"/>
            </a:rPr>
            <a:t>calabacín </a:t>
          </a:r>
          <a:r>
            <a:rPr lang="es-ES" sz="1100">
              <a:solidFill>
                <a:schemeClr val="dk1"/>
              </a:solidFill>
              <a:effectLst/>
              <a:latin typeface="Verdana" panose="020B0604030504040204" pitchFamily="34" charset="0"/>
              <a:ea typeface="Verdana" panose="020B0604030504040204" pitchFamily="34" charset="0"/>
              <a:cs typeface="+mn-cs"/>
            </a:rPr>
            <a:t>(22,38%), debidos en buena parte al desplazamiento de los mercados de referencia hacia territorios con mayores cotizaciones por el indicado declive de la campaña de cultivos protegidos. Entre los descensos, destacan los registrados en </a:t>
          </a:r>
          <a:r>
            <a:rPr lang="es-ES" sz="1100" b="1" i="1">
              <a:solidFill>
                <a:schemeClr val="dk1"/>
              </a:solidFill>
              <a:effectLst/>
              <a:latin typeface="Verdana" panose="020B0604030504040204" pitchFamily="34" charset="0"/>
              <a:ea typeface="Verdana" panose="020B0604030504040204" pitchFamily="34" charset="0"/>
              <a:cs typeface="+mn-cs"/>
            </a:rPr>
            <a:t>ajo</a:t>
          </a:r>
          <a:r>
            <a:rPr lang="es-ES" sz="1100">
              <a:solidFill>
                <a:schemeClr val="dk1"/>
              </a:solidFill>
              <a:effectLst/>
              <a:latin typeface="+mn-lt"/>
              <a:ea typeface="+mn-ea"/>
              <a:cs typeface="+mn-cs"/>
            </a:rPr>
            <a:t> </a:t>
          </a:r>
          <a:r>
            <a:rPr lang="es-ES" sz="1100">
              <a:solidFill>
                <a:schemeClr val="dk1"/>
              </a:solidFill>
              <a:effectLst/>
              <a:latin typeface="Verdana" panose="020B0604030504040204" pitchFamily="34" charset="0"/>
              <a:ea typeface="Verdana" panose="020B0604030504040204" pitchFamily="34" charset="0"/>
              <a:cs typeface="+mn-cs"/>
            </a:rPr>
            <a:t>(-12,36%), el </a:t>
          </a:r>
          <a:r>
            <a:rPr lang="es-ES" sz="1100" b="1" i="1">
              <a:solidFill>
                <a:schemeClr val="dk1"/>
              </a:solidFill>
              <a:effectLst/>
              <a:latin typeface="Verdana" panose="020B0604030504040204" pitchFamily="34" charset="0"/>
              <a:ea typeface="Verdana" panose="020B0604030504040204" pitchFamily="34" charset="0"/>
              <a:cs typeface="+mn-cs"/>
            </a:rPr>
            <a:t>tomate</a:t>
          </a:r>
          <a:r>
            <a:rPr lang="es-ES" sz="1100">
              <a:solidFill>
                <a:schemeClr val="dk1"/>
              </a:solidFill>
              <a:effectLst/>
              <a:latin typeface="Verdana" panose="020B0604030504040204" pitchFamily="34" charset="0"/>
              <a:ea typeface="Verdana" panose="020B0604030504040204" pitchFamily="34" charset="0"/>
              <a:cs typeface="+mn-cs"/>
            </a:rPr>
            <a:t> (-10,92%) y la </a:t>
          </a:r>
          <a:r>
            <a:rPr lang="es-ES" sz="1100" b="1" i="1">
              <a:solidFill>
                <a:schemeClr val="dk1"/>
              </a:solidFill>
              <a:effectLst/>
              <a:latin typeface="Verdana" panose="020B0604030504040204" pitchFamily="34" charset="0"/>
              <a:ea typeface="Verdana" panose="020B0604030504040204" pitchFamily="34" charset="0"/>
              <a:cs typeface="+mn-cs"/>
            </a:rPr>
            <a:t>sandía</a:t>
          </a:r>
          <a:r>
            <a:rPr lang="es-ES" sz="1100">
              <a:solidFill>
                <a:schemeClr val="dk1"/>
              </a:solidFill>
              <a:effectLst/>
              <a:latin typeface="Verdana" panose="020B0604030504040204" pitchFamily="34" charset="0"/>
              <a:ea typeface="Verdana" panose="020B0604030504040204" pitchFamily="34" charset="0"/>
              <a:cs typeface="+mn-cs"/>
            </a:rPr>
            <a:t> (-10,25%), también en gran medida por la ganancia de importancia de nuevas zonas de producción, menos cotizadas en este caso. Continúa el leve ascenso de las últimas semanas en la cotización media en origen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(4,87%).</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85725</xdr:rowOff>
        </xdr:from>
        <xdr:to>
          <xdr:col>6</xdr:col>
          <xdr:colOff>1285875</xdr:colOff>
          <xdr:row>68</xdr:row>
          <xdr:rowOff>114300</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2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2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2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2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2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row r="13">
          <cell r="G13">
            <v>43988</v>
          </cell>
          <cell r="H13">
            <v>43989</v>
          </cell>
          <cell r="I13">
            <v>43990</v>
          </cell>
          <cell r="J13">
            <v>43991</v>
          </cell>
          <cell r="K13">
            <v>43992</v>
          </cell>
          <cell r="L13">
            <v>43993</v>
          </cell>
          <cell r="M13">
            <v>43994</v>
          </cell>
        </row>
      </sheetData>
      <sheetData sheetId="1">
        <row r="13">
          <cell r="G13" t="str">
            <v>Semana 28 - 2020: 06/07 - 12/07</v>
          </cell>
        </row>
      </sheetData>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Word_97_-_2003_Document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30"/>
  </cols>
  <sheetData>
    <row r="1" spans="1:5">
      <c r="A1" s="730" t="s">
        <v>591</v>
      </c>
    </row>
    <row r="2" spans="1:5">
      <c r="A2" s="730" t="s">
        <v>592</v>
      </c>
    </row>
    <row r="3" spans="1:5">
      <c r="A3" s="730" t="s">
        <v>593</v>
      </c>
    </row>
    <row r="4" spans="1:5">
      <c r="A4" s="731" t="s">
        <v>594</v>
      </c>
      <c r="B4" s="731"/>
      <c r="C4" s="731"/>
      <c r="D4" s="731"/>
      <c r="E4" s="731"/>
    </row>
    <row r="5" spans="1:5">
      <c r="A5" s="731" t="s">
        <v>614</v>
      </c>
      <c r="B5" s="731"/>
      <c r="C5" s="731"/>
      <c r="D5" s="731"/>
      <c r="E5" s="731"/>
    </row>
    <row r="7" spans="1:5">
      <c r="A7" s="730" t="s">
        <v>595</v>
      </c>
    </row>
    <row r="8" spans="1:5">
      <c r="A8" s="731" t="s">
        <v>596</v>
      </c>
      <c r="B8" s="731"/>
      <c r="C8" s="731"/>
      <c r="D8" s="731"/>
      <c r="E8" s="731"/>
    </row>
    <row r="10" spans="1:5">
      <c r="A10" s="730" t="s">
        <v>597</v>
      </c>
    </row>
    <row r="11" spans="1:5">
      <c r="A11" s="730" t="s">
        <v>598</v>
      </c>
    </row>
    <row r="12" spans="1:5">
      <c r="A12" s="731" t="s">
        <v>615</v>
      </c>
      <c r="B12" s="731"/>
      <c r="C12" s="731"/>
      <c r="D12" s="731"/>
      <c r="E12" s="731"/>
    </row>
    <row r="13" spans="1:5">
      <c r="A13" s="731" t="s">
        <v>616</v>
      </c>
      <c r="B13" s="731"/>
      <c r="C13" s="731"/>
      <c r="D13" s="731"/>
      <c r="E13" s="731"/>
    </row>
    <row r="14" spans="1:5">
      <c r="A14" s="731" t="s">
        <v>617</v>
      </c>
      <c r="B14" s="731"/>
      <c r="C14" s="731"/>
      <c r="D14" s="731"/>
      <c r="E14" s="731"/>
    </row>
    <row r="15" spans="1:5">
      <c r="A15" s="731" t="s">
        <v>618</v>
      </c>
      <c r="B15" s="731"/>
      <c r="C15" s="731"/>
      <c r="D15" s="731"/>
      <c r="E15" s="731"/>
    </row>
    <row r="16" spans="1:5">
      <c r="A16" s="731" t="s">
        <v>619</v>
      </c>
      <c r="B16" s="731"/>
      <c r="C16" s="731"/>
      <c r="D16" s="731"/>
      <c r="E16" s="731"/>
    </row>
    <row r="17" spans="1:5">
      <c r="A17" s="730" t="s">
        <v>599</v>
      </c>
    </row>
    <row r="18" spans="1:5">
      <c r="A18" s="730" t="s">
        <v>600</v>
      </c>
    </row>
    <row r="19" spans="1:5">
      <c r="A19" s="731" t="s">
        <v>601</v>
      </c>
      <c r="B19" s="731"/>
      <c r="C19" s="731"/>
      <c r="D19" s="731"/>
      <c r="E19" s="731"/>
    </row>
    <row r="20" spans="1:5">
      <c r="A20" s="731" t="s">
        <v>620</v>
      </c>
      <c r="B20" s="731"/>
      <c r="C20" s="731"/>
      <c r="D20" s="731"/>
      <c r="E20" s="731"/>
    </row>
    <row r="21" spans="1:5">
      <c r="A21" s="730" t="s">
        <v>602</v>
      </c>
    </row>
    <row r="22" spans="1:5">
      <c r="A22" s="731" t="s">
        <v>603</v>
      </c>
      <c r="B22" s="731"/>
      <c r="C22" s="731"/>
      <c r="D22" s="731"/>
      <c r="E22" s="731"/>
    </row>
    <row r="23" spans="1:5">
      <c r="A23" s="731" t="s">
        <v>604</v>
      </c>
      <c r="B23" s="731"/>
      <c r="C23" s="731"/>
      <c r="D23" s="731"/>
      <c r="E23" s="731"/>
    </row>
    <row r="24" spans="1:5">
      <c r="A24" s="730" t="s">
        <v>605</v>
      </c>
    </row>
    <row r="25" spans="1:5">
      <c r="A25" s="730" t="s">
        <v>606</v>
      </c>
    </row>
    <row r="26" spans="1:5">
      <c r="A26" s="731" t="s">
        <v>621</v>
      </c>
      <c r="B26" s="731"/>
      <c r="C26" s="731"/>
      <c r="D26" s="731"/>
      <c r="E26" s="731"/>
    </row>
    <row r="27" spans="1:5">
      <c r="A27" s="731" t="s">
        <v>622</v>
      </c>
      <c r="B27" s="731"/>
      <c r="C27" s="731"/>
      <c r="D27" s="731"/>
      <c r="E27" s="731"/>
    </row>
    <row r="28" spans="1:5">
      <c r="A28" s="731" t="s">
        <v>623</v>
      </c>
      <c r="B28" s="731"/>
      <c r="C28" s="731"/>
      <c r="D28" s="731"/>
      <c r="E28" s="731"/>
    </row>
    <row r="29" spans="1:5">
      <c r="A29" s="730" t="s">
        <v>607</v>
      </c>
    </row>
    <row r="30" spans="1:5">
      <c r="A30" s="731" t="s">
        <v>608</v>
      </c>
      <c r="B30" s="731"/>
      <c r="C30" s="731"/>
      <c r="D30" s="731"/>
      <c r="E30" s="731"/>
    </row>
    <row r="31" spans="1:5">
      <c r="A31" s="730" t="s">
        <v>609</v>
      </c>
    </row>
    <row r="32" spans="1:5">
      <c r="A32" s="731" t="s">
        <v>610</v>
      </c>
      <c r="B32" s="731"/>
      <c r="C32" s="731"/>
      <c r="D32" s="731"/>
      <c r="E32" s="731"/>
    </row>
    <row r="33" spans="1:5">
      <c r="A33" s="731" t="s">
        <v>611</v>
      </c>
      <c r="B33" s="731"/>
      <c r="C33" s="731"/>
      <c r="D33" s="731"/>
      <c r="E33" s="731"/>
    </row>
    <row r="34" spans="1:5">
      <c r="A34" s="731" t="s">
        <v>612</v>
      </c>
      <c r="B34" s="731"/>
      <c r="C34" s="731"/>
      <c r="D34" s="731"/>
      <c r="E34" s="731"/>
    </row>
    <row r="35" spans="1:5">
      <c r="A35" s="731" t="s">
        <v>613</v>
      </c>
      <c r="B35" s="731"/>
      <c r="C35" s="731"/>
      <c r="D35" s="731"/>
      <c r="E35" s="731"/>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showGridLines="0" zoomScale="73" zoomScaleNormal="73" zoomScaleSheetLayoutView="100" workbookViewId="0">
      <selection activeCell="G43" sqref="G43:N62"/>
    </sheetView>
  </sheetViews>
  <sheetFormatPr baseColWidth="10" defaultColWidth="12.5703125" defaultRowHeight="15"/>
  <cols>
    <col min="1" max="1" width="2.7109375" style="344" customWidth="1"/>
    <col min="2" max="2" width="20.5703125" style="345" customWidth="1"/>
    <col min="3" max="3" width="12" style="345" bestFit="1" customWidth="1"/>
    <col min="4" max="4" width="35.42578125" style="345" bestFit="1" customWidth="1"/>
    <col min="5" max="5" width="8.140625" style="345" customWidth="1"/>
    <col min="6" max="6" width="18.140625" style="345" bestFit="1" customWidth="1"/>
    <col min="7" max="13" width="10.7109375" style="345" customWidth="1"/>
    <col min="14" max="14" width="14.7109375" style="345" customWidth="1"/>
    <col min="15" max="15" width="3.7109375" style="346" customWidth="1"/>
    <col min="16" max="16" width="10.85546875" style="346" customWidth="1"/>
    <col min="17" max="17" width="12.5703125" style="346"/>
    <col min="18" max="19" width="14.7109375" style="346" bestFit="1" customWidth="1"/>
    <col min="20" max="20" width="12.85546875" style="346" bestFit="1" customWidth="1"/>
    <col min="21" max="16384" width="12.5703125" style="346"/>
  </cols>
  <sheetData>
    <row r="1" spans="1:21" ht="11.25" customHeight="1"/>
    <row r="2" spans="1:21">
      <c r="J2" s="347"/>
      <c r="K2" s="347"/>
      <c r="L2" s="348"/>
      <c r="M2" s="348"/>
      <c r="N2" s="349"/>
      <c r="O2" s="350"/>
    </row>
    <row r="3" spans="1:21" ht="0.75" customHeight="1">
      <c r="J3" s="347"/>
      <c r="K3" s="347"/>
      <c r="L3" s="348"/>
      <c r="M3" s="348"/>
      <c r="N3" s="348"/>
      <c r="O3" s="350"/>
    </row>
    <row r="4" spans="1:21" ht="27" customHeight="1">
      <c r="B4" s="351" t="s">
        <v>246</v>
      </c>
      <c r="C4" s="351"/>
      <c r="D4" s="351"/>
      <c r="E4" s="351"/>
      <c r="F4" s="351"/>
      <c r="G4" s="351"/>
      <c r="H4" s="351"/>
      <c r="I4" s="351"/>
      <c r="J4" s="351"/>
      <c r="K4" s="351"/>
      <c r="L4" s="351"/>
      <c r="M4" s="351"/>
      <c r="N4" s="351"/>
      <c r="O4" s="352"/>
    </row>
    <row r="5" spans="1:21" ht="26.25" customHeight="1" thickBot="1">
      <c r="B5" s="353" t="s">
        <v>247</v>
      </c>
      <c r="C5" s="353"/>
      <c r="D5" s="353"/>
      <c r="E5" s="353"/>
      <c r="F5" s="353"/>
      <c r="G5" s="353"/>
      <c r="H5" s="353"/>
      <c r="I5" s="353"/>
      <c r="J5" s="353"/>
      <c r="K5" s="353"/>
      <c r="L5" s="353"/>
      <c r="M5" s="353"/>
      <c r="N5" s="353"/>
      <c r="O5" s="354"/>
    </row>
    <row r="6" spans="1:21" ht="24.75" customHeight="1">
      <c r="B6" s="355" t="s">
        <v>248</v>
      </c>
      <c r="C6" s="356"/>
      <c r="D6" s="356"/>
      <c r="E6" s="356"/>
      <c r="F6" s="356"/>
      <c r="G6" s="356"/>
      <c r="H6" s="356"/>
      <c r="I6" s="356"/>
      <c r="J6" s="356"/>
      <c r="K6" s="356"/>
      <c r="L6" s="356"/>
      <c r="M6" s="356"/>
      <c r="N6" s="357"/>
      <c r="O6" s="354"/>
    </row>
    <row r="7" spans="1:21" ht="19.5" customHeight="1" thickBot="1">
      <c r="B7" s="358" t="s">
        <v>249</v>
      </c>
      <c r="C7" s="359"/>
      <c r="D7" s="359"/>
      <c r="E7" s="359"/>
      <c r="F7" s="359"/>
      <c r="G7" s="359"/>
      <c r="H7" s="359"/>
      <c r="I7" s="359"/>
      <c r="J7" s="359"/>
      <c r="K7" s="359"/>
      <c r="L7" s="359"/>
      <c r="M7" s="359"/>
      <c r="N7" s="360"/>
      <c r="O7" s="354"/>
      <c r="Q7" s="345"/>
    </row>
    <row r="8" spans="1:21" ht="16.5" customHeight="1">
      <c r="B8" s="361" t="s">
        <v>250</v>
      </c>
      <c r="C8" s="361"/>
      <c r="D8" s="361"/>
      <c r="E8" s="361"/>
      <c r="F8" s="361"/>
      <c r="G8" s="361"/>
      <c r="H8" s="361"/>
      <c r="I8" s="361"/>
      <c r="J8" s="361"/>
      <c r="K8" s="361"/>
      <c r="L8" s="361"/>
      <c r="M8" s="361"/>
      <c r="N8" s="361"/>
      <c r="O8" s="354"/>
    </row>
    <row r="9" spans="1:21" s="364" customFormat="1" ht="12" customHeight="1">
      <c r="A9" s="362"/>
      <c r="B9" s="363"/>
      <c r="C9" s="363"/>
      <c r="D9" s="363"/>
      <c r="E9" s="363"/>
      <c r="F9" s="363"/>
      <c r="G9" s="363"/>
      <c r="H9" s="363"/>
      <c r="I9" s="363"/>
      <c r="J9" s="363"/>
      <c r="K9" s="363"/>
      <c r="L9" s="363"/>
      <c r="M9" s="363"/>
      <c r="N9" s="363"/>
      <c r="O9" s="354"/>
    </row>
    <row r="10" spans="1:21" s="364" customFormat="1" ht="24.75" customHeight="1">
      <c r="A10" s="362"/>
      <c r="B10" s="365" t="s">
        <v>251</v>
      </c>
      <c r="C10" s="365"/>
      <c r="D10" s="365"/>
      <c r="E10" s="365"/>
      <c r="F10" s="365"/>
      <c r="G10" s="365"/>
      <c r="H10" s="365"/>
      <c r="I10" s="365"/>
      <c r="J10" s="365"/>
      <c r="K10" s="365"/>
      <c r="L10" s="365"/>
      <c r="M10" s="365"/>
      <c r="N10" s="365"/>
      <c r="O10" s="354"/>
    </row>
    <row r="11" spans="1:21" ht="6" customHeight="1" thickBot="1">
      <c r="B11" s="366"/>
      <c r="C11" s="366"/>
      <c r="D11" s="366"/>
      <c r="E11" s="366"/>
      <c r="F11" s="366"/>
      <c r="G11" s="366"/>
      <c r="H11" s="366"/>
      <c r="I11" s="366"/>
      <c r="J11" s="366"/>
      <c r="K11" s="366"/>
      <c r="L11" s="366"/>
      <c r="M11" s="366"/>
      <c r="N11" s="366"/>
      <c r="O11" s="367"/>
    </row>
    <row r="12" spans="1:21" ht="25.9" customHeight="1">
      <c r="B12" s="368" t="s">
        <v>185</v>
      </c>
      <c r="C12" s="369" t="s">
        <v>252</v>
      </c>
      <c r="D12" s="370" t="s">
        <v>253</v>
      </c>
      <c r="E12" s="369" t="s">
        <v>254</v>
      </c>
      <c r="F12" s="370" t="s">
        <v>255</v>
      </c>
      <c r="G12" s="371" t="s">
        <v>256</v>
      </c>
      <c r="H12" s="372"/>
      <c r="I12" s="373"/>
      <c r="J12" s="372" t="s">
        <v>257</v>
      </c>
      <c r="K12" s="372"/>
      <c r="L12" s="374"/>
      <c r="M12" s="374"/>
      <c r="N12" s="375"/>
      <c r="O12" s="376"/>
      <c r="U12" s="345"/>
    </row>
    <row r="13" spans="1:21" ht="19.7" customHeight="1">
      <c r="B13" s="377"/>
      <c r="C13" s="378"/>
      <c r="D13" s="379" t="s">
        <v>258</v>
      </c>
      <c r="E13" s="378"/>
      <c r="F13" s="379"/>
      <c r="G13" s="380">
        <v>43988</v>
      </c>
      <c r="H13" s="380">
        <f>G13+1</f>
        <v>43989</v>
      </c>
      <c r="I13" s="380">
        <f t="shared" ref="I13:M13" si="0">H13+1</f>
        <v>43990</v>
      </c>
      <c r="J13" s="380">
        <f t="shared" si="0"/>
        <v>43991</v>
      </c>
      <c r="K13" s="380">
        <f t="shared" si="0"/>
        <v>43992</v>
      </c>
      <c r="L13" s="380">
        <f t="shared" si="0"/>
        <v>43993</v>
      </c>
      <c r="M13" s="381">
        <f t="shared" si="0"/>
        <v>43994</v>
      </c>
      <c r="N13" s="382" t="s">
        <v>259</v>
      </c>
      <c r="O13" s="383"/>
    </row>
    <row r="14" spans="1:21" s="393" customFormat="1" ht="20.100000000000001" customHeight="1">
      <c r="A14" s="344"/>
      <c r="B14" s="384" t="s">
        <v>260</v>
      </c>
      <c r="C14" s="385" t="s">
        <v>261</v>
      </c>
      <c r="D14" s="385" t="s">
        <v>262</v>
      </c>
      <c r="E14" s="385" t="s">
        <v>263</v>
      </c>
      <c r="F14" s="385" t="s">
        <v>264</v>
      </c>
      <c r="G14" s="386">
        <v>93.67</v>
      </c>
      <c r="H14" s="386">
        <v>93.67</v>
      </c>
      <c r="I14" s="386">
        <v>93.67</v>
      </c>
      <c r="J14" s="386">
        <v>93.67</v>
      </c>
      <c r="K14" s="387">
        <v>93.67</v>
      </c>
      <c r="L14" s="387" t="s">
        <v>192</v>
      </c>
      <c r="M14" s="388" t="s">
        <v>192</v>
      </c>
      <c r="N14" s="389">
        <v>93.67</v>
      </c>
      <c r="O14" s="390"/>
      <c r="P14" s="391">
        <v>121.89</v>
      </c>
      <c r="Q14" s="392">
        <f t="shared" ref="Q14:Q19" si="1">(N14-P14)/P14</f>
        <v>-0.23152022315202231</v>
      </c>
    </row>
    <row r="15" spans="1:21" s="393" customFormat="1" ht="20.100000000000001" customHeight="1">
      <c r="A15" s="344"/>
      <c r="B15" s="394"/>
      <c r="C15" s="385" t="s">
        <v>229</v>
      </c>
      <c r="D15" s="385" t="s">
        <v>262</v>
      </c>
      <c r="E15" s="385" t="s">
        <v>263</v>
      </c>
      <c r="F15" s="385" t="s">
        <v>264</v>
      </c>
      <c r="G15" s="386">
        <v>100</v>
      </c>
      <c r="H15" s="386">
        <v>100</v>
      </c>
      <c r="I15" s="386">
        <v>100</v>
      </c>
      <c r="J15" s="386">
        <v>100</v>
      </c>
      <c r="K15" s="387">
        <v>100</v>
      </c>
      <c r="L15" s="387" t="s">
        <v>192</v>
      </c>
      <c r="M15" s="388" t="s">
        <v>192</v>
      </c>
      <c r="N15" s="389">
        <v>100</v>
      </c>
      <c r="O15" s="391"/>
      <c r="P15" s="391">
        <v>148.05000000000001</v>
      </c>
      <c r="Q15" s="392">
        <f t="shared" si="1"/>
        <v>-0.32455251604187779</v>
      </c>
    </row>
    <row r="16" spans="1:21" s="393" customFormat="1" ht="20.100000000000001" customHeight="1">
      <c r="A16" s="344"/>
      <c r="B16" s="384" t="s">
        <v>265</v>
      </c>
      <c r="C16" s="385" t="s">
        <v>266</v>
      </c>
      <c r="D16" s="385" t="s">
        <v>267</v>
      </c>
      <c r="E16" s="385" t="s">
        <v>263</v>
      </c>
      <c r="F16" s="385" t="s">
        <v>268</v>
      </c>
      <c r="G16" s="386">
        <v>127.97</v>
      </c>
      <c r="H16" s="386">
        <v>127.97</v>
      </c>
      <c r="I16" s="386">
        <v>127.97</v>
      </c>
      <c r="J16" s="386">
        <v>127.97</v>
      </c>
      <c r="K16" s="387">
        <v>126.81</v>
      </c>
      <c r="L16" s="387" t="s">
        <v>192</v>
      </c>
      <c r="M16" s="388" t="s">
        <v>192</v>
      </c>
      <c r="N16" s="389">
        <v>127.7</v>
      </c>
      <c r="O16" s="390"/>
      <c r="P16" s="391">
        <v>122.41</v>
      </c>
      <c r="Q16" s="392">
        <f t="shared" si="1"/>
        <v>4.3215423576505242E-2</v>
      </c>
    </row>
    <row r="17" spans="1:17" s="393" customFormat="1" ht="20.100000000000001" customHeight="1">
      <c r="A17" s="344"/>
      <c r="B17" s="384"/>
      <c r="C17" s="385" t="s">
        <v>266</v>
      </c>
      <c r="D17" s="385" t="s">
        <v>269</v>
      </c>
      <c r="E17" s="385" t="s">
        <v>263</v>
      </c>
      <c r="F17" s="385" t="s">
        <v>268</v>
      </c>
      <c r="G17" s="386">
        <v>107.79</v>
      </c>
      <c r="H17" s="386">
        <v>112.12</v>
      </c>
      <c r="I17" s="386">
        <v>114.21</v>
      </c>
      <c r="J17" s="386">
        <v>110.6</v>
      </c>
      <c r="K17" s="387">
        <v>112.08</v>
      </c>
      <c r="L17" s="387">
        <v>113.42</v>
      </c>
      <c r="M17" s="388" t="s">
        <v>192</v>
      </c>
      <c r="N17" s="389">
        <v>111.58</v>
      </c>
      <c r="O17" s="390"/>
      <c r="P17" s="391">
        <v>112.66</v>
      </c>
      <c r="Q17" s="392">
        <f t="shared" si="1"/>
        <v>-9.5863660571631308E-3</v>
      </c>
    </row>
    <row r="18" spans="1:17" s="393" customFormat="1" ht="20.100000000000001" customHeight="1">
      <c r="A18" s="344"/>
      <c r="B18" s="384"/>
      <c r="C18" s="385" t="s">
        <v>210</v>
      </c>
      <c r="D18" s="385" t="s">
        <v>269</v>
      </c>
      <c r="E18" s="385" t="s">
        <v>263</v>
      </c>
      <c r="F18" s="385" t="s">
        <v>268</v>
      </c>
      <c r="G18" s="386">
        <v>94.17</v>
      </c>
      <c r="H18" s="386">
        <v>94.36</v>
      </c>
      <c r="I18" s="386">
        <v>94.4</v>
      </c>
      <c r="J18" s="386">
        <v>96.9</v>
      </c>
      <c r="K18" s="387">
        <v>99.27</v>
      </c>
      <c r="L18" s="387">
        <v>89.99</v>
      </c>
      <c r="M18" s="388">
        <v>88.66</v>
      </c>
      <c r="N18" s="389">
        <v>97.07</v>
      </c>
      <c r="O18" s="390"/>
      <c r="P18" s="391">
        <v>99.45</v>
      </c>
      <c r="Q18" s="392">
        <f t="shared" si="1"/>
        <v>-2.3931623931624027E-2</v>
      </c>
    </row>
    <row r="19" spans="1:17" s="393" customFormat="1" ht="20.100000000000001" customHeight="1" thickBot="1">
      <c r="A19" s="344"/>
      <c r="B19" s="395"/>
      <c r="C19" s="396" t="s">
        <v>210</v>
      </c>
      <c r="D19" s="396" t="s">
        <v>270</v>
      </c>
      <c r="E19" s="396" t="s">
        <v>263</v>
      </c>
      <c r="F19" s="397" t="s">
        <v>268</v>
      </c>
      <c r="G19" s="398">
        <v>98.74</v>
      </c>
      <c r="H19" s="398">
        <v>99.67</v>
      </c>
      <c r="I19" s="398">
        <v>98.94</v>
      </c>
      <c r="J19" s="398">
        <v>99.69</v>
      </c>
      <c r="K19" s="398">
        <v>99.03</v>
      </c>
      <c r="L19" s="398">
        <v>101.21</v>
      </c>
      <c r="M19" s="399">
        <v>110.88</v>
      </c>
      <c r="N19" s="400">
        <v>99.42</v>
      </c>
      <c r="O19" s="391"/>
      <c r="P19" s="391">
        <v>98.12</v>
      </c>
      <c r="Q19" s="392">
        <f t="shared" si="1"/>
        <v>1.3249082755809183E-2</v>
      </c>
    </row>
    <row r="20" spans="1:17" s="406" customFormat="1" ht="18.75" customHeight="1">
      <c r="A20" s="401"/>
      <c r="B20" s="402"/>
      <c r="C20" s="403"/>
      <c r="D20" s="402"/>
      <c r="E20" s="403"/>
      <c r="F20" s="403"/>
      <c r="G20" s="403"/>
      <c r="H20" s="403"/>
      <c r="I20" s="403"/>
      <c r="J20" s="403"/>
      <c r="K20" s="403"/>
      <c r="L20" s="403"/>
      <c r="M20" s="403"/>
      <c r="N20" s="403"/>
      <c r="O20" s="404"/>
      <c r="P20" s="405"/>
      <c r="Q20" s="404"/>
    </row>
    <row r="21" spans="1:17" ht="15" customHeight="1">
      <c r="B21" s="365" t="s">
        <v>271</v>
      </c>
      <c r="C21" s="365"/>
      <c r="D21" s="365"/>
      <c r="E21" s="365"/>
      <c r="F21" s="365"/>
      <c r="G21" s="365"/>
      <c r="H21" s="365"/>
      <c r="I21" s="365"/>
      <c r="J21" s="365"/>
      <c r="K21" s="365"/>
      <c r="L21" s="365"/>
      <c r="M21" s="365"/>
      <c r="N21" s="365"/>
      <c r="O21" s="367"/>
      <c r="Q21" s="404"/>
    </row>
    <row r="22" spans="1:17" ht="4.5" customHeight="1" thickBot="1">
      <c r="B22" s="363"/>
      <c r="C22" s="407"/>
      <c r="D22" s="407"/>
      <c r="E22" s="407"/>
      <c r="F22" s="407"/>
      <c r="G22" s="407"/>
      <c r="H22" s="407"/>
      <c r="I22" s="407"/>
      <c r="J22" s="407"/>
      <c r="K22" s="407"/>
      <c r="L22" s="407"/>
      <c r="M22" s="407"/>
      <c r="N22" s="407"/>
      <c r="O22" s="408"/>
      <c r="Q22" s="404"/>
    </row>
    <row r="23" spans="1:17" ht="27" customHeight="1">
      <c r="B23" s="409" t="s">
        <v>185</v>
      </c>
      <c r="C23" s="410" t="s">
        <v>252</v>
      </c>
      <c r="D23" s="411" t="s">
        <v>253</v>
      </c>
      <c r="E23" s="410" t="s">
        <v>254</v>
      </c>
      <c r="F23" s="411" t="s">
        <v>255</v>
      </c>
      <c r="G23" s="412" t="s">
        <v>256</v>
      </c>
      <c r="H23" s="413"/>
      <c r="I23" s="414"/>
      <c r="J23" s="413" t="s">
        <v>257</v>
      </c>
      <c r="K23" s="413"/>
      <c r="L23" s="413"/>
      <c r="M23" s="413"/>
      <c r="N23" s="415"/>
      <c r="O23" s="376"/>
      <c r="Q23" s="404"/>
    </row>
    <row r="24" spans="1:17" ht="19.7" customHeight="1">
      <c r="B24" s="416"/>
      <c r="C24" s="417"/>
      <c r="D24" s="418" t="s">
        <v>258</v>
      </c>
      <c r="E24" s="417"/>
      <c r="F24" s="418" t="s">
        <v>272</v>
      </c>
      <c r="G24" s="419">
        <f t="shared" ref="G24:N24" si="2">G13</f>
        <v>43988</v>
      </c>
      <c r="H24" s="419">
        <f t="shared" si="2"/>
        <v>43989</v>
      </c>
      <c r="I24" s="419">
        <f t="shared" si="2"/>
        <v>43990</v>
      </c>
      <c r="J24" s="419">
        <f t="shared" si="2"/>
        <v>43991</v>
      </c>
      <c r="K24" s="419">
        <f t="shared" si="2"/>
        <v>43992</v>
      </c>
      <c r="L24" s="419">
        <f t="shared" si="2"/>
        <v>43993</v>
      </c>
      <c r="M24" s="420">
        <f t="shared" si="2"/>
        <v>43994</v>
      </c>
      <c r="N24" s="421" t="str">
        <f t="shared" si="2"/>
        <v>PMPS</v>
      </c>
      <c r="O24" s="383"/>
      <c r="Q24" s="404"/>
    </row>
    <row r="25" spans="1:17" s="393" customFormat="1" ht="20.100000000000001" customHeight="1">
      <c r="A25" s="344"/>
      <c r="B25" s="384" t="s">
        <v>273</v>
      </c>
      <c r="C25" s="385" t="s">
        <v>274</v>
      </c>
      <c r="D25" s="385" t="s">
        <v>275</v>
      </c>
      <c r="E25" s="385" t="s">
        <v>263</v>
      </c>
      <c r="F25" s="385" t="s">
        <v>276</v>
      </c>
      <c r="G25" s="386">
        <v>114.52</v>
      </c>
      <c r="H25" s="386">
        <v>114.52</v>
      </c>
      <c r="I25" s="386">
        <v>114.52</v>
      </c>
      <c r="J25" s="386">
        <v>114.52</v>
      </c>
      <c r="K25" s="387">
        <v>114.52</v>
      </c>
      <c r="L25" s="387" t="s">
        <v>192</v>
      </c>
      <c r="M25" s="388" t="s">
        <v>192</v>
      </c>
      <c r="N25" s="389">
        <v>114.52</v>
      </c>
      <c r="O25" s="390"/>
      <c r="P25" s="391">
        <v>113.3</v>
      </c>
      <c r="Q25" s="392">
        <f t="shared" ref="Q25:Q37" si="3">(N25-P25)/P25</f>
        <v>1.0767872903795224E-2</v>
      </c>
    </row>
    <row r="26" spans="1:17" s="393" customFormat="1" ht="20.100000000000001" customHeight="1">
      <c r="A26" s="344"/>
      <c r="B26" s="384"/>
      <c r="C26" s="385" t="s">
        <v>277</v>
      </c>
      <c r="D26" s="385" t="s">
        <v>275</v>
      </c>
      <c r="E26" s="385" t="s">
        <v>263</v>
      </c>
      <c r="F26" s="385" t="s">
        <v>276</v>
      </c>
      <c r="G26" s="386">
        <v>102.71</v>
      </c>
      <c r="H26" s="386">
        <v>102.26</v>
      </c>
      <c r="I26" s="386">
        <v>104.13</v>
      </c>
      <c r="J26" s="386">
        <v>103.33</v>
      </c>
      <c r="K26" s="387">
        <v>101.84</v>
      </c>
      <c r="L26" s="387" t="s">
        <v>192</v>
      </c>
      <c r="M26" s="388" t="s">
        <v>192</v>
      </c>
      <c r="N26" s="389">
        <v>102.84</v>
      </c>
      <c r="O26" s="390"/>
      <c r="P26" s="391">
        <v>101.37</v>
      </c>
      <c r="Q26" s="392">
        <f t="shared" si="3"/>
        <v>1.4501331754957075E-2</v>
      </c>
    </row>
    <row r="27" spans="1:17" s="393" customFormat="1" ht="20.100000000000001" customHeight="1">
      <c r="A27" s="344"/>
      <c r="B27" s="384"/>
      <c r="C27" s="385" t="s">
        <v>274</v>
      </c>
      <c r="D27" s="385" t="s">
        <v>278</v>
      </c>
      <c r="E27" s="385" t="s">
        <v>263</v>
      </c>
      <c r="F27" s="385" t="s">
        <v>276</v>
      </c>
      <c r="G27" s="386">
        <v>97.67</v>
      </c>
      <c r="H27" s="386">
        <v>97.67</v>
      </c>
      <c r="I27" s="386">
        <v>97.67</v>
      </c>
      <c r="J27" s="386">
        <v>97.67</v>
      </c>
      <c r="K27" s="387">
        <v>97.67</v>
      </c>
      <c r="L27" s="387" t="s">
        <v>192</v>
      </c>
      <c r="M27" s="388" t="s">
        <v>192</v>
      </c>
      <c r="N27" s="389">
        <v>97.67</v>
      </c>
      <c r="O27" s="390"/>
      <c r="P27" s="391">
        <v>99.19</v>
      </c>
      <c r="Q27" s="392">
        <f t="shared" si="3"/>
        <v>-1.5324125415868495E-2</v>
      </c>
    </row>
    <row r="28" spans="1:17" s="393" customFormat="1" ht="20.100000000000001" customHeight="1">
      <c r="A28" s="344"/>
      <c r="B28" s="384"/>
      <c r="C28" s="385" t="s">
        <v>277</v>
      </c>
      <c r="D28" s="385" t="s">
        <v>278</v>
      </c>
      <c r="E28" s="385" t="s">
        <v>263</v>
      </c>
      <c r="F28" s="385" t="s">
        <v>276</v>
      </c>
      <c r="G28" s="386">
        <v>60.5</v>
      </c>
      <c r="H28" s="386">
        <v>60.91</v>
      </c>
      <c r="I28" s="386">
        <v>62.1</v>
      </c>
      <c r="J28" s="386">
        <v>63.23</v>
      </c>
      <c r="K28" s="387">
        <v>60.5</v>
      </c>
      <c r="L28" s="387" t="s">
        <v>192</v>
      </c>
      <c r="M28" s="388" t="s">
        <v>192</v>
      </c>
      <c r="N28" s="389">
        <v>61.35</v>
      </c>
      <c r="O28" s="390"/>
      <c r="P28" s="391">
        <v>65.84</v>
      </c>
      <c r="Q28" s="392">
        <f t="shared" si="3"/>
        <v>-6.8195625759416789E-2</v>
      </c>
    </row>
    <row r="29" spans="1:17" s="393" customFormat="1" ht="20.100000000000001" customHeight="1">
      <c r="A29" s="344"/>
      <c r="B29" s="384"/>
      <c r="C29" s="385" t="s">
        <v>279</v>
      </c>
      <c r="D29" s="385" t="s">
        <v>278</v>
      </c>
      <c r="E29" s="385" t="s">
        <v>263</v>
      </c>
      <c r="F29" s="385" t="s">
        <v>276</v>
      </c>
      <c r="G29" s="386">
        <v>90.9</v>
      </c>
      <c r="H29" s="386">
        <v>89.11</v>
      </c>
      <c r="I29" s="386">
        <v>97.58</v>
      </c>
      <c r="J29" s="386">
        <v>40.22</v>
      </c>
      <c r="K29" s="387">
        <v>76.45</v>
      </c>
      <c r="L29" s="387" t="s">
        <v>192</v>
      </c>
      <c r="M29" s="388" t="s">
        <v>192</v>
      </c>
      <c r="N29" s="389">
        <v>78.83</v>
      </c>
      <c r="O29" s="390"/>
      <c r="P29" s="391">
        <v>91.78</v>
      </c>
      <c r="Q29" s="392">
        <f t="shared" si="3"/>
        <v>-0.14109827849204623</v>
      </c>
    </row>
    <row r="30" spans="1:17" s="393" customFormat="1" ht="20.100000000000001" customHeight="1">
      <c r="A30" s="344"/>
      <c r="B30" s="384"/>
      <c r="C30" s="385" t="s">
        <v>274</v>
      </c>
      <c r="D30" s="385" t="s">
        <v>280</v>
      </c>
      <c r="E30" s="385" t="s">
        <v>263</v>
      </c>
      <c r="F30" s="385" t="s">
        <v>276</v>
      </c>
      <c r="G30" s="386">
        <v>90.49</v>
      </c>
      <c r="H30" s="386">
        <v>90.49</v>
      </c>
      <c r="I30" s="386">
        <v>90.49</v>
      </c>
      <c r="J30" s="386">
        <v>90.49</v>
      </c>
      <c r="K30" s="387">
        <v>90.49</v>
      </c>
      <c r="L30" s="387" t="s">
        <v>192</v>
      </c>
      <c r="M30" s="388" t="s">
        <v>192</v>
      </c>
      <c r="N30" s="389">
        <v>90.49</v>
      </c>
      <c r="O30" s="390"/>
      <c r="P30" s="391">
        <v>94.37</v>
      </c>
      <c r="Q30" s="392">
        <f t="shared" si="3"/>
        <v>-4.1114761046942984E-2</v>
      </c>
    </row>
    <row r="31" spans="1:17" s="393" customFormat="1" ht="20.100000000000001" customHeight="1">
      <c r="A31" s="344"/>
      <c r="B31" s="384"/>
      <c r="C31" s="385" t="s">
        <v>277</v>
      </c>
      <c r="D31" s="385" t="s">
        <v>280</v>
      </c>
      <c r="E31" s="385" t="s">
        <v>263</v>
      </c>
      <c r="F31" s="385" t="s">
        <v>276</v>
      </c>
      <c r="G31" s="386">
        <v>52.5</v>
      </c>
      <c r="H31" s="386">
        <v>52.5</v>
      </c>
      <c r="I31" s="386">
        <v>52.5</v>
      </c>
      <c r="J31" s="386">
        <v>52.5</v>
      </c>
      <c r="K31" s="387">
        <v>52.5</v>
      </c>
      <c r="L31" s="387" t="s">
        <v>192</v>
      </c>
      <c r="M31" s="388" t="s">
        <v>192</v>
      </c>
      <c r="N31" s="389">
        <v>52.5</v>
      </c>
      <c r="O31" s="390"/>
      <c r="P31" s="391">
        <v>52.5</v>
      </c>
      <c r="Q31" s="392">
        <f t="shared" si="3"/>
        <v>0</v>
      </c>
    </row>
    <row r="32" spans="1:17" s="393" customFormat="1" ht="20.100000000000001" customHeight="1">
      <c r="A32" s="344"/>
      <c r="B32" s="384"/>
      <c r="C32" s="385" t="s">
        <v>277</v>
      </c>
      <c r="D32" s="385" t="s">
        <v>281</v>
      </c>
      <c r="E32" s="385" t="s">
        <v>263</v>
      </c>
      <c r="F32" s="385" t="s">
        <v>276</v>
      </c>
      <c r="G32" s="386">
        <v>58.5</v>
      </c>
      <c r="H32" s="386">
        <v>58.5</v>
      </c>
      <c r="I32" s="386">
        <v>58.5</v>
      </c>
      <c r="J32" s="386">
        <v>58.8</v>
      </c>
      <c r="K32" s="387">
        <v>58.5</v>
      </c>
      <c r="L32" s="387" t="s">
        <v>192</v>
      </c>
      <c r="M32" s="388" t="s">
        <v>192</v>
      </c>
      <c r="N32" s="389">
        <v>58.55</v>
      </c>
      <c r="O32" s="390"/>
      <c r="P32" s="391">
        <v>58.5</v>
      </c>
      <c r="Q32" s="392">
        <f t="shared" si="3"/>
        <v>8.5470085470080613E-4</v>
      </c>
    </row>
    <row r="33" spans="1:17" s="393" customFormat="1" ht="20.100000000000001" customHeight="1">
      <c r="A33" s="344"/>
      <c r="B33" s="394"/>
      <c r="C33" s="385" t="s">
        <v>274</v>
      </c>
      <c r="D33" s="385" t="s">
        <v>282</v>
      </c>
      <c r="E33" s="385" t="s">
        <v>263</v>
      </c>
      <c r="F33" s="385" t="s">
        <v>276</v>
      </c>
      <c r="G33" s="386">
        <v>103.67</v>
      </c>
      <c r="H33" s="386">
        <v>103.67</v>
      </c>
      <c r="I33" s="386">
        <v>103.67</v>
      </c>
      <c r="J33" s="386">
        <v>103.67</v>
      </c>
      <c r="K33" s="387">
        <v>103.67</v>
      </c>
      <c r="L33" s="387" t="s">
        <v>192</v>
      </c>
      <c r="M33" s="388" t="s">
        <v>192</v>
      </c>
      <c r="N33" s="389">
        <v>103.67</v>
      </c>
      <c r="O33" s="390"/>
      <c r="P33" s="391">
        <v>105.25</v>
      </c>
      <c r="Q33" s="392">
        <f t="shared" si="3"/>
        <v>-1.5011876484560554E-2</v>
      </c>
    </row>
    <row r="34" spans="1:17" s="393" customFormat="1" ht="20.100000000000001" customHeight="1">
      <c r="A34" s="344"/>
      <c r="B34" s="384" t="s">
        <v>283</v>
      </c>
      <c r="C34" s="385" t="s">
        <v>277</v>
      </c>
      <c r="D34" s="385" t="s">
        <v>284</v>
      </c>
      <c r="E34" s="385" t="s">
        <v>263</v>
      </c>
      <c r="F34" s="385" t="s">
        <v>285</v>
      </c>
      <c r="G34" s="386">
        <v>99.75</v>
      </c>
      <c r="H34" s="386">
        <v>99.55</v>
      </c>
      <c r="I34" s="386">
        <v>99</v>
      </c>
      <c r="J34" s="386">
        <v>99.79</v>
      </c>
      <c r="K34" s="387">
        <v>99</v>
      </c>
      <c r="L34" s="387" t="s">
        <v>192</v>
      </c>
      <c r="M34" s="388" t="s">
        <v>192</v>
      </c>
      <c r="N34" s="389">
        <v>99.45</v>
      </c>
      <c r="O34" s="390"/>
      <c r="P34" s="391">
        <v>99.81</v>
      </c>
      <c r="Q34" s="392">
        <f t="shared" si="3"/>
        <v>-3.6068530207393991E-3</v>
      </c>
    </row>
    <row r="35" spans="1:17" s="393" customFormat="1" ht="20.100000000000001" customHeight="1">
      <c r="A35" s="344"/>
      <c r="B35" s="384"/>
      <c r="C35" s="385" t="s">
        <v>203</v>
      </c>
      <c r="D35" s="385" t="s">
        <v>286</v>
      </c>
      <c r="E35" s="385" t="s">
        <v>263</v>
      </c>
      <c r="F35" s="385" t="s">
        <v>24</v>
      </c>
      <c r="G35" s="386">
        <v>100</v>
      </c>
      <c r="H35" s="386">
        <v>100</v>
      </c>
      <c r="I35" s="386">
        <v>100</v>
      </c>
      <c r="J35" s="386">
        <v>100</v>
      </c>
      <c r="K35" s="387">
        <v>100</v>
      </c>
      <c r="L35" s="387" t="s">
        <v>192</v>
      </c>
      <c r="M35" s="388" t="s">
        <v>192</v>
      </c>
      <c r="N35" s="389">
        <v>100</v>
      </c>
      <c r="O35" s="390"/>
      <c r="P35" s="391">
        <v>100</v>
      </c>
      <c r="Q35" s="392">
        <f t="shared" si="3"/>
        <v>0</v>
      </c>
    </row>
    <row r="36" spans="1:17" s="393" customFormat="1" ht="20.100000000000001" customHeight="1">
      <c r="A36" s="344"/>
      <c r="B36" s="394"/>
      <c r="C36" s="385" t="s">
        <v>279</v>
      </c>
      <c r="D36" s="385" t="s">
        <v>286</v>
      </c>
      <c r="E36" s="385" t="s">
        <v>263</v>
      </c>
      <c r="F36" s="385" t="s">
        <v>24</v>
      </c>
      <c r="G36" s="386">
        <v>92.1</v>
      </c>
      <c r="H36" s="386">
        <v>92.1</v>
      </c>
      <c r="I36" s="386" t="s">
        <v>192</v>
      </c>
      <c r="J36" s="386">
        <v>92.1</v>
      </c>
      <c r="K36" s="387" t="s">
        <v>192</v>
      </c>
      <c r="L36" s="387" t="s">
        <v>192</v>
      </c>
      <c r="M36" s="388" t="s">
        <v>192</v>
      </c>
      <c r="N36" s="389">
        <v>92.1</v>
      </c>
      <c r="O36" s="390"/>
      <c r="P36" s="391">
        <v>100</v>
      </c>
      <c r="Q36" s="392">
        <f t="shared" si="3"/>
        <v>-7.9000000000000056E-2</v>
      </c>
    </row>
    <row r="37" spans="1:17" s="393" customFormat="1" ht="20.100000000000001" customHeight="1" thickBot="1">
      <c r="A37" s="344"/>
      <c r="B37" s="395" t="s">
        <v>287</v>
      </c>
      <c r="C37" s="396" t="s">
        <v>209</v>
      </c>
      <c r="D37" s="396" t="s">
        <v>288</v>
      </c>
      <c r="E37" s="396" t="s">
        <v>263</v>
      </c>
      <c r="F37" s="396" t="s">
        <v>24</v>
      </c>
      <c r="G37" s="398">
        <v>165</v>
      </c>
      <c r="H37" s="398">
        <v>160</v>
      </c>
      <c r="I37" s="398">
        <v>168</v>
      </c>
      <c r="J37" s="398">
        <v>165</v>
      </c>
      <c r="K37" s="398">
        <v>165</v>
      </c>
      <c r="L37" s="398" t="s">
        <v>192</v>
      </c>
      <c r="M37" s="399" t="s">
        <v>192</v>
      </c>
      <c r="N37" s="400">
        <v>164.67</v>
      </c>
      <c r="O37" s="391"/>
      <c r="P37" s="391">
        <v>167.59</v>
      </c>
      <c r="Q37" s="392">
        <f t="shared" si="3"/>
        <v>-1.7423473954293309E-2</v>
      </c>
    </row>
    <row r="38" spans="1:17" ht="15.6" customHeight="1">
      <c r="B38" s="402"/>
      <c r="C38" s="403"/>
      <c r="D38" s="402"/>
      <c r="E38" s="403"/>
      <c r="F38" s="403"/>
      <c r="G38" s="403"/>
      <c r="H38" s="403"/>
      <c r="I38" s="403"/>
      <c r="J38" s="403"/>
      <c r="K38" s="403"/>
      <c r="L38" s="403"/>
      <c r="M38" s="422"/>
      <c r="N38" s="423"/>
      <c r="O38" s="424"/>
      <c r="Q38" s="404"/>
    </row>
    <row r="39" spans="1:17" ht="15" customHeight="1">
      <c r="B39" s="365" t="s">
        <v>289</v>
      </c>
      <c r="C39" s="365"/>
      <c r="D39" s="365"/>
      <c r="E39" s="365"/>
      <c r="F39" s="365"/>
      <c r="G39" s="365"/>
      <c r="H39" s="365"/>
      <c r="I39" s="365"/>
      <c r="J39" s="365"/>
      <c r="K39" s="365"/>
      <c r="L39" s="365"/>
      <c r="M39" s="365"/>
      <c r="N39" s="365"/>
      <c r="O39" s="367"/>
      <c r="Q39" s="404"/>
    </row>
    <row r="40" spans="1:17" ht="4.5" customHeight="1" thickBot="1">
      <c r="B40" s="363"/>
      <c r="C40" s="407"/>
      <c r="D40" s="407"/>
      <c r="E40" s="407"/>
      <c r="F40" s="407"/>
      <c r="G40" s="407"/>
      <c r="H40" s="407"/>
      <c r="I40" s="407"/>
      <c r="J40" s="407"/>
      <c r="K40" s="407"/>
      <c r="L40" s="407"/>
      <c r="M40" s="407"/>
      <c r="N40" s="407"/>
      <c r="O40" s="408"/>
      <c r="Q40" s="404"/>
    </row>
    <row r="41" spans="1:17" ht="27" customHeight="1">
      <c r="B41" s="409" t="s">
        <v>185</v>
      </c>
      <c r="C41" s="410" t="s">
        <v>252</v>
      </c>
      <c r="D41" s="411" t="s">
        <v>253</v>
      </c>
      <c r="E41" s="410" t="s">
        <v>254</v>
      </c>
      <c r="F41" s="411" t="s">
        <v>255</v>
      </c>
      <c r="G41" s="412" t="s">
        <v>256</v>
      </c>
      <c r="H41" s="413"/>
      <c r="I41" s="414"/>
      <c r="J41" s="413" t="s">
        <v>257</v>
      </c>
      <c r="K41" s="413"/>
      <c r="L41" s="413"/>
      <c r="M41" s="413"/>
      <c r="N41" s="415"/>
      <c r="O41" s="376"/>
      <c r="Q41" s="404"/>
    </row>
    <row r="42" spans="1:17" ht="19.7" customHeight="1">
      <c r="B42" s="416"/>
      <c r="C42" s="417"/>
      <c r="D42" s="418" t="s">
        <v>258</v>
      </c>
      <c r="E42" s="417"/>
      <c r="F42" s="418"/>
      <c r="G42" s="419">
        <f t="shared" ref="G42:N42" si="4">G13</f>
        <v>43988</v>
      </c>
      <c r="H42" s="419">
        <f t="shared" si="4"/>
        <v>43989</v>
      </c>
      <c r="I42" s="419">
        <f t="shared" si="4"/>
        <v>43990</v>
      </c>
      <c r="J42" s="419">
        <f t="shared" si="4"/>
        <v>43991</v>
      </c>
      <c r="K42" s="419">
        <f t="shared" si="4"/>
        <v>43992</v>
      </c>
      <c r="L42" s="419">
        <f t="shared" si="4"/>
        <v>43993</v>
      </c>
      <c r="M42" s="420">
        <f t="shared" si="4"/>
        <v>43994</v>
      </c>
      <c r="N42" s="421" t="str">
        <f t="shared" si="4"/>
        <v>PMPS</v>
      </c>
      <c r="O42" s="383"/>
      <c r="Q42" s="404"/>
    </row>
    <row r="43" spans="1:17" s="393" customFormat="1" ht="20.100000000000001" customHeight="1">
      <c r="A43" s="344"/>
      <c r="B43" s="384" t="s">
        <v>290</v>
      </c>
      <c r="C43" s="385" t="s">
        <v>291</v>
      </c>
      <c r="D43" s="385" t="s">
        <v>292</v>
      </c>
      <c r="E43" s="385" t="s">
        <v>24</v>
      </c>
      <c r="F43" s="385" t="s">
        <v>293</v>
      </c>
      <c r="G43" s="386">
        <v>203.27</v>
      </c>
      <c r="H43" s="386">
        <v>203.27</v>
      </c>
      <c r="I43" s="386">
        <v>203.27</v>
      </c>
      <c r="J43" s="386">
        <v>203.27</v>
      </c>
      <c r="K43" s="387">
        <v>203.27</v>
      </c>
      <c r="L43" s="387" t="s">
        <v>192</v>
      </c>
      <c r="M43" s="388" t="s">
        <v>192</v>
      </c>
      <c r="N43" s="389">
        <v>203.27</v>
      </c>
      <c r="O43" s="390"/>
      <c r="P43" s="391">
        <v>220.22</v>
      </c>
      <c r="Q43" s="392">
        <f t="shared" ref="Q43:Q62" si="5">(N43-P43)/P43</f>
        <v>-7.6968486059395103E-2</v>
      </c>
    </row>
    <row r="44" spans="1:17" s="393" customFormat="1" ht="20.100000000000001" customHeight="1">
      <c r="A44" s="344"/>
      <c r="B44" s="394"/>
      <c r="C44" s="385" t="s">
        <v>279</v>
      </c>
      <c r="D44" s="425" t="s">
        <v>292</v>
      </c>
      <c r="E44" s="385" t="s">
        <v>24</v>
      </c>
      <c r="F44" s="385" t="s">
        <v>293</v>
      </c>
      <c r="G44" s="386">
        <v>162.4</v>
      </c>
      <c r="H44" s="386">
        <v>140.9</v>
      </c>
      <c r="I44" s="386">
        <v>161.96</v>
      </c>
      <c r="J44" s="386">
        <v>166.08</v>
      </c>
      <c r="K44" s="387">
        <v>180.48</v>
      </c>
      <c r="L44" s="387" t="s">
        <v>192</v>
      </c>
      <c r="M44" s="388" t="s">
        <v>192</v>
      </c>
      <c r="N44" s="389">
        <v>159.19999999999999</v>
      </c>
      <c r="O44" s="391"/>
      <c r="P44" s="391">
        <v>157.57</v>
      </c>
      <c r="Q44" s="392">
        <f t="shared" si="5"/>
        <v>1.0344608745319513E-2</v>
      </c>
    </row>
    <row r="45" spans="1:17" s="393" customFormat="1" ht="20.100000000000001" customHeight="1">
      <c r="A45" s="344"/>
      <c r="B45" s="384" t="s">
        <v>294</v>
      </c>
      <c r="C45" s="385" t="s">
        <v>295</v>
      </c>
      <c r="D45" s="385" t="s">
        <v>296</v>
      </c>
      <c r="E45" s="385" t="s">
        <v>24</v>
      </c>
      <c r="F45" s="385" t="s">
        <v>297</v>
      </c>
      <c r="G45" s="386">
        <v>280</v>
      </c>
      <c r="H45" s="386">
        <v>280</v>
      </c>
      <c r="I45" s="386">
        <v>280</v>
      </c>
      <c r="J45" s="386">
        <v>280</v>
      </c>
      <c r="K45" s="387">
        <v>280</v>
      </c>
      <c r="L45" s="387" t="s">
        <v>192</v>
      </c>
      <c r="M45" s="388" t="s">
        <v>192</v>
      </c>
      <c r="N45" s="389">
        <v>280</v>
      </c>
      <c r="O45" s="390"/>
      <c r="P45" s="391">
        <v>280</v>
      </c>
      <c r="Q45" s="392">
        <f t="shared" si="5"/>
        <v>0</v>
      </c>
    </row>
    <row r="46" spans="1:17" s="393" customFormat="1" ht="20.100000000000001" customHeight="1">
      <c r="A46" s="344"/>
      <c r="B46" s="394"/>
      <c r="C46" s="385" t="s">
        <v>279</v>
      </c>
      <c r="D46" s="385" t="s">
        <v>296</v>
      </c>
      <c r="E46" s="385" t="s">
        <v>24</v>
      </c>
      <c r="F46" s="385" t="s">
        <v>297</v>
      </c>
      <c r="G46" s="386">
        <v>339.5</v>
      </c>
      <c r="H46" s="386">
        <v>339.5</v>
      </c>
      <c r="I46" s="386">
        <v>339.5</v>
      </c>
      <c r="J46" s="386">
        <v>339.5</v>
      </c>
      <c r="K46" s="387" t="s">
        <v>192</v>
      </c>
      <c r="L46" s="387" t="s">
        <v>192</v>
      </c>
      <c r="M46" s="388" t="s">
        <v>192</v>
      </c>
      <c r="N46" s="389">
        <v>339.5</v>
      </c>
      <c r="O46" s="391"/>
      <c r="P46" s="391">
        <v>319.8</v>
      </c>
      <c r="Q46" s="392">
        <f t="shared" si="5"/>
        <v>6.1601000625390832E-2</v>
      </c>
    </row>
    <row r="47" spans="1:17" s="393" customFormat="1" ht="20.100000000000001" customHeight="1">
      <c r="A47" s="344"/>
      <c r="B47" s="384" t="s">
        <v>298</v>
      </c>
      <c r="C47" s="385" t="s">
        <v>203</v>
      </c>
      <c r="D47" s="385" t="s">
        <v>292</v>
      </c>
      <c r="E47" s="385" t="s">
        <v>263</v>
      </c>
      <c r="F47" s="385" t="s">
        <v>299</v>
      </c>
      <c r="G47" s="386">
        <v>61</v>
      </c>
      <c r="H47" s="386">
        <v>61</v>
      </c>
      <c r="I47" s="386">
        <v>61</v>
      </c>
      <c r="J47" s="386">
        <v>61</v>
      </c>
      <c r="K47" s="387">
        <v>61</v>
      </c>
      <c r="L47" s="387" t="s">
        <v>192</v>
      </c>
      <c r="M47" s="388" t="s">
        <v>192</v>
      </c>
      <c r="N47" s="389">
        <v>61</v>
      </c>
      <c r="O47" s="390"/>
      <c r="P47" s="391">
        <v>66</v>
      </c>
      <c r="Q47" s="392">
        <f t="shared" si="5"/>
        <v>-7.575757575757576E-2</v>
      </c>
    </row>
    <row r="48" spans="1:17" s="393" customFormat="1" ht="20.100000000000001" customHeight="1">
      <c r="A48" s="344"/>
      <c r="B48" s="384"/>
      <c r="C48" s="385" t="s">
        <v>295</v>
      </c>
      <c r="D48" s="385" t="s">
        <v>292</v>
      </c>
      <c r="E48" s="385" t="s">
        <v>263</v>
      </c>
      <c r="F48" s="385" t="s">
        <v>299</v>
      </c>
      <c r="G48" s="386">
        <v>66</v>
      </c>
      <c r="H48" s="386">
        <v>66</v>
      </c>
      <c r="I48" s="386">
        <v>66</v>
      </c>
      <c r="J48" s="386">
        <v>66</v>
      </c>
      <c r="K48" s="387">
        <v>66</v>
      </c>
      <c r="L48" s="387" t="s">
        <v>192</v>
      </c>
      <c r="M48" s="388" t="s">
        <v>192</v>
      </c>
      <c r="N48" s="389">
        <v>66</v>
      </c>
      <c r="O48" s="390"/>
      <c r="P48" s="391">
        <v>66</v>
      </c>
      <c r="Q48" s="392">
        <f t="shared" si="5"/>
        <v>0</v>
      </c>
    </row>
    <row r="49" spans="1:17" s="393" customFormat="1" ht="20.100000000000001" customHeight="1">
      <c r="A49" s="344"/>
      <c r="B49" s="394"/>
      <c r="C49" s="385" t="s">
        <v>279</v>
      </c>
      <c r="D49" s="385" t="s">
        <v>292</v>
      </c>
      <c r="E49" s="385" t="s">
        <v>263</v>
      </c>
      <c r="F49" s="385" t="s">
        <v>299</v>
      </c>
      <c r="G49" s="386" t="s">
        <v>192</v>
      </c>
      <c r="H49" s="386" t="s">
        <v>192</v>
      </c>
      <c r="I49" s="386">
        <v>60</v>
      </c>
      <c r="J49" s="386" t="s">
        <v>192</v>
      </c>
      <c r="K49" s="387" t="s">
        <v>192</v>
      </c>
      <c r="L49" s="387" t="s">
        <v>192</v>
      </c>
      <c r="M49" s="388" t="s">
        <v>192</v>
      </c>
      <c r="N49" s="389">
        <v>60</v>
      </c>
      <c r="O49" s="391"/>
      <c r="P49" s="391">
        <v>66</v>
      </c>
      <c r="Q49" s="392">
        <f t="shared" si="5"/>
        <v>-9.0909090909090912E-2</v>
      </c>
    </row>
    <row r="50" spans="1:17" s="393" customFormat="1" ht="20.100000000000001" customHeight="1">
      <c r="A50" s="344"/>
      <c r="B50" s="384" t="s">
        <v>300</v>
      </c>
      <c r="C50" s="385" t="s">
        <v>203</v>
      </c>
      <c r="D50" s="385" t="s">
        <v>301</v>
      </c>
      <c r="E50" s="385" t="s">
        <v>263</v>
      </c>
      <c r="F50" s="385" t="s">
        <v>302</v>
      </c>
      <c r="G50" s="386">
        <v>100</v>
      </c>
      <c r="H50" s="386">
        <v>100</v>
      </c>
      <c r="I50" s="386">
        <v>100</v>
      </c>
      <c r="J50" s="386">
        <v>100</v>
      </c>
      <c r="K50" s="387">
        <v>100</v>
      </c>
      <c r="L50" s="387" t="s">
        <v>192</v>
      </c>
      <c r="M50" s="388" t="s">
        <v>192</v>
      </c>
      <c r="N50" s="389">
        <v>100</v>
      </c>
      <c r="O50" s="390"/>
      <c r="P50" s="391">
        <v>105</v>
      </c>
      <c r="Q50" s="392">
        <f t="shared" si="5"/>
        <v>-4.7619047619047616E-2</v>
      </c>
    </row>
    <row r="51" spans="1:17" s="393" customFormat="1" ht="20.100000000000001" customHeight="1">
      <c r="A51" s="344"/>
      <c r="B51" s="384"/>
      <c r="C51" s="385" t="s">
        <v>277</v>
      </c>
      <c r="D51" s="385" t="s">
        <v>301</v>
      </c>
      <c r="E51" s="385" t="s">
        <v>263</v>
      </c>
      <c r="F51" s="385" t="s">
        <v>302</v>
      </c>
      <c r="G51" s="386">
        <v>91.77</v>
      </c>
      <c r="H51" s="386">
        <v>90.64</v>
      </c>
      <c r="I51" s="386">
        <v>91.3</v>
      </c>
      <c r="J51" s="386">
        <v>91.13</v>
      </c>
      <c r="K51" s="387">
        <v>90.05</v>
      </c>
      <c r="L51" s="387" t="s">
        <v>192</v>
      </c>
      <c r="M51" s="388" t="s">
        <v>192</v>
      </c>
      <c r="N51" s="389">
        <v>90.94</v>
      </c>
      <c r="O51" s="390"/>
      <c r="P51" s="391">
        <v>102.22</v>
      </c>
      <c r="Q51" s="392">
        <f t="shared" si="5"/>
        <v>-0.11035022500489142</v>
      </c>
    </row>
    <row r="52" spans="1:17" s="393" customFormat="1" ht="20.100000000000001" customHeight="1">
      <c r="A52" s="344"/>
      <c r="B52" s="384"/>
      <c r="C52" s="385" t="s">
        <v>209</v>
      </c>
      <c r="D52" s="385" t="s">
        <v>301</v>
      </c>
      <c r="E52" s="385" t="s">
        <v>263</v>
      </c>
      <c r="F52" s="385" t="s">
        <v>302</v>
      </c>
      <c r="G52" s="386">
        <v>95.18</v>
      </c>
      <c r="H52" s="386">
        <v>86.44</v>
      </c>
      <c r="I52" s="386">
        <v>81.94</v>
      </c>
      <c r="J52" s="386">
        <v>84.23</v>
      </c>
      <c r="K52" s="387">
        <v>73.099999999999994</v>
      </c>
      <c r="L52" s="387" t="s">
        <v>192</v>
      </c>
      <c r="M52" s="388" t="s">
        <v>192</v>
      </c>
      <c r="N52" s="389">
        <v>84.67</v>
      </c>
      <c r="O52" s="390"/>
      <c r="P52" s="391">
        <v>99.81</v>
      </c>
      <c r="Q52" s="392">
        <f t="shared" si="5"/>
        <v>-0.15168820759442941</v>
      </c>
    </row>
    <row r="53" spans="1:17" s="393" customFormat="1" ht="20.100000000000001" customHeight="1">
      <c r="A53" s="344"/>
      <c r="B53" s="384"/>
      <c r="C53" s="385" t="s">
        <v>279</v>
      </c>
      <c r="D53" s="385" t="s">
        <v>301</v>
      </c>
      <c r="E53" s="385" t="s">
        <v>263</v>
      </c>
      <c r="F53" s="385" t="s">
        <v>302</v>
      </c>
      <c r="G53" s="386">
        <v>105.98</v>
      </c>
      <c r="H53" s="386">
        <v>92.29</v>
      </c>
      <c r="I53" s="386">
        <v>93.74</v>
      </c>
      <c r="J53" s="386">
        <v>104.3</v>
      </c>
      <c r="K53" s="387">
        <v>95.64</v>
      </c>
      <c r="L53" s="387" t="s">
        <v>192</v>
      </c>
      <c r="M53" s="388" t="s">
        <v>192</v>
      </c>
      <c r="N53" s="389">
        <v>96.8</v>
      </c>
      <c r="O53" s="390"/>
      <c r="P53" s="391">
        <v>99.57</v>
      </c>
      <c r="Q53" s="392">
        <f t="shared" si="5"/>
        <v>-2.7819624384854837E-2</v>
      </c>
    </row>
    <row r="54" spans="1:17" s="393" customFormat="1" ht="20.100000000000001" customHeight="1">
      <c r="A54" s="344"/>
      <c r="B54" s="394"/>
      <c r="C54" s="385" t="s">
        <v>277</v>
      </c>
      <c r="D54" s="385" t="s">
        <v>303</v>
      </c>
      <c r="E54" s="385" t="s">
        <v>263</v>
      </c>
      <c r="F54" s="385" t="s">
        <v>302</v>
      </c>
      <c r="G54" s="386">
        <v>108.48</v>
      </c>
      <c r="H54" s="386">
        <v>117.68</v>
      </c>
      <c r="I54" s="386">
        <v>121.68</v>
      </c>
      <c r="J54" s="386">
        <v>108.98</v>
      </c>
      <c r="K54" s="387">
        <v>101.5</v>
      </c>
      <c r="L54" s="387" t="s">
        <v>192</v>
      </c>
      <c r="M54" s="388" t="s">
        <v>192</v>
      </c>
      <c r="N54" s="389">
        <v>110.06</v>
      </c>
      <c r="O54" s="391"/>
      <c r="P54" s="391">
        <v>108.49</v>
      </c>
      <c r="Q54" s="392">
        <f t="shared" si="5"/>
        <v>1.447137985067755E-2</v>
      </c>
    </row>
    <row r="55" spans="1:17" s="393" customFormat="1" ht="20.100000000000001" customHeight="1">
      <c r="A55" s="344"/>
      <c r="B55" s="384" t="s">
        <v>304</v>
      </c>
      <c r="C55" s="385" t="s">
        <v>203</v>
      </c>
      <c r="D55" s="385" t="s">
        <v>301</v>
      </c>
      <c r="E55" s="385" t="s">
        <v>263</v>
      </c>
      <c r="F55" s="385" t="s">
        <v>302</v>
      </c>
      <c r="G55" s="386">
        <v>110</v>
      </c>
      <c r="H55" s="386">
        <v>110</v>
      </c>
      <c r="I55" s="386">
        <v>110</v>
      </c>
      <c r="J55" s="386">
        <v>110</v>
      </c>
      <c r="K55" s="387">
        <v>110</v>
      </c>
      <c r="L55" s="387" t="s">
        <v>192</v>
      </c>
      <c r="M55" s="388" t="s">
        <v>192</v>
      </c>
      <c r="N55" s="389">
        <v>110</v>
      </c>
      <c r="O55" s="390"/>
      <c r="P55" s="391">
        <v>125</v>
      </c>
      <c r="Q55" s="392">
        <f t="shared" si="5"/>
        <v>-0.12</v>
      </c>
    </row>
    <row r="56" spans="1:17" s="393" customFormat="1" ht="20.100000000000001" customHeight="1">
      <c r="A56" s="344"/>
      <c r="B56" s="384"/>
      <c r="C56" s="385" t="s">
        <v>277</v>
      </c>
      <c r="D56" s="385" t="s">
        <v>301</v>
      </c>
      <c r="E56" s="385" t="s">
        <v>263</v>
      </c>
      <c r="F56" s="385" t="s">
        <v>302</v>
      </c>
      <c r="G56" s="386">
        <v>125.18</v>
      </c>
      <c r="H56" s="386">
        <v>125.71</v>
      </c>
      <c r="I56" s="386">
        <v>124.08</v>
      </c>
      <c r="J56" s="386">
        <v>123.52</v>
      </c>
      <c r="K56" s="387">
        <v>124.12</v>
      </c>
      <c r="L56" s="387" t="s">
        <v>192</v>
      </c>
      <c r="M56" s="388" t="s">
        <v>192</v>
      </c>
      <c r="N56" s="389">
        <v>124.46</v>
      </c>
      <c r="O56" s="390"/>
      <c r="P56" s="391">
        <v>123.94</v>
      </c>
      <c r="Q56" s="392">
        <f t="shared" si="5"/>
        <v>4.195578505728546E-3</v>
      </c>
    </row>
    <row r="57" spans="1:17" s="393" customFormat="1" ht="20.100000000000001" customHeight="1">
      <c r="A57" s="344"/>
      <c r="B57" s="384"/>
      <c r="C57" s="385" t="s">
        <v>209</v>
      </c>
      <c r="D57" s="385" t="s">
        <v>301</v>
      </c>
      <c r="E57" s="385" t="s">
        <v>263</v>
      </c>
      <c r="F57" s="385" t="s">
        <v>302</v>
      </c>
      <c r="G57" s="386">
        <v>120</v>
      </c>
      <c r="H57" s="386">
        <v>110</v>
      </c>
      <c r="I57" s="386">
        <v>90</v>
      </c>
      <c r="J57" s="386">
        <v>100</v>
      </c>
      <c r="K57" s="387">
        <v>90</v>
      </c>
      <c r="L57" s="387" t="s">
        <v>192</v>
      </c>
      <c r="M57" s="388" t="s">
        <v>192</v>
      </c>
      <c r="N57" s="389">
        <v>103.3</v>
      </c>
      <c r="O57" s="390"/>
      <c r="P57" s="391">
        <v>122.32</v>
      </c>
      <c r="Q57" s="392">
        <f t="shared" si="5"/>
        <v>-0.15549378678875078</v>
      </c>
    </row>
    <row r="58" spans="1:17" s="393" customFormat="1" ht="20.100000000000001" customHeight="1">
      <c r="A58" s="344"/>
      <c r="B58" s="394"/>
      <c r="C58" s="385" t="s">
        <v>279</v>
      </c>
      <c r="D58" s="385" t="s">
        <v>301</v>
      </c>
      <c r="E58" s="385" t="s">
        <v>263</v>
      </c>
      <c r="F58" s="385" t="s">
        <v>302</v>
      </c>
      <c r="G58" s="386">
        <v>119.47</v>
      </c>
      <c r="H58" s="386">
        <v>117.66</v>
      </c>
      <c r="I58" s="386">
        <v>115.52</v>
      </c>
      <c r="J58" s="386">
        <v>68.55</v>
      </c>
      <c r="K58" s="387">
        <v>107.22</v>
      </c>
      <c r="L58" s="387" t="s">
        <v>192</v>
      </c>
      <c r="M58" s="388" t="s">
        <v>192</v>
      </c>
      <c r="N58" s="389">
        <v>110.69</v>
      </c>
      <c r="O58" s="391"/>
      <c r="P58" s="391">
        <v>117.46</v>
      </c>
      <c r="Q58" s="392">
        <f t="shared" si="5"/>
        <v>-5.7636642261195269E-2</v>
      </c>
    </row>
    <row r="59" spans="1:17" s="393" customFormat="1" ht="20.100000000000001" customHeight="1">
      <c r="A59" s="344"/>
      <c r="B59" s="384" t="s">
        <v>305</v>
      </c>
      <c r="C59" s="385" t="s">
        <v>277</v>
      </c>
      <c r="D59" s="385" t="s">
        <v>192</v>
      </c>
      <c r="E59" s="385" t="s">
        <v>24</v>
      </c>
      <c r="F59" s="385" t="s">
        <v>302</v>
      </c>
      <c r="G59" s="386">
        <v>112.86</v>
      </c>
      <c r="H59" s="386">
        <v>114.73</v>
      </c>
      <c r="I59" s="386">
        <v>114.77</v>
      </c>
      <c r="J59" s="386">
        <v>113.72</v>
      </c>
      <c r="K59" s="387">
        <v>110.79</v>
      </c>
      <c r="L59" s="387" t="s">
        <v>192</v>
      </c>
      <c r="M59" s="388" t="s">
        <v>192</v>
      </c>
      <c r="N59" s="389">
        <v>113.43</v>
      </c>
      <c r="O59" s="390"/>
      <c r="P59" s="391">
        <v>122.09</v>
      </c>
      <c r="Q59" s="392">
        <f t="shared" si="5"/>
        <v>-7.0931280203128805E-2</v>
      </c>
    </row>
    <row r="60" spans="1:17" s="393" customFormat="1" ht="20.100000000000001" customHeight="1">
      <c r="A60" s="344"/>
      <c r="B60" s="384"/>
      <c r="C60" s="385" t="s">
        <v>209</v>
      </c>
      <c r="D60" s="385" t="s">
        <v>192</v>
      </c>
      <c r="E60" s="385" t="s">
        <v>24</v>
      </c>
      <c r="F60" s="385" t="s">
        <v>302</v>
      </c>
      <c r="G60" s="386">
        <v>105</v>
      </c>
      <c r="H60" s="386">
        <v>100</v>
      </c>
      <c r="I60" s="386">
        <v>90</v>
      </c>
      <c r="J60" s="386">
        <v>80</v>
      </c>
      <c r="K60" s="387">
        <v>85</v>
      </c>
      <c r="L60" s="387" t="s">
        <v>192</v>
      </c>
      <c r="M60" s="388" t="s">
        <v>192</v>
      </c>
      <c r="N60" s="389">
        <v>92.62</v>
      </c>
      <c r="O60" s="390"/>
      <c r="P60" s="391">
        <v>116.57</v>
      </c>
      <c r="Q60" s="392">
        <f t="shared" si="5"/>
        <v>-0.20545594921506383</v>
      </c>
    </row>
    <row r="61" spans="1:17" s="393" customFormat="1" ht="20.100000000000001" customHeight="1">
      <c r="A61" s="344"/>
      <c r="B61" s="394"/>
      <c r="C61" s="385" t="s">
        <v>279</v>
      </c>
      <c r="D61" s="385" t="s">
        <v>192</v>
      </c>
      <c r="E61" s="385" t="s">
        <v>24</v>
      </c>
      <c r="F61" s="385" t="s">
        <v>302</v>
      </c>
      <c r="G61" s="386">
        <v>116.84</v>
      </c>
      <c r="H61" s="386">
        <v>91.94</v>
      </c>
      <c r="I61" s="386">
        <v>116.32</v>
      </c>
      <c r="J61" s="386">
        <v>97.96</v>
      </c>
      <c r="K61" s="387">
        <v>124.44</v>
      </c>
      <c r="L61" s="387" t="s">
        <v>192</v>
      </c>
      <c r="M61" s="388" t="s">
        <v>192</v>
      </c>
      <c r="N61" s="389">
        <v>108.58</v>
      </c>
      <c r="O61" s="391"/>
      <c r="P61" s="391">
        <v>112.89</v>
      </c>
      <c r="Q61" s="392">
        <f t="shared" si="5"/>
        <v>-3.817875808308975E-2</v>
      </c>
    </row>
    <row r="62" spans="1:17" s="393" customFormat="1" ht="20.100000000000001" customHeight="1" thickBot="1">
      <c r="A62" s="344"/>
      <c r="B62" s="395" t="s">
        <v>306</v>
      </c>
      <c r="C62" s="426" t="s">
        <v>277</v>
      </c>
      <c r="D62" s="426" t="s">
        <v>192</v>
      </c>
      <c r="E62" s="426" t="s">
        <v>24</v>
      </c>
      <c r="F62" s="426" t="s">
        <v>302</v>
      </c>
      <c r="G62" s="427">
        <v>102</v>
      </c>
      <c r="H62" s="427">
        <v>96</v>
      </c>
      <c r="I62" s="427">
        <v>106.81</v>
      </c>
      <c r="J62" s="427">
        <v>102.61</v>
      </c>
      <c r="K62" s="427">
        <v>100.68</v>
      </c>
      <c r="L62" s="427" t="s">
        <v>192</v>
      </c>
      <c r="M62" s="428" t="s">
        <v>192</v>
      </c>
      <c r="N62" s="429">
        <v>102.52</v>
      </c>
      <c r="O62" s="391"/>
      <c r="P62" s="391">
        <v>94.88</v>
      </c>
      <c r="Q62" s="392">
        <f t="shared" si="5"/>
        <v>8.0522765598650931E-2</v>
      </c>
    </row>
    <row r="63" spans="1:17" ht="15.6" customHeight="1">
      <c r="B63" s="402"/>
      <c r="C63" s="403"/>
      <c r="D63" s="402"/>
      <c r="E63" s="403"/>
      <c r="F63" s="403"/>
      <c r="G63" s="403"/>
      <c r="H63" s="403"/>
      <c r="I63" s="403"/>
      <c r="J63" s="403"/>
      <c r="K63" s="403"/>
      <c r="L63" s="403"/>
      <c r="M63" s="422"/>
      <c r="N63" s="106" t="s">
        <v>57</v>
      </c>
      <c r="O63" s="424"/>
      <c r="Q63" s="404"/>
    </row>
    <row r="64" spans="1:17" ht="22.5" customHeight="1">
      <c r="B64" s="430"/>
      <c r="C64" s="430"/>
      <c r="D64" s="430"/>
      <c r="E64" s="430"/>
      <c r="F64" s="430"/>
      <c r="G64" s="430"/>
      <c r="H64" s="430"/>
      <c r="I64" s="430"/>
      <c r="J64" s="430"/>
      <c r="K64" s="430"/>
      <c r="L64" s="430"/>
      <c r="M64" s="430"/>
      <c r="N64" s="430"/>
      <c r="O64" s="431"/>
      <c r="Q64" s="404"/>
    </row>
    <row r="65" spans="2:17" ht="27.75" customHeight="1">
      <c r="B65" s="432"/>
      <c r="C65" s="432"/>
      <c r="D65" s="432"/>
      <c r="E65" s="432"/>
      <c r="F65" s="432"/>
      <c r="G65" s="433"/>
      <c r="H65" s="432"/>
      <c r="I65" s="432"/>
      <c r="J65" s="432"/>
      <c r="K65" s="432"/>
      <c r="L65" s="432"/>
      <c r="M65" s="432"/>
      <c r="N65" s="432"/>
      <c r="O65" s="364"/>
      <c r="Q65" s="404"/>
    </row>
    <row r="66" spans="2:17">
      <c r="M66" s="278"/>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6"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showGridLines="0" zoomScale="80" zoomScaleNormal="80" zoomScaleSheetLayoutView="100" workbookViewId="0">
      <selection activeCell="G43" sqref="B43:N62"/>
    </sheetView>
  </sheetViews>
  <sheetFormatPr baseColWidth="10" defaultColWidth="12.5703125" defaultRowHeight="15.75"/>
  <cols>
    <col min="1" max="1" width="2.7109375" style="434" customWidth="1"/>
    <col min="2" max="2" width="16" style="435" bestFit="1" customWidth="1"/>
    <col min="3" max="3" width="12.7109375" style="435" customWidth="1"/>
    <col min="4" max="4" width="36" style="435" bestFit="1" customWidth="1"/>
    <col min="5" max="5" width="7.7109375" style="435" customWidth="1"/>
    <col min="6" max="6" width="21.7109375" style="435" customWidth="1"/>
    <col min="7" max="7" width="60.7109375" style="435" customWidth="1"/>
    <col min="8" max="8" width="3.140625" style="346" customWidth="1"/>
    <col min="9" max="9" width="9.28515625" style="346" customWidth="1"/>
    <col min="10" max="10" width="10.85546875" style="346" bestFit="1" customWidth="1"/>
    <col min="11" max="11" width="12.5703125" style="346"/>
    <col min="12" max="13" width="14.7109375" style="346" bestFit="1" customWidth="1"/>
    <col min="14" max="14" width="12.85546875" style="346" bestFit="1" customWidth="1"/>
    <col min="15" max="16384" width="12.5703125" style="346"/>
  </cols>
  <sheetData>
    <row r="1" spans="1:14" ht="11.25" customHeight="1"/>
    <row r="2" spans="1:14">
      <c r="G2" s="349"/>
      <c r="H2" s="350"/>
    </row>
    <row r="3" spans="1:14" ht="8.25" customHeight="1">
      <c r="H3" s="350"/>
    </row>
    <row r="4" spans="1:14" ht="1.5" customHeight="1" thickBot="1">
      <c r="H4" s="350"/>
    </row>
    <row r="5" spans="1:14" ht="26.25" customHeight="1" thickBot="1">
      <c r="B5" s="436" t="s">
        <v>307</v>
      </c>
      <c r="C5" s="437"/>
      <c r="D5" s="437"/>
      <c r="E5" s="437"/>
      <c r="F5" s="437"/>
      <c r="G5" s="438"/>
      <c r="H5" s="352"/>
    </row>
    <row r="6" spans="1:14" ht="15" customHeight="1">
      <c r="B6" s="439"/>
      <c r="C6" s="439"/>
      <c r="D6" s="439"/>
      <c r="E6" s="439"/>
      <c r="F6" s="439"/>
      <c r="G6" s="439"/>
      <c r="H6" s="354"/>
    </row>
    <row r="7" spans="1:14" ht="33.6" customHeight="1">
      <c r="B7" s="440" t="s">
        <v>308</v>
      </c>
      <c r="C7" s="440"/>
      <c r="D7" s="440"/>
      <c r="E7" s="440"/>
      <c r="F7" s="440"/>
      <c r="G7" s="440"/>
      <c r="H7" s="354"/>
    </row>
    <row r="8" spans="1:14" ht="27" customHeight="1">
      <c r="B8" s="441" t="s">
        <v>309</v>
      </c>
      <c r="C8" s="442"/>
      <c r="D8" s="442"/>
      <c r="E8" s="442"/>
      <c r="F8" s="442"/>
      <c r="G8" s="442"/>
      <c r="H8" s="354"/>
    </row>
    <row r="9" spans="1:14" ht="9" customHeight="1">
      <c r="B9" s="443"/>
      <c r="C9" s="444"/>
      <c r="D9" s="444"/>
      <c r="E9" s="444"/>
      <c r="F9" s="444"/>
      <c r="G9" s="444"/>
      <c r="H9" s="354"/>
    </row>
    <row r="10" spans="1:14" s="393" customFormat="1" ht="21" customHeight="1">
      <c r="A10" s="434"/>
      <c r="B10" s="445" t="s">
        <v>251</v>
      </c>
      <c r="C10" s="445"/>
      <c r="D10" s="445"/>
      <c r="E10" s="445"/>
      <c r="F10" s="445"/>
      <c r="G10" s="445"/>
      <c r="H10" s="446"/>
    </row>
    <row r="11" spans="1:14" ht="3.75" customHeight="1" thickBot="1">
      <c r="B11" s="447"/>
      <c r="C11" s="448"/>
      <c r="D11" s="448"/>
      <c r="E11" s="448"/>
      <c r="F11" s="448"/>
      <c r="G11" s="448"/>
      <c r="H11" s="408"/>
    </row>
    <row r="12" spans="1:14" ht="30" customHeight="1">
      <c r="B12" s="368" t="s">
        <v>185</v>
      </c>
      <c r="C12" s="369" t="s">
        <v>252</v>
      </c>
      <c r="D12" s="370" t="s">
        <v>253</v>
      </c>
      <c r="E12" s="369" t="s">
        <v>254</v>
      </c>
      <c r="F12" s="370" t="s">
        <v>255</v>
      </c>
      <c r="G12" s="449" t="s">
        <v>310</v>
      </c>
      <c r="H12" s="376"/>
    </row>
    <row r="13" spans="1:14" ht="30" customHeight="1">
      <c r="B13" s="377"/>
      <c r="C13" s="378"/>
      <c r="D13" s="450" t="s">
        <v>258</v>
      </c>
      <c r="E13" s="378"/>
      <c r="F13" s="379"/>
      <c r="G13" s="451" t="s">
        <v>311</v>
      </c>
      <c r="H13" s="383"/>
    </row>
    <row r="14" spans="1:14" s="459" customFormat="1" ht="30" customHeight="1">
      <c r="A14" s="452"/>
      <c r="B14" s="453" t="s">
        <v>260</v>
      </c>
      <c r="C14" s="454" t="s">
        <v>312</v>
      </c>
      <c r="D14" s="454" t="s">
        <v>313</v>
      </c>
      <c r="E14" s="454" t="s">
        <v>263</v>
      </c>
      <c r="F14" s="455" t="s">
        <v>314</v>
      </c>
      <c r="G14" s="456">
        <v>111</v>
      </c>
      <c r="H14" s="391"/>
      <c r="I14" s="457">
        <v>129.82</v>
      </c>
      <c r="J14" s="458">
        <f t="shared" ref="J14:J15" si="0">(G14-I14)/I14</f>
        <v>-0.14496995840394389</v>
      </c>
    </row>
    <row r="15" spans="1:14" s="459" customFormat="1" ht="30" customHeight="1" thickBot="1">
      <c r="A15" s="452"/>
      <c r="B15" s="395" t="s">
        <v>265</v>
      </c>
      <c r="C15" s="426" t="s">
        <v>312</v>
      </c>
      <c r="D15" s="426" t="s">
        <v>269</v>
      </c>
      <c r="E15" s="426" t="s">
        <v>263</v>
      </c>
      <c r="F15" s="426" t="s">
        <v>268</v>
      </c>
      <c r="G15" s="460">
        <v>98.38</v>
      </c>
      <c r="H15" s="391"/>
      <c r="I15" s="457">
        <v>101.17</v>
      </c>
      <c r="J15" s="458">
        <f t="shared" si="0"/>
        <v>-2.7577345062765702E-2</v>
      </c>
    </row>
    <row r="16" spans="1:14" s="459" customFormat="1" ht="50.25" customHeight="1">
      <c r="A16" s="461"/>
      <c r="B16" s="462"/>
      <c r="C16" s="463"/>
      <c r="D16" s="462"/>
      <c r="E16" s="463"/>
      <c r="F16" s="463"/>
      <c r="G16" s="463"/>
      <c r="H16" s="391"/>
      <c r="I16" s="464"/>
      <c r="J16" s="465"/>
      <c r="N16" s="466"/>
    </row>
    <row r="17" spans="1:10" s="393" customFormat="1" ht="15" customHeight="1">
      <c r="A17" s="434"/>
      <c r="B17" s="445" t="s">
        <v>271</v>
      </c>
      <c r="C17" s="445"/>
      <c r="D17" s="445"/>
      <c r="E17" s="445"/>
      <c r="F17" s="445"/>
      <c r="G17" s="445"/>
      <c r="H17" s="446"/>
    </row>
    <row r="18" spans="1:10" s="393" customFormat="1" ht="4.5" customHeight="1" thickBot="1">
      <c r="A18" s="434"/>
      <c r="B18" s="467"/>
      <c r="C18" s="468"/>
      <c r="D18" s="468"/>
      <c r="E18" s="468"/>
      <c r="F18" s="468"/>
      <c r="G18" s="468"/>
      <c r="H18" s="469"/>
    </row>
    <row r="19" spans="1:10" s="393" customFormat="1" ht="30" customHeight="1">
      <c r="A19" s="434"/>
      <c r="B19" s="470" t="s">
        <v>185</v>
      </c>
      <c r="C19" s="471" t="s">
        <v>252</v>
      </c>
      <c r="D19" s="472" t="s">
        <v>253</v>
      </c>
      <c r="E19" s="471" t="s">
        <v>254</v>
      </c>
      <c r="F19" s="472" t="s">
        <v>255</v>
      </c>
      <c r="G19" s="473" t="s">
        <v>310</v>
      </c>
      <c r="H19" s="474"/>
    </row>
    <row r="20" spans="1:10" s="393" customFormat="1" ht="30" customHeight="1">
      <c r="A20" s="434"/>
      <c r="B20" s="475"/>
      <c r="C20" s="476"/>
      <c r="D20" s="450" t="s">
        <v>258</v>
      </c>
      <c r="E20" s="476"/>
      <c r="F20" s="450" t="s">
        <v>272</v>
      </c>
      <c r="G20" s="451" t="str">
        <f>$G$13</f>
        <v>Semana 28 - 2020: 06/07 - 12/07</v>
      </c>
      <c r="H20" s="477"/>
    </row>
    <row r="21" spans="1:10" s="393" customFormat="1" ht="30" customHeight="1">
      <c r="A21" s="434"/>
      <c r="B21" s="478" t="s">
        <v>273</v>
      </c>
      <c r="C21" s="479" t="s">
        <v>312</v>
      </c>
      <c r="D21" s="479" t="s">
        <v>275</v>
      </c>
      <c r="E21" s="479" t="s">
        <v>263</v>
      </c>
      <c r="F21" s="480" t="s">
        <v>276</v>
      </c>
      <c r="G21" s="481">
        <v>112.8</v>
      </c>
      <c r="H21" s="391"/>
      <c r="I21" s="457">
        <v>111.55</v>
      </c>
      <c r="J21" s="458">
        <f t="shared" ref="J21:J26" si="1">(G21-I21)/I21</f>
        <v>1.1205737337516808E-2</v>
      </c>
    </row>
    <row r="22" spans="1:10" s="393" customFormat="1" ht="30" customHeight="1">
      <c r="A22" s="434"/>
      <c r="B22" s="482"/>
      <c r="C22" s="479" t="s">
        <v>312</v>
      </c>
      <c r="D22" s="479" t="s">
        <v>315</v>
      </c>
      <c r="E22" s="479" t="s">
        <v>263</v>
      </c>
      <c r="F22" s="480" t="s">
        <v>316</v>
      </c>
      <c r="G22" s="483">
        <v>69.69</v>
      </c>
      <c r="H22" s="391"/>
      <c r="I22" s="457">
        <v>77.05</v>
      </c>
      <c r="J22" s="458">
        <f t="shared" si="1"/>
        <v>-9.5522388059701493E-2</v>
      </c>
    </row>
    <row r="23" spans="1:10" s="393" customFormat="1" ht="30" customHeight="1">
      <c r="A23" s="434"/>
      <c r="B23" s="482"/>
      <c r="C23" s="479" t="s">
        <v>312</v>
      </c>
      <c r="D23" s="479" t="s">
        <v>280</v>
      </c>
      <c r="E23" s="479" t="s">
        <v>263</v>
      </c>
      <c r="F23" s="480" t="s">
        <v>316</v>
      </c>
      <c r="G23" s="483">
        <v>67.319999999999993</v>
      </c>
      <c r="H23" s="391"/>
      <c r="I23" s="457">
        <v>73.28</v>
      </c>
      <c r="J23" s="458">
        <f t="shared" si="1"/>
        <v>-8.1331877729257748E-2</v>
      </c>
    </row>
    <row r="24" spans="1:10" s="393" customFormat="1" ht="30" customHeight="1">
      <c r="A24" s="434"/>
      <c r="B24" s="484"/>
      <c r="C24" s="479" t="s">
        <v>312</v>
      </c>
      <c r="D24" s="479" t="s">
        <v>317</v>
      </c>
      <c r="E24" s="479" t="s">
        <v>263</v>
      </c>
      <c r="F24" s="479" t="s">
        <v>316</v>
      </c>
      <c r="G24" s="483">
        <v>78.400000000000006</v>
      </c>
      <c r="H24" s="391"/>
      <c r="I24" s="457">
        <v>75.89</v>
      </c>
      <c r="J24" s="458">
        <f t="shared" si="1"/>
        <v>3.3074186322308671E-2</v>
      </c>
    </row>
    <row r="25" spans="1:10" s="393" customFormat="1" ht="30" customHeight="1">
      <c r="A25" s="434"/>
      <c r="B25" s="485" t="s">
        <v>283</v>
      </c>
      <c r="C25" s="486" t="s">
        <v>312</v>
      </c>
      <c r="D25" s="486" t="s">
        <v>284</v>
      </c>
      <c r="E25" s="486" t="s">
        <v>263</v>
      </c>
      <c r="F25" s="486" t="s">
        <v>318</v>
      </c>
      <c r="G25" s="487">
        <v>99.45</v>
      </c>
      <c r="I25" s="457">
        <v>99.81</v>
      </c>
      <c r="J25" s="458">
        <f t="shared" si="1"/>
        <v>-3.6068530207393991E-3</v>
      </c>
    </row>
    <row r="26" spans="1:10" s="393" customFormat="1" ht="30" customHeight="1" thickBot="1">
      <c r="A26" s="434"/>
      <c r="B26" s="395" t="s">
        <v>287</v>
      </c>
      <c r="C26" s="426" t="s">
        <v>312</v>
      </c>
      <c r="D26" s="426" t="s">
        <v>319</v>
      </c>
      <c r="E26" s="426" t="s">
        <v>263</v>
      </c>
      <c r="F26" s="426" t="s">
        <v>24</v>
      </c>
      <c r="G26" s="488">
        <v>164.67</v>
      </c>
      <c r="H26" s="391"/>
      <c r="I26" s="457">
        <v>167.59</v>
      </c>
      <c r="J26" s="458">
        <f t="shared" si="1"/>
        <v>-1.7423473954293309E-2</v>
      </c>
    </row>
    <row r="27" spans="1:10" ht="15.6" customHeight="1">
      <c r="B27" s="402"/>
      <c r="C27" s="403"/>
      <c r="D27" s="402"/>
      <c r="E27" s="403"/>
      <c r="F27" s="403"/>
      <c r="G27" s="403"/>
      <c r="H27" s="424"/>
    </row>
    <row r="28" spans="1:10" s="393" customFormat="1" ht="15" customHeight="1">
      <c r="A28" s="434"/>
      <c r="B28" s="489" t="s">
        <v>289</v>
      </c>
      <c r="C28" s="489"/>
      <c r="D28" s="489"/>
      <c r="E28" s="489"/>
      <c r="F28" s="489"/>
      <c r="G28" s="489"/>
      <c r="H28" s="446"/>
    </row>
    <row r="29" spans="1:10" s="393" customFormat="1" ht="4.5" customHeight="1" thickBot="1">
      <c r="A29" s="434"/>
      <c r="B29" s="467"/>
      <c r="C29" s="468"/>
      <c r="D29" s="468"/>
      <c r="E29" s="468"/>
      <c r="F29" s="468"/>
      <c r="G29" s="468"/>
      <c r="H29" s="469"/>
    </row>
    <row r="30" spans="1:10" s="393" customFormat="1" ht="30" customHeight="1">
      <c r="A30" s="434"/>
      <c r="B30" s="470" t="s">
        <v>185</v>
      </c>
      <c r="C30" s="471" t="s">
        <v>252</v>
      </c>
      <c r="D30" s="472" t="s">
        <v>253</v>
      </c>
      <c r="E30" s="471" t="s">
        <v>254</v>
      </c>
      <c r="F30" s="472" t="s">
        <v>255</v>
      </c>
      <c r="G30" s="473" t="s">
        <v>310</v>
      </c>
      <c r="H30" s="474"/>
    </row>
    <row r="31" spans="1:10" s="393" customFormat="1" ht="30" customHeight="1">
      <c r="A31" s="434"/>
      <c r="B31" s="475"/>
      <c r="C31" s="476"/>
      <c r="D31" s="450" t="s">
        <v>258</v>
      </c>
      <c r="E31" s="476"/>
      <c r="F31" s="450"/>
      <c r="G31" s="451" t="str">
        <f>$G$13</f>
        <v>Semana 28 - 2020: 06/07 - 12/07</v>
      </c>
      <c r="H31" s="477"/>
    </row>
    <row r="32" spans="1:10" s="393" customFormat="1" ht="30" customHeight="1">
      <c r="A32" s="434"/>
      <c r="B32" s="485" t="s">
        <v>290</v>
      </c>
      <c r="C32" s="486" t="s">
        <v>312</v>
      </c>
      <c r="D32" s="486" t="s">
        <v>292</v>
      </c>
      <c r="E32" s="486" t="s">
        <v>24</v>
      </c>
      <c r="F32" s="486" t="s">
        <v>293</v>
      </c>
      <c r="G32" s="487">
        <v>173.33</v>
      </c>
      <c r="I32" s="457">
        <v>146.72</v>
      </c>
      <c r="J32" s="458">
        <f t="shared" ref="J32:J37" si="2">(G32-I32)/I32</f>
        <v>0.18136586695747012</v>
      </c>
    </row>
    <row r="33" spans="1:10" s="393" customFormat="1" ht="30" customHeight="1">
      <c r="A33" s="434"/>
      <c r="B33" s="485" t="s">
        <v>294</v>
      </c>
      <c r="C33" s="486" t="s">
        <v>312</v>
      </c>
      <c r="D33" s="486" t="s">
        <v>296</v>
      </c>
      <c r="E33" s="486" t="s">
        <v>24</v>
      </c>
      <c r="F33" s="486" t="s">
        <v>297</v>
      </c>
      <c r="G33" s="487">
        <v>301.91000000000003</v>
      </c>
      <c r="I33" s="457">
        <v>294.64999999999998</v>
      </c>
      <c r="J33" s="458">
        <f t="shared" si="2"/>
        <v>2.4639402681147289E-2</v>
      </c>
    </row>
    <row r="34" spans="1:10" s="393" customFormat="1" ht="30" customHeight="1">
      <c r="A34" s="434"/>
      <c r="B34" s="485" t="s">
        <v>298</v>
      </c>
      <c r="C34" s="486" t="s">
        <v>312</v>
      </c>
      <c r="D34" s="486" t="s">
        <v>292</v>
      </c>
      <c r="E34" s="486" t="s">
        <v>24</v>
      </c>
      <c r="F34" s="486" t="s">
        <v>299</v>
      </c>
      <c r="G34" s="487">
        <v>61.65</v>
      </c>
      <c r="I34" s="457">
        <v>65.569999999999993</v>
      </c>
      <c r="J34" s="458">
        <f t="shared" si="2"/>
        <v>-5.9783437547658913E-2</v>
      </c>
    </row>
    <row r="35" spans="1:10" s="393" customFormat="1" ht="30" customHeight="1">
      <c r="A35" s="434"/>
      <c r="B35" s="478" t="s">
        <v>300</v>
      </c>
      <c r="C35" s="479" t="s">
        <v>312</v>
      </c>
      <c r="D35" s="479" t="s">
        <v>301</v>
      </c>
      <c r="E35" s="479" t="s">
        <v>263</v>
      </c>
      <c r="F35" s="480" t="s">
        <v>302</v>
      </c>
      <c r="G35" s="481">
        <v>91.35</v>
      </c>
      <c r="H35" s="391"/>
      <c r="I35" s="457">
        <v>101.68</v>
      </c>
      <c r="J35" s="458">
        <f t="shared" si="2"/>
        <v>-0.10159323367427234</v>
      </c>
    </row>
    <row r="36" spans="1:10" s="393" customFormat="1" ht="30" customHeight="1">
      <c r="A36" s="434"/>
      <c r="B36" s="484"/>
      <c r="C36" s="479" t="s">
        <v>312</v>
      </c>
      <c r="D36" s="479" t="s">
        <v>303</v>
      </c>
      <c r="E36" s="479" t="s">
        <v>263</v>
      </c>
      <c r="F36" s="479" t="s">
        <v>302</v>
      </c>
      <c r="G36" s="483">
        <v>110.06</v>
      </c>
      <c r="H36" s="391"/>
      <c r="I36" s="457">
        <v>108.49</v>
      </c>
      <c r="J36" s="458">
        <f t="shared" si="2"/>
        <v>1.447137985067755E-2</v>
      </c>
    </row>
    <row r="37" spans="1:10" s="459" customFormat="1" ht="30" customHeight="1" thickBot="1">
      <c r="A37" s="452"/>
      <c r="B37" s="395" t="s">
        <v>304</v>
      </c>
      <c r="C37" s="426" t="s">
        <v>312</v>
      </c>
      <c r="D37" s="426" t="s">
        <v>301</v>
      </c>
      <c r="E37" s="426" t="s">
        <v>263</v>
      </c>
      <c r="F37" s="426" t="s">
        <v>302</v>
      </c>
      <c r="G37" s="460">
        <v>119.49</v>
      </c>
      <c r="H37" s="391"/>
      <c r="I37" s="457">
        <v>123.12</v>
      </c>
      <c r="J37" s="458">
        <f t="shared" si="2"/>
        <v>-2.9483430799220351E-2</v>
      </c>
    </row>
    <row r="38" spans="1:10" s="393" customFormat="1" ht="30" customHeight="1">
      <c r="A38" s="434"/>
      <c r="B38" s="490"/>
      <c r="C38" s="490"/>
      <c r="D38" s="490"/>
      <c r="E38" s="490"/>
      <c r="F38" s="490"/>
      <c r="G38" s="491" t="s">
        <v>57</v>
      </c>
      <c r="I38" s="457"/>
      <c r="J38" s="458"/>
    </row>
    <row r="39" spans="1:10" ht="15.6" customHeight="1">
      <c r="B39" s="492"/>
      <c r="C39" s="493"/>
      <c r="D39" s="492"/>
      <c r="E39" s="493"/>
      <c r="F39" s="493"/>
      <c r="G39" s="346"/>
      <c r="H39" s="424"/>
    </row>
    <row r="40" spans="1:10" ht="6" customHeight="1">
      <c r="B40" s="494"/>
      <c r="C40" s="494"/>
      <c r="D40" s="494"/>
      <c r="E40" s="494"/>
      <c r="F40" s="494"/>
      <c r="G40" s="494"/>
      <c r="H40" s="431"/>
    </row>
    <row r="41" spans="1:10" ht="3.75" customHeight="1">
      <c r="B41" s="495"/>
      <c r="C41" s="495"/>
      <c r="D41" s="495"/>
      <c r="E41" s="495"/>
      <c r="F41" s="495"/>
      <c r="G41" s="496" t="s">
        <v>320</v>
      </c>
      <c r="H41" s="364"/>
    </row>
    <row r="42" spans="1:10" ht="15.6" customHeight="1">
      <c r="B42" s="492"/>
      <c r="C42" s="493"/>
      <c r="D42" s="492"/>
      <c r="E42" s="493"/>
      <c r="F42" s="493"/>
      <c r="G42" s="493"/>
      <c r="H42" s="424"/>
    </row>
    <row r="43" spans="1:10">
      <c r="G43" s="346"/>
    </row>
    <row r="44" spans="1:10" ht="15">
      <c r="B44" s="497"/>
      <c r="C44" s="497"/>
      <c r="D44" s="497"/>
      <c r="E44" s="497"/>
      <c r="F44" s="497"/>
      <c r="G44" s="497"/>
    </row>
    <row r="45" spans="1:10" ht="15">
      <c r="B45" s="498"/>
      <c r="C45" s="498"/>
      <c r="D45" s="498"/>
      <c r="E45" s="498"/>
      <c r="F45" s="498"/>
      <c r="G45" s="498"/>
    </row>
  </sheetData>
  <mergeCells count="8">
    <mergeCell ref="B28:G28"/>
    <mergeCell ref="B44:G45"/>
    <mergeCell ref="B5:G5"/>
    <mergeCell ref="B6:G6"/>
    <mergeCell ref="B7:G7"/>
    <mergeCell ref="B8:G8"/>
    <mergeCell ref="B10:G10"/>
    <mergeCell ref="B17:G17"/>
  </mergeCells>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68"/>
  <sheetViews>
    <sheetView topLeftCell="A18" zoomScale="70" zoomScaleNormal="70" zoomScaleSheetLayoutView="75" workbookViewId="0">
      <selection activeCell="G43" sqref="G43:N62"/>
    </sheetView>
  </sheetViews>
  <sheetFormatPr baseColWidth="10" defaultColWidth="12.5703125" defaultRowHeight="16.350000000000001" customHeight="1"/>
  <cols>
    <col min="1" max="1" width="2.7109375" style="511" customWidth="1"/>
    <col min="2" max="2" width="21.5703125" style="500" bestFit="1" customWidth="1"/>
    <col min="3" max="3" width="12" style="500" bestFit="1" customWidth="1"/>
    <col min="4" max="4" width="29.5703125" style="500" bestFit="1" customWidth="1"/>
    <col min="5" max="5" width="10.140625" style="500" customWidth="1"/>
    <col min="6" max="6" width="12" style="500" bestFit="1" customWidth="1"/>
    <col min="7" max="14" width="10.7109375" style="500" customWidth="1"/>
    <col min="15" max="15" width="1.140625" style="346" customWidth="1"/>
    <col min="16" max="16" width="9.28515625" style="346" customWidth="1"/>
    <col min="17" max="17" width="12.5703125" style="346"/>
    <col min="18" max="18" width="10.85546875" style="346" bestFit="1" customWidth="1"/>
    <col min="19" max="16384" width="12.5703125" style="346"/>
  </cols>
  <sheetData>
    <row r="2" spans="2:18" ht="16.350000000000001" customHeight="1">
      <c r="B2" s="499"/>
      <c r="C2" s="499"/>
      <c r="D2" s="499"/>
      <c r="E2" s="499"/>
      <c r="F2" s="499"/>
      <c r="G2" s="499"/>
      <c r="K2" s="349"/>
      <c r="L2" s="349"/>
      <c r="M2" s="349"/>
      <c r="N2" s="349"/>
    </row>
    <row r="3" spans="2:18" ht="16.350000000000001" customHeight="1">
      <c r="B3" s="499"/>
      <c r="C3" s="499"/>
      <c r="D3" s="499"/>
      <c r="E3" s="499"/>
      <c r="F3" s="499"/>
      <c r="G3" s="499"/>
    </row>
    <row r="4" spans="2:18" ht="29.25" customHeight="1" thickBot="1">
      <c r="B4" s="353" t="s">
        <v>321</v>
      </c>
      <c r="C4" s="353"/>
      <c r="D4" s="353"/>
      <c r="E4" s="353"/>
      <c r="F4" s="353"/>
      <c r="G4" s="353"/>
      <c r="H4" s="353"/>
      <c r="I4" s="353"/>
      <c r="J4" s="353"/>
      <c r="K4" s="353"/>
      <c r="L4" s="353"/>
      <c r="M4" s="353"/>
      <c r="N4" s="353"/>
    </row>
    <row r="5" spans="2:18" ht="16.350000000000001" customHeight="1">
      <c r="B5" s="355" t="s">
        <v>322</v>
      </c>
      <c r="C5" s="356"/>
      <c r="D5" s="356"/>
      <c r="E5" s="356"/>
      <c r="F5" s="356"/>
      <c r="G5" s="356"/>
      <c r="H5" s="356"/>
      <c r="I5" s="356"/>
      <c r="J5" s="356"/>
      <c r="K5" s="356"/>
      <c r="L5" s="356"/>
      <c r="M5" s="356"/>
      <c r="N5" s="357"/>
    </row>
    <row r="6" spans="2:18" ht="16.350000000000001" customHeight="1" thickBot="1">
      <c r="B6" s="358" t="s">
        <v>249</v>
      </c>
      <c r="C6" s="359"/>
      <c r="D6" s="359"/>
      <c r="E6" s="359"/>
      <c r="F6" s="359"/>
      <c r="G6" s="359"/>
      <c r="H6" s="359"/>
      <c r="I6" s="359"/>
      <c r="J6" s="359"/>
      <c r="K6" s="359"/>
      <c r="L6" s="359"/>
      <c r="M6" s="359"/>
      <c r="N6" s="360"/>
    </row>
    <row r="7" spans="2:18" ht="16.350000000000001" customHeight="1">
      <c r="B7" s="439"/>
      <c r="C7" s="439"/>
      <c r="D7" s="439"/>
      <c r="E7" s="439"/>
      <c r="F7" s="439"/>
      <c r="G7" s="439"/>
      <c r="H7" s="439"/>
      <c r="I7" s="439"/>
      <c r="J7" s="439"/>
      <c r="K7" s="439"/>
      <c r="L7" s="439"/>
      <c r="M7" s="439"/>
      <c r="N7" s="439"/>
      <c r="Q7" s="345"/>
    </row>
    <row r="8" spans="2:18" ht="16.350000000000001" customHeight="1">
      <c r="B8" s="361" t="s">
        <v>250</v>
      </c>
      <c r="C8" s="361"/>
      <c r="D8" s="361"/>
      <c r="E8" s="361"/>
      <c r="F8" s="361"/>
      <c r="G8" s="361"/>
      <c r="H8" s="361"/>
      <c r="I8" s="361"/>
      <c r="J8" s="361"/>
      <c r="K8" s="361"/>
      <c r="L8" s="361"/>
      <c r="M8" s="361"/>
      <c r="N8" s="361"/>
    </row>
    <row r="9" spans="2:18" ht="29.25" customHeight="1">
      <c r="B9" s="501" t="s">
        <v>72</v>
      </c>
      <c r="C9" s="501"/>
      <c r="D9" s="501"/>
      <c r="E9" s="501"/>
      <c r="F9" s="501"/>
      <c r="G9" s="501"/>
      <c r="H9" s="501"/>
      <c r="I9" s="501"/>
      <c r="J9" s="501"/>
      <c r="K9" s="501"/>
      <c r="L9" s="501"/>
      <c r="M9" s="501"/>
      <c r="N9" s="501"/>
      <c r="P9" s="364"/>
      <c r="Q9" s="364"/>
    </row>
    <row r="10" spans="2:18" ht="3" customHeight="1" thickBot="1">
      <c r="P10" s="364"/>
      <c r="Q10" s="364"/>
    </row>
    <row r="11" spans="2:18" ht="22.15" customHeight="1">
      <c r="B11" s="368" t="s">
        <v>185</v>
      </c>
      <c r="C11" s="369" t="s">
        <v>252</v>
      </c>
      <c r="D11" s="370" t="s">
        <v>253</v>
      </c>
      <c r="E11" s="369" t="s">
        <v>254</v>
      </c>
      <c r="F11" s="370" t="s">
        <v>255</v>
      </c>
      <c r="G11" s="371" t="s">
        <v>256</v>
      </c>
      <c r="H11" s="372"/>
      <c r="I11" s="373"/>
      <c r="J11" s="372" t="s">
        <v>257</v>
      </c>
      <c r="K11" s="372"/>
      <c r="L11" s="374"/>
      <c r="M11" s="374"/>
      <c r="N11" s="375"/>
    </row>
    <row r="12" spans="2:18" ht="16.350000000000001" customHeight="1">
      <c r="B12" s="377"/>
      <c r="C12" s="378"/>
      <c r="D12" s="379" t="s">
        <v>258</v>
      </c>
      <c r="E12" s="378"/>
      <c r="F12" s="379"/>
      <c r="G12" s="380">
        <f>'[8]Pág. 14'!G13</f>
        <v>43988</v>
      </c>
      <c r="H12" s="380">
        <f>'[8]Pág. 14'!H13</f>
        <v>43989</v>
      </c>
      <c r="I12" s="380">
        <f>'[8]Pág. 14'!I13</f>
        <v>43990</v>
      </c>
      <c r="J12" s="380">
        <f>'[8]Pág. 14'!J13</f>
        <v>43991</v>
      </c>
      <c r="K12" s="380">
        <f>'[8]Pág. 14'!K13</f>
        <v>43992</v>
      </c>
      <c r="L12" s="380">
        <f>'[8]Pág. 14'!L13</f>
        <v>43993</v>
      </c>
      <c r="M12" s="502">
        <f>'[8]Pág. 14'!M13</f>
        <v>43994</v>
      </c>
      <c r="N12" s="503" t="s">
        <v>259</v>
      </c>
    </row>
    <row r="13" spans="2:18" ht="20.100000000000001" customHeight="1">
      <c r="B13" s="504" t="s">
        <v>323</v>
      </c>
      <c r="C13" s="505" t="s">
        <v>324</v>
      </c>
      <c r="D13" s="505" t="s">
        <v>325</v>
      </c>
      <c r="E13" s="505" t="s">
        <v>24</v>
      </c>
      <c r="F13" s="505" t="s">
        <v>326</v>
      </c>
      <c r="G13" s="506">
        <v>185</v>
      </c>
      <c r="H13" s="506">
        <v>185</v>
      </c>
      <c r="I13" s="506">
        <v>185</v>
      </c>
      <c r="J13" s="506">
        <v>185</v>
      </c>
      <c r="K13" s="506">
        <v>185</v>
      </c>
      <c r="L13" s="506" t="s">
        <v>192</v>
      </c>
      <c r="M13" s="507" t="s">
        <v>192</v>
      </c>
      <c r="N13" s="508">
        <v>185</v>
      </c>
      <c r="P13" s="391">
        <v>180</v>
      </c>
      <c r="Q13" s="392">
        <f t="shared" ref="Q13:Q61" si="0">(N13-P13)/P13</f>
        <v>2.7777777777777776E-2</v>
      </c>
      <c r="R13" s="404"/>
    </row>
    <row r="14" spans="2:18" ht="20.100000000000001" customHeight="1">
      <c r="B14" s="504"/>
      <c r="C14" s="454" t="s">
        <v>226</v>
      </c>
      <c r="D14" s="454" t="s">
        <v>327</v>
      </c>
      <c r="E14" s="454" t="s">
        <v>24</v>
      </c>
      <c r="F14" s="454" t="s">
        <v>328</v>
      </c>
      <c r="G14" s="386">
        <v>220</v>
      </c>
      <c r="H14" s="386">
        <v>220</v>
      </c>
      <c r="I14" s="386">
        <v>220</v>
      </c>
      <c r="J14" s="386">
        <v>220</v>
      </c>
      <c r="K14" s="386">
        <v>220</v>
      </c>
      <c r="L14" s="386" t="s">
        <v>192</v>
      </c>
      <c r="M14" s="509" t="s">
        <v>192</v>
      </c>
      <c r="N14" s="510">
        <v>220</v>
      </c>
      <c r="P14" s="391">
        <v>240</v>
      </c>
      <c r="Q14" s="392">
        <f t="shared" si="0"/>
        <v>-8.3333333333333329E-2</v>
      </c>
      <c r="R14" s="404"/>
    </row>
    <row r="15" spans="2:18" ht="20.100000000000001" customHeight="1">
      <c r="B15" s="504"/>
      <c r="C15" s="454" t="s">
        <v>324</v>
      </c>
      <c r="D15" s="454" t="s">
        <v>327</v>
      </c>
      <c r="E15" s="454" t="s">
        <v>24</v>
      </c>
      <c r="F15" s="454" t="s">
        <v>328</v>
      </c>
      <c r="G15" s="386">
        <v>258.5</v>
      </c>
      <c r="H15" s="386">
        <v>258.5</v>
      </c>
      <c r="I15" s="386">
        <v>258.5</v>
      </c>
      <c r="J15" s="386">
        <v>258.5</v>
      </c>
      <c r="K15" s="386">
        <v>258.5</v>
      </c>
      <c r="L15" s="386" t="s">
        <v>192</v>
      </c>
      <c r="M15" s="509" t="s">
        <v>192</v>
      </c>
      <c r="N15" s="510">
        <v>258.5</v>
      </c>
      <c r="P15" s="391">
        <v>227.5</v>
      </c>
      <c r="Q15" s="392">
        <f t="shared" si="0"/>
        <v>0.13626373626373625</v>
      </c>
      <c r="R15" s="404"/>
    </row>
    <row r="16" spans="2:18" ht="20.100000000000001" customHeight="1">
      <c r="B16" s="504"/>
      <c r="C16" s="454" t="s">
        <v>202</v>
      </c>
      <c r="D16" s="454" t="s">
        <v>329</v>
      </c>
      <c r="E16" s="454" t="s">
        <v>24</v>
      </c>
      <c r="F16" s="454" t="s">
        <v>326</v>
      </c>
      <c r="G16" s="386">
        <v>120</v>
      </c>
      <c r="H16" s="386">
        <v>120</v>
      </c>
      <c r="I16" s="386">
        <v>120</v>
      </c>
      <c r="J16" s="386">
        <v>120</v>
      </c>
      <c r="K16" s="386">
        <v>120</v>
      </c>
      <c r="L16" s="386" t="s">
        <v>192</v>
      </c>
      <c r="M16" s="509" t="s">
        <v>192</v>
      </c>
      <c r="N16" s="510">
        <v>120</v>
      </c>
      <c r="P16" s="391">
        <v>120</v>
      </c>
      <c r="Q16" s="392">
        <f t="shared" si="0"/>
        <v>0</v>
      </c>
      <c r="R16" s="404"/>
    </row>
    <row r="17" spans="1:18" ht="20.100000000000001" customHeight="1">
      <c r="B17" s="504"/>
      <c r="C17" s="454" t="s">
        <v>226</v>
      </c>
      <c r="D17" s="454" t="s">
        <v>329</v>
      </c>
      <c r="E17" s="454" t="s">
        <v>24</v>
      </c>
      <c r="F17" s="454" t="s">
        <v>326</v>
      </c>
      <c r="G17" s="386">
        <v>195.19</v>
      </c>
      <c r="H17" s="386">
        <v>195.19</v>
      </c>
      <c r="I17" s="386">
        <v>195.19</v>
      </c>
      <c r="J17" s="386">
        <v>195.19</v>
      </c>
      <c r="K17" s="386">
        <v>195.19</v>
      </c>
      <c r="L17" s="386" t="s">
        <v>192</v>
      </c>
      <c r="M17" s="509" t="s">
        <v>192</v>
      </c>
      <c r="N17" s="510">
        <v>195.19</v>
      </c>
      <c r="P17" s="391">
        <v>212.76</v>
      </c>
      <c r="Q17" s="392">
        <f t="shared" si="0"/>
        <v>-8.2581312276743715E-2</v>
      </c>
      <c r="R17" s="404"/>
    </row>
    <row r="18" spans="1:18" s="514" customFormat="1" ht="20.100000000000001" customHeight="1">
      <c r="A18" s="512"/>
      <c r="B18" s="513"/>
      <c r="C18" s="454" t="s">
        <v>324</v>
      </c>
      <c r="D18" s="454" t="s">
        <v>329</v>
      </c>
      <c r="E18" s="454" t="s">
        <v>24</v>
      </c>
      <c r="F18" s="454" t="s">
        <v>326</v>
      </c>
      <c r="G18" s="386">
        <v>165</v>
      </c>
      <c r="H18" s="386">
        <v>165</v>
      </c>
      <c r="I18" s="386">
        <v>165</v>
      </c>
      <c r="J18" s="386">
        <v>165</v>
      </c>
      <c r="K18" s="386">
        <v>165</v>
      </c>
      <c r="L18" s="386" t="s">
        <v>192</v>
      </c>
      <c r="M18" s="509" t="s">
        <v>192</v>
      </c>
      <c r="N18" s="510">
        <v>165</v>
      </c>
      <c r="P18" s="391">
        <v>160</v>
      </c>
      <c r="Q18" s="392">
        <f t="shared" si="0"/>
        <v>3.125E-2</v>
      </c>
      <c r="R18" s="515"/>
    </row>
    <row r="19" spans="1:18" s="514" customFormat="1" ht="20.100000000000001" customHeight="1">
      <c r="A19" s="512"/>
      <c r="B19" s="516" t="s">
        <v>330</v>
      </c>
      <c r="C19" s="454" t="s">
        <v>331</v>
      </c>
      <c r="D19" s="454" t="s">
        <v>292</v>
      </c>
      <c r="E19" s="454" t="s">
        <v>24</v>
      </c>
      <c r="F19" s="454" t="s">
        <v>24</v>
      </c>
      <c r="G19" s="386">
        <v>33</v>
      </c>
      <c r="H19" s="386">
        <v>31</v>
      </c>
      <c r="I19" s="386">
        <v>36</v>
      </c>
      <c r="J19" s="386">
        <v>41.18</v>
      </c>
      <c r="K19" s="386">
        <v>38.82</v>
      </c>
      <c r="L19" s="386" t="s">
        <v>192</v>
      </c>
      <c r="M19" s="509" t="s">
        <v>192</v>
      </c>
      <c r="N19" s="510">
        <v>36</v>
      </c>
      <c r="P19" s="391">
        <v>34.520000000000003</v>
      </c>
      <c r="Q19" s="392">
        <f t="shared" si="0"/>
        <v>4.2873696407879393E-2</v>
      </c>
      <c r="R19" s="404"/>
    </row>
    <row r="20" spans="1:18" ht="20.100000000000001" customHeight="1">
      <c r="B20" s="504"/>
      <c r="C20" s="454" t="s">
        <v>229</v>
      </c>
      <c r="D20" s="454" t="s">
        <v>292</v>
      </c>
      <c r="E20" s="454" t="s">
        <v>24</v>
      </c>
      <c r="F20" s="454" t="s">
        <v>24</v>
      </c>
      <c r="G20" s="517">
        <v>48</v>
      </c>
      <c r="H20" s="517">
        <v>48</v>
      </c>
      <c r="I20" s="517">
        <v>48</v>
      </c>
      <c r="J20" s="517">
        <v>48</v>
      </c>
      <c r="K20" s="517">
        <v>48</v>
      </c>
      <c r="L20" s="518" t="s">
        <v>192</v>
      </c>
      <c r="M20" s="519" t="s">
        <v>192</v>
      </c>
      <c r="N20" s="520">
        <v>48</v>
      </c>
      <c r="P20" s="391">
        <v>60</v>
      </c>
      <c r="Q20" s="392">
        <f t="shared" si="0"/>
        <v>-0.2</v>
      </c>
      <c r="R20" s="404"/>
    </row>
    <row r="21" spans="1:18" s="514" customFormat="1" ht="20.100000000000001" customHeight="1">
      <c r="A21" s="512"/>
      <c r="B21" s="513"/>
      <c r="C21" s="454" t="s">
        <v>231</v>
      </c>
      <c r="D21" s="454" t="s">
        <v>292</v>
      </c>
      <c r="E21" s="454" t="s">
        <v>24</v>
      </c>
      <c r="F21" s="454" t="s">
        <v>24</v>
      </c>
      <c r="G21" s="517">
        <v>56.25</v>
      </c>
      <c r="H21" s="517">
        <v>56.25</v>
      </c>
      <c r="I21" s="517">
        <v>56.25</v>
      </c>
      <c r="J21" s="517">
        <v>56.25</v>
      </c>
      <c r="K21" s="517">
        <v>56.25</v>
      </c>
      <c r="L21" s="517" t="s">
        <v>192</v>
      </c>
      <c r="M21" s="521" t="s">
        <v>192</v>
      </c>
      <c r="N21" s="520">
        <v>56.25</v>
      </c>
      <c r="P21" s="391">
        <v>48.75</v>
      </c>
      <c r="Q21" s="392">
        <f t="shared" si="0"/>
        <v>0.15384615384615385</v>
      </c>
      <c r="R21" s="515"/>
    </row>
    <row r="22" spans="1:18" s="514" customFormat="1" ht="20.100000000000001" customHeight="1">
      <c r="A22" s="512"/>
      <c r="B22" s="516" t="s">
        <v>332</v>
      </c>
      <c r="C22" s="454" t="s">
        <v>209</v>
      </c>
      <c r="D22" s="454" t="s">
        <v>192</v>
      </c>
      <c r="E22" s="454" t="s">
        <v>24</v>
      </c>
      <c r="F22" s="454" t="s">
        <v>24</v>
      </c>
      <c r="G22" s="386">
        <v>90</v>
      </c>
      <c r="H22" s="386">
        <v>90</v>
      </c>
      <c r="I22" s="386">
        <v>95</v>
      </c>
      <c r="J22" s="386">
        <v>100</v>
      </c>
      <c r="K22" s="386">
        <v>102</v>
      </c>
      <c r="L22" s="386" t="s">
        <v>192</v>
      </c>
      <c r="M22" s="509" t="s">
        <v>192</v>
      </c>
      <c r="N22" s="510">
        <v>95.7</v>
      </c>
      <c r="P22" s="391">
        <v>80.400000000000006</v>
      </c>
      <c r="Q22" s="392">
        <f t="shared" si="0"/>
        <v>0.19029850746268651</v>
      </c>
      <c r="R22" s="515"/>
    </row>
    <row r="23" spans="1:18" s="514" customFormat="1" ht="20.100000000000001" customHeight="1">
      <c r="A23" s="512"/>
      <c r="B23" s="516" t="s">
        <v>333</v>
      </c>
      <c r="C23" s="454" t="s">
        <v>331</v>
      </c>
      <c r="D23" s="454" t="s">
        <v>313</v>
      </c>
      <c r="E23" s="454" t="s">
        <v>24</v>
      </c>
      <c r="F23" s="454" t="s">
        <v>334</v>
      </c>
      <c r="G23" s="386">
        <v>22.35</v>
      </c>
      <c r="H23" s="386">
        <v>21.18</v>
      </c>
      <c r="I23" s="386">
        <v>20</v>
      </c>
      <c r="J23" s="386">
        <v>18.82</v>
      </c>
      <c r="K23" s="386">
        <v>21.18</v>
      </c>
      <c r="L23" s="386" t="s">
        <v>192</v>
      </c>
      <c r="M23" s="509" t="s">
        <v>192</v>
      </c>
      <c r="N23" s="510">
        <v>20.71</v>
      </c>
      <c r="P23" s="391">
        <v>24.61</v>
      </c>
      <c r="Q23" s="392">
        <f t="shared" si="0"/>
        <v>-0.15847216578626569</v>
      </c>
      <c r="R23" s="404"/>
    </row>
    <row r="24" spans="1:18" ht="20.100000000000001" customHeight="1">
      <c r="B24" s="504"/>
      <c r="C24" s="454" t="s">
        <v>229</v>
      </c>
      <c r="D24" s="454" t="s">
        <v>313</v>
      </c>
      <c r="E24" s="454" t="s">
        <v>24</v>
      </c>
      <c r="F24" s="454" t="s">
        <v>334</v>
      </c>
      <c r="G24" s="517">
        <v>40</v>
      </c>
      <c r="H24" s="517">
        <v>40</v>
      </c>
      <c r="I24" s="517">
        <v>40</v>
      </c>
      <c r="J24" s="517">
        <v>40</v>
      </c>
      <c r="K24" s="517">
        <v>40</v>
      </c>
      <c r="L24" s="518" t="s">
        <v>192</v>
      </c>
      <c r="M24" s="519" t="s">
        <v>192</v>
      </c>
      <c r="N24" s="520">
        <v>40</v>
      </c>
      <c r="P24" s="391">
        <v>50</v>
      </c>
      <c r="Q24" s="392">
        <f t="shared" si="0"/>
        <v>-0.2</v>
      </c>
      <c r="R24" s="404"/>
    </row>
    <row r="25" spans="1:18" ht="20.100000000000001" customHeight="1">
      <c r="B25" s="504"/>
      <c r="C25" s="454" t="s">
        <v>335</v>
      </c>
      <c r="D25" s="454" t="s">
        <v>313</v>
      </c>
      <c r="E25" s="454" t="s">
        <v>24</v>
      </c>
      <c r="F25" s="454" t="s">
        <v>334</v>
      </c>
      <c r="G25" s="517">
        <v>78</v>
      </c>
      <c r="H25" s="517">
        <v>78</v>
      </c>
      <c r="I25" s="517">
        <v>78</v>
      </c>
      <c r="J25" s="517">
        <v>78</v>
      </c>
      <c r="K25" s="517">
        <v>78</v>
      </c>
      <c r="L25" s="518" t="s">
        <v>192</v>
      </c>
      <c r="M25" s="519" t="s">
        <v>192</v>
      </c>
      <c r="N25" s="520">
        <v>78</v>
      </c>
      <c r="P25" s="391">
        <v>78</v>
      </c>
      <c r="Q25" s="392">
        <f t="shared" si="0"/>
        <v>0</v>
      </c>
      <c r="R25" s="404"/>
    </row>
    <row r="26" spans="1:18" s="514" customFormat="1" ht="20.100000000000001" customHeight="1">
      <c r="A26" s="512"/>
      <c r="B26" s="513"/>
      <c r="C26" s="454" t="s">
        <v>231</v>
      </c>
      <c r="D26" s="454" t="s">
        <v>313</v>
      </c>
      <c r="E26" s="454" t="s">
        <v>24</v>
      </c>
      <c r="F26" s="454" t="s">
        <v>334</v>
      </c>
      <c r="G26" s="517">
        <v>52.5</v>
      </c>
      <c r="H26" s="517">
        <v>52.5</v>
      </c>
      <c r="I26" s="517">
        <v>52.5</v>
      </c>
      <c r="J26" s="517">
        <v>52.5</v>
      </c>
      <c r="K26" s="517">
        <v>52.5</v>
      </c>
      <c r="L26" s="517" t="s">
        <v>192</v>
      </c>
      <c r="M26" s="521" t="s">
        <v>192</v>
      </c>
      <c r="N26" s="520">
        <v>52.5</v>
      </c>
      <c r="P26" s="391">
        <v>52.5</v>
      </c>
      <c r="Q26" s="392">
        <f t="shared" si="0"/>
        <v>0</v>
      </c>
      <c r="R26" s="515"/>
    </row>
    <row r="27" spans="1:18" s="514" customFormat="1" ht="20.100000000000001" customHeight="1">
      <c r="A27" s="512"/>
      <c r="B27" s="516" t="s">
        <v>336</v>
      </c>
      <c r="C27" s="454" t="s">
        <v>202</v>
      </c>
      <c r="D27" s="454" t="s">
        <v>292</v>
      </c>
      <c r="E27" s="454" t="s">
        <v>24</v>
      </c>
      <c r="F27" s="454" t="s">
        <v>24</v>
      </c>
      <c r="G27" s="386">
        <v>17.8</v>
      </c>
      <c r="H27" s="386">
        <v>17.8</v>
      </c>
      <c r="I27" s="386">
        <v>17.8</v>
      </c>
      <c r="J27" s="386">
        <v>17.8</v>
      </c>
      <c r="K27" s="386">
        <v>17.8</v>
      </c>
      <c r="L27" s="386" t="s">
        <v>192</v>
      </c>
      <c r="M27" s="509" t="s">
        <v>192</v>
      </c>
      <c r="N27" s="510">
        <v>17.8</v>
      </c>
      <c r="P27" s="391">
        <v>17.8</v>
      </c>
      <c r="Q27" s="392">
        <f t="shared" si="0"/>
        <v>0</v>
      </c>
      <c r="R27" s="404"/>
    </row>
    <row r="28" spans="1:18" s="514" customFormat="1" ht="20.100000000000001" customHeight="1">
      <c r="A28" s="512"/>
      <c r="B28" s="513"/>
      <c r="C28" s="454" t="s">
        <v>324</v>
      </c>
      <c r="D28" s="454" t="s">
        <v>292</v>
      </c>
      <c r="E28" s="454" t="s">
        <v>24</v>
      </c>
      <c r="F28" s="454" t="s">
        <v>24</v>
      </c>
      <c r="G28" s="517">
        <v>26</v>
      </c>
      <c r="H28" s="517">
        <v>26</v>
      </c>
      <c r="I28" s="517">
        <v>26</v>
      </c>
      <c r="J28" s="517">
        <v>26</v>
      </c>
      <c r="K28" s="517">
        <v>26</v>
      </c>
      <c r="L28" s="517" t="s">
        <v>192</v>
      </c>
      <c r="M28" s="521" t="s">
        <v>192</v>
      </c>
      <c r="N28" s="520">
        <v>26</v>
      </c>
      <c r="P28" s="391">
        <v>30</v>
      </c>
      <c r="Q28" s="392">
        <f t="shared" si="0"/>
        <v>-0.13333333333333333</v>
      </c>
      <c r="R28" s="515"/>
    </row>
    <row r="29" spans="1:18" ht="20.100000000000001" customHeight="1">
      <c r="B29" s="516" t="s">
        <v>337</v>
      </c>
      <c r="C29" s="454" t="s">
        <v>202</v>
      </c>
      <c r="D29" s="454" t="s">
        <v>338</v>
      </c>
      <c r="E29" s="454" t="s">
        <v>24</v>
      </c>
      <c r="F29" s="454" t="s">
        <v>339</v>
      </c>
      <c r="G29" s="517">
        <v>160</v>
      </c>
      <c r="H29" s="517">
        <v>160</v>
      </c>
      <c r="I29" s="517">
        <v>160</v>
      </c>
      <c r="J29" s="517">
        <v>160</v>
      </c>
      <c r="K29" s="517">
        <v>160</v>
      </c>
      <c r="L29" s="518" t="s">
        <v>192</v>
      </c>
      <c r="M29" s="519" t="s">
        <v>192</v>
      </c>
      <c r="N29" s="520">
        <v>160</v>
      </c>
      <c r="P29" s="391">
        <v>160</v>
      </c>
      <c r="Q29" s="392">
        <f t="shared" si="0"/>
        <v>0</v>
      </c>
      <c r="R29" s="404"/>
    </row>
    <row r="30" spans="1:18" ht="20.100000000000001" customHeight="1">
      <c r="B30" s="504"/>
      <c r="C30" s="454" t="s">
        <v>324</v>
      </c>
      <c r="D30" s="454" t="s">
        <v>338</v>
      </c>
      <c r="E30" s="454" t="s">
        <v>24</v>
      </c>
      <c r="F30" s="454" t="s">
        <v>339</v>
      </c>
      <c r="G30" s="517">
        <v>167.76</v>
      </c>
      <c r="H30" s="517">
        <v>167.76</v>
      </c>
      <c r="I30" s="517">
        <v>167.76</v>
      </c>
      <c r="J30" s="517">
        <v>167.76</v>
      </c>
      <c r="K30" s="517">
        <v>167.76</v>
      </c>
      <c r="L30" s="518" t="s">
        <v>192</v>
      </c>
      <c r="M30" s="519" t="s">
        <v>192</v>
      </c>
      <c r="N30" s="520">
        <v>167.76</v>
      </c>
      <c r="P30" s="391">
        <v>167.76</v>
      </c>
      <c r="Q30" s="392">
        <f t="shared" si="0"/>
        <v>0</v>
      </c>
      <c r="R30" s="404"/>
    </row>
    <row r="31" spans="1:18" ht="20.100000000000001" customHeight="1">
      <c r="B31" s="504"/>
      <c r="C31" s="454" t="s">
        <v>340</v>
      </c>
      <c r="D31" s="454" t="s">
        <v>338</v>
      </c>
      <c r="E31" s="454" t="s">
        <v>24</v>
      </c>
      <c r="F31" s="454" t="s">
        <v>339</v>
      </c>
      <c r="G31" s="517">
        <v>236.24</v>
      </c>
      <c r="H31" s="517">
        <v>235.32</v>
      </c>
      <c r="I31" s="517">
        <v>234.41</v>
      </c>
      <c r="J31" s="517">
        <v>233.93</v>
      </c>
      <c r="K31" s="517">
        <v>233.93</v>
      </c>
      <c r="L31" s="518" t="s">
        <v>192</v>
      </c>
      <c r="M31" s="519" t="s">
        <v>192</v>
      </c>
      <c r="N31" s="520">
        <v>234.81</v>
      </c>
      <c r="P31" s="391">
        <v>236.53</v>
      </c>
      <c r="Q31" s="392">
        <f t="shared" si="0"/>
        <v>-7.2718048450513629E-3</v>
      </c>
      <c r="R31" s="404"/>
    </row>
    <row r="32" spans="1:18" s="514" customFormat="1" ht="20.100000000000001" customHeight="1">
      <c r="A32" s="512"/>
      <c r="B32" s="513"/>
      <c r="C32" s="454" t="s">
        <v>335</v>
      </c>
      <c r="D32" s="454" t="s">
        <v>338</v>
      </c>
      <c r="E32" s="454" t="s">
        <v>24</v>
      </c>
      <c r="F32" s="454" t="s">
        <v>339</v>
      </c>
      <c r="G32" s="517">
        <v>280</v>
      </c>
      <c r="H32" s="517">
        <v>280</v>
      </c>
      <c r="I32" s="517">
        <v>280</v>
      </c>
      <c r="J32" s="517">
        <v>280</v>
      </c>
      <c r="K32" s="517">
        <v>280</v>
      </c>
      <c r="L32" s="517" t="s">
        <v>192</v>
      </c>
      <c r="M32" s="521" t="s">
        <v>192</v>
      </c>
      <c r="N32" s="520">
        <v>280</v>
      </c>
      <c r="P32" s="391">
        <v>280</v>
      </c>
      <c r="Q32" s="392">
        <f t="shared" si="0"/>
        <v>0</v>
      </c>
      <c r="R32" s="515"/>
    </row>
    <row r="33" spans="1:18" ht="20.100000000000001" customHeight="1">
      <c r="B33" s="516" t="s">
        <v>341</v>
      </c>
      <c r="C33" s="454" t="s">
        <v>227</v>
      </c>
      <c r="D33" s="454" t="s">
        <v>292</v>
      </c>
      <c r="E33" s="454" t="s">
        <v>24</v>
      </c>
      <c r="F33" s="454" t="s">
        <v>24</v>
      </c>
      <c r="G33" s="517">
        <v>47</v>
      </c>
      <c r="H33" s="517">
        <v>47</v>
      </c>
      <c r="I33" s="517">
        <v>47</v>
      </c>
      <c r="J33" s="517">
        <v>47</v>
      </c>
      <c r="K33" s="517">
        <v>47</v>
      </c>
      <c r="L33" s="518" t="s">
        <v>192</v>
      </c>
      <c r="M33" s="519" t="s">
        <v>192</v>
      </c>
      <c r="N33" s="520">
        <v>47</v>
      </c>
      <c r="P33" s="391">
        <v>50</v>
      </c>
      <c r="Q33" s="392">
        <f t="shared" si="0"/>
        <v>-0.06</v>
      </c>
      <c r="R33" s="404"/>
    </row>
    <row r="34" spans="1:18" s="514" customFormat="1" ht="20.100000000000001" customHeight="1">
      <c r="A34" s="512"/>
      <c r="B34" s="516" t="s">
        <v>342</v>
      </c>
      <c r="C34" s="454" t="s">
        <v>229</v>
      </c>
      <c r="D34" s="454" t="s">
        <v>343</v>
      </c>
      <c r="E34" s="454" t="s">
        <v>24</v>
      </c>
      <c r="F34" s="454" t="s">
        <v>24</v>
      </c>
      <c r="G34" s="386">
        <v>20</v>
      </c>
      <c r="H34" s="386">
        <v>20</v>
      </c>
      <c r="I34" s="386">
        <v>20</v>
      </c>
      <c r="J34" s="386">
        <v>20</v>
      </c>
      <c r="K34" s="386">
        <v>20</v>
      </c>
      <c r="L34" s="386" t="s">
        <v>192</v>
      </c>
      <c r="M34" s="509" t="s">
        <v>192</v>
      </c>
      <c r="N34" s="510">
        <v>20</v>
      </c>
      <c r="P34" s="391">
        <v>25</v>
      </c>
      <c r="Q34" s="392">
        <f t="shared" si="0"/>
        <v>-0.2</v>
      </c>
      <c r="R34" s="404"/>
    </row>
    <row r="35" spans="1:18" ht="20.100000000000001" customHeight="1">
      <c r="B35" s="516" t="s">
        <v>344</v>
      </c>
      <c r="C35" s="454" t="s">
        <v>331</v>
      </c>
      <c r="D35" s="454" t="s">
        <v>345</v>
      </c>
      <c r="E35" s="454" t="s">
        <v>24</v>
      </c>
      <c r="F35" s="454" t="s">
        <v>24</v>
      </c>
      <c r="G35" s="517">
        <v>170.5</v>
      </c>
      <c r="H35" s="517">
        <v>177.5</v>
      </c>
      <c r="I35" s="517">
        <v>167.5</v>
      </c>
      <c r="J35" s="517">
        <v>179.5</v>
      </c>
      <c r="K35" s="517">
        <v>169</v>
      </c>
      <c r="L35" s="518" t="s">
        <v>192</v>
      </c>
      <c r="M35" s="519" t="s">
        <v>192</v>
      </c>
      <c r="N35" s="520">
        <v>172.8</v>
      </c>
      <c r="P35" s="391">
        <v>169.47</v>
      </c>
      <c r="Q35" s="392">
        <f t="shared" si="0"/>
        <v>1.9649495485926788E-2</v>
      </c>
      <c r="R35" s="404"/>
    </row>
    <row r="36" spans="1:18" s="514" customFormat="1" ht="20.100000000000001" customHeight="1">
      <c r="A36" s="512"/>
      <c r="B36" s="513"/>
      <c r="C36" s="454" t="s">
        <v>229</v>
      </c>
      <c r="D36" s="454" t="s">
        <v>345</v>
      </c>
      <c r="E36" s="454" t="s">
        <v>24</v>
      </c>
      <c r="F36" s="454" t="s">
        <v>24</v>
      </c>
      <c r="G36" s="386">
        <v>228</v>
      </c>
      <c r="H36" s="386">
        <v>228</v>
      </c>
      <c r="I36" s="386">
        <v>228</v>
      </c>
      <c r="J36" s="386">
        <v>228</v>
      </c>
      <c r="K36" s="386">
        <v>228</v>
      </c>
      <c r="L36" s="386" t="s">
        <v>192</v>
      </c>
      <c r="M36" s="509" t="s">
        <v>192</v>
      </c>
      <c r="N36" s="510">
        <v>228</v>
      </c>
      <c r="P36" s="391">
        <v>228</v>
      </c>
      <c r="Q36" s="392">
        <f t="shared" si="0"/>
        <v>0</v>
      </c>
      <c r="R36" s="515"/>
    </row>
    <row r="37" spans="1:18" ht="20.100000000000001" customHeight="1">
      <c r="B37" s="504" t="s">
        <v>346</v>
      </c>
      <c r="C37" s="454" t="s">
        <v>209</v>
      </c>
      <c r="D37" s="454" t="s">
        <v>347</v>
      </c>
      <c r="E37" s="454" t="s">
        <v>263</v>
      </c>
      <c r="F37" s="454" t="s">
        <v>24</v>
      </c>
      <c r="G37" s="386">
        <v>85</v>
      </c>
      <c r="H37" s="386">
        <v>80</v>
      </c>
      <c r="I37" s="386">
        <v>85</v>
      </c>
      <c r="J37" s="386">
        <v>88</v>
      </c>
      <c r="K37" s="386">
        <v>80</v>
      </c>
      <c r="L37" s="387" t="s">
        <v>192</v>
      </c>
      <c r="M37" s="522" t="s">
        <v>192</v>
      </c>
      <c r="N37" s="510">
        <v>84.07</v>
      </c>
      <c r="P37" s="391">
        <v>99.02</v>
      </c>
      <c r="Q37" s="392">
        <f t="shared" si="0"/>
        <v>-0.15097960008079178</v>
      </c>
      <c r="R37" s="404"/>
    </row>
    <row r="38" spans="1:18" ht="20.100000000000001" customHeight="1">
      <c r="B38" s="504"/>
      <c r="C38" s="454" t="s">
        <v>209</v>
      </c>
      <c r="D38" s="454" t="s">
        <v>348</v>
      </c>
      <c r="E38" s="454" t="s">
        <v>263</v>
      </c>
      <c r="F38" s="454" t="s">
        <v>349</v>
      </c>
      <c r="G38" s="386">
        <v>65</v>
      </c>
      <c r="H38" s="386">
        <v>60</v>
      </c>
      <c r="I38" s="386">
        <v>60</v>
      </c>
      <c r="J38" s="386">
        <v>60</v>
      </c>
      <c r="K38" s="386">
        <v>55</v>
      </c>
      <c r="L38" s="387" t="s">
        <v>192</v>
      </c>
      <c r="M38" s="522" t="s">
        <v>192</v>
      </c>
      <c r="N38" s="510">
        <v>60.54</v>
      </c>
      <c r="P38" s="391">
        <v>60.57</v>
      </c>
      <c r="Q38" s="392">
        <f t="shared" si="0"/>
        <v>-4.9529470034672502E-4</v>
      </c>
      <c r="R38" s="404"/>
    </row>
    <row r="39" spans="1:18" s="514" customFormat="1" ht="20.100000000000001" customHeight="1">
      <c r="A39" s="512"/>
      <c r="B39" s="513"/>
      <c r="C39" s="454" t="s">
        <v>209</v>
      </c>
      <c r="D39" s="454" t="s">
        <v>350</v>
      </c>
      <c r="E39" s="454" t="s">
        <v>263</v>
      </c>
      <c r="F39" s="454" t="s">
        <v>351</v>
      </c>
      <c r="G39" s="386">
        <v>65</v>
      </c>
      <c r="H39" s="386">
        <v>65</v>
      </c>
      <c r="I39" s="386">
        <v>60</v>
      </c>
      <c r="J39" s="386">
        <v>62</v>
      </c>
      <c r="K39" s="386">
        <v>63</v>
      </c>
      <c r="L39" s="386" t="s">
        <v>192</v>
      </c>
      <c r="M39" s="509" t="s">
        <v>192</v>
      </c>
      <c r="N39" s="510">
        <v>63.29</v>
      </c>
      <c r="P39" s="391">
        <v>70.33</v>
      </c>
      <c r="Q39" s="392">
        <f t="shared" si="0"/>
        <v>-0.10009953078344944</v>
      </c>
      <c r="R39" s="515"/>
    </row>
    <row r="40" spans="1:18" s="523" customFormat="1" ht="20.100000000000001" customHeight="1">
      <c r="A40" s="511"/>
      <c r="B40" s="516" t="s">
        <v>352</v>
      </c>
      <c r="C40" s="454" t="s">
        <v>209</v>
      </c>
      <c r="D40" s="454" t="s">
        <v>353</v>
      </c>
      <c r="E40" s="454" t="s">
        <v>24</v>
      </c>
      <c r="F40" s="454" t="s">
        <v>24</v>
      </c>
      <c r="G40" s="386">
        <v>40</v>
      </c>
      <c r="H40" s="386">
        <v>35</v>
      </c>
      <c r="I40" s="386">
        <v>34</v>
      </c>
      <c r="J40" s="386">
        <v>35</v>
      </c>
      <c r="K40" s="386">
        <v>37</v>
      </c>
      <c r="L40" s="386" t="s">
        <v>192</v>
      </c>
      <c r="M40" s="386" t="s">
        <v>192</v>
      </c>
      <c r="N40" s="510">
        <v>35.85</v>
      </c>
      <c r="P40" s="391">
        <v>35.11</v>
      </c>
      <c r="Q40" s="392">
        <f t="shared" si="0"/>
        <v>2.1076616348618685E-2</v>
      </c>
      <c r="R40" s="404"/>
    </row>
    <row r="41" spans="1:18" ht="20.100000000000001" customHeight="1">
      <c r="B41" s="504"/>
      <c r="C41" s="454" t="s">
        <v>209</v>
      </c>
      <c r="D41" s="454" t="s">
        <v>354</v>
      </c>
      <c r="E41" s="454" t="s">
        <v>24</v>
      </c>
      <c r="F41" s="454" t="s">
        <v>24</v>
      </c>
      <c r="G41" s="386">
        <v>40</v>
      </c>
      <c r="H41" s="386">
        <v>38</v>
      </c>
      <c r="I41" s="386">
        <v>39</v>
      </c>
      <c r="J41" s="386">
        <v>38</v>
      </c>
      <c r="K41" s="386">
        <v>40</v>
      </c>
      <c r="L41" s="387" t="s">
        <v>192</v>
      </c>
      <c r="M41" s="522" t="s">
        <v>192</v>
      </c>
      <c r="N41" s="510">
        <v>39.020000000000003</v>
      </c>
      <c r="P41" s="391">
        <v>38.28</v>
      </c>
      <c r="Q41" s="392">
        <f t="shared" si="0"/>
        <v>1.9331243469174555E-2</v>
      </c>
      <c r="R41" s="404"/>
    </row>
    <row r="42" spans="1:18" ht="20.100000000000001" customHeight="1">
      <c r="B42" s="504"/>
      <c r="C42" s="454" t="s">
        <v>209</v>
      </c>
      <c r="D42" s="454" t="s">
        <v>355</v>
      </c>
      <c r="E42" s="454" t="s">
        <v>24</v>
      </c>
      <c r="F42" s="454" t="s">
        <v>24</v>
      </c>
      <c r="G42" s="386">
        <v>43</v>
      </c>
      <c r="H42" s="386">
        <v>40</v>
      </c>
      <c r="I42" s="386">
        <v>35</v>
      </c>
      <c r="J42" s="386">
        <v>38</v>
      </c>
      <c r="K42" s="386">
        <v>39</v>
      </c>
      <c r="L42" s="387" t="s">
        <v>192</v>
      </c>
      <c r="M42" s="522" t="s">
        <v>192</v>
      </c>
      <c r="N42" s="510">
        <v>38.869999999999997</v>
      </c>
      <c r="P42" s="391">
        <v>41.13</v>
      </c>
      <c r="Q42" s="392">
        <f t="shared" si="0"/>
        <v>-5.4947726720155722E-2</v>
      </c>
      <c r="R42" s="404"/>
    </row>
    <row r="43" spans="1:18" s="514" customFormat="1" ht="20.100000000000001" customHeight="1">
      <c r="A43" s="512"/>
      <c r="B43" s="513"/>
      <c r="C43" s="454" t="s">
        <v>209</v>
      </c>
      <c r="D43" s="454" t="s">
        <v>356</v>
      </c>
      <c r="E43" s="454" t="s">
        <v>24</v>
      </c>
      <c r="F43" s="454" t="s">
        <v>24</v>
      </c>
      <c r="G43" s="386">
        <v>55</v>
      </c>
      <c r="H43" s="386">
        <v>57</v>
      </c>
      <c r="I43" s="386">
        <v>50</v>
      </c>
      <c r="J43" s="386">
        <v>55</v>
      </c>
      <c r="K43" s="386">
        <v>49</v>
      </c>
      <c r="L43" s="386" t="s">
        <v>192</v>
      </c>
      <c r="M43" s="509" t="s">
        <v>192</v>
      </c>
      <c r="N43" s="510">
        <v>52.88</v>
      </c>
      <c r="P43" s="391">
        <v>53.79</v>
      </c>
      <c r="Q43" s="392">
        <f t="shared" si="0"/>
        <v>-1.6917642684513786E-2</v>
      </c>
      <c r="R43" s="515"/>
    </row>
    <row r="44" spans="1:18" s="523" customFormat="1" ht="20.100000000000001" customHeight="1">
      <c r="A44" s="511"/>
      <c r="B44" s="516" t="s">
        <v>357</v>
      </c>
      <c r="C44" s="454" t="s">
        <v>331</v>
      </c>
      <c r="D44" s="454" t="s">
        <v>358</v>
      </c>
      <c r="E44" s="454" t="s">
        <v>24</v>
      </c>
      <c r="F44" s="454" t="s">
        <v>359</v>
      </c>
      <c r="G44" s="386">
        <v>50.3</v>
      </c>
      <c r="H44" s="386">
        <v>50.3</v>
      </c>
      <c r="I44" s="386">
        <v>51.11</v>
      </c>
      <c r="J44" s="386">
        <v>51.11</v>
      </c>
      <c r="K44" s="386">
        <v>57.66</v>
      </c>
      <c r="L44" s="386">
        <v>54.33</v>
      </c>
      <c r="M44" s="509" t="s">
        <v>192</v>
      </c>
      <c r="N44" s="510">
        <v>52.58</v>
      </c>
      <c r="P44" s="391">
        <v>43.12</v>
      </c>
      <c r="Q44" s="392">
        <f t="shared" si="0"/>
        <v>0.21938775510204084</v>
      </c>
      <c r="R44" s="404"/>
    </row>
    <row r="45" spans="1:18" ht="20.100000000000001" customHeight="1">
      <c r="B45" s="504"/>
      <c r="C45" s="454" t="s">
        <v>209</v>
      </c>
      <c r="D45" s="454" t="s">
        <v>360</v>
      </c>
      <c r="E45" s="454" t="s">
        <v>24</v>
      </c>
      <c r="F45" s="454" t="s">
        <v>24</v>
      </c>
      <c r="G45" s="386">
        <v>75</v>
      </c>
      <c r="H45" s="386">
        <v>80</v>
      </c>
      <c r="I45" s="386">
        <v>78</v>
      </c>
      <c r="J45" s="386">
        <v>78</v>
      </c>
      <c r="K45" s="386">
        <v>80</v>
      </c>
      <c r="L45" s="386" t="s">
        <v>192</v>
      </c>
      <c r="M45" s="509" t="s">
        <v>192</v>
      </c>
      <c r="N45" s="510">
        <v>78.650000000000006</v>
      </c>
      <c r="P45" s="391">
        <v>65.58</v>
      </c>
      <c r="Q45" s="392">
        <f t="shared" si="0"/>
        <v>0.19929856663616968</v>
      </c>
      <c r="R45" s="404"/>
    </row>
    <row r="46" spans="1:18" ht="20.100000000000001" customHeight="1">
      <c r="B46" s="516" t="s">
        <v>361</v>
      </c>
      <c r="C46" s="454" t="s">
        <v>209</v>
      </c>
      <c r="D46" s="454" t="s">
        <v>362</v>
      </c>
      <c r="E46" s="454" t="s">
        <v>263</v>
      </c>
      <c r="F46" s="454" t="s">
        <v>363</v>
      </c>
      <c r="G46" s="386">
        <v>63.26</v>
      </c>
      <c r="H46" s="386">
        <v>63.02</v>
      </c>
      <c r="I46" s="386">
        <v>58.19</v>
      </c>
      <c r="J46" s="386">
        <v>65.31</v>
      </c>
      <c r="K46" s="386">
        <v>68.08</v>
      </c>
      <c r="L46" s="386" t="s">
        <v>192</v>
      </c>
      <c r="M46" s="509" t="s">
        <v>192</v>
      </c>
      <c r="N46" s="510">
        <v>63.31</v>
      </c>
      <c r="P46" s="391">
        <v>62.87</v>
      </c>
      <c r="Q46" s="392">
        <f t="shared" si="0"/>
        <v>6.9985684746302667E-3</v>
      </c>
      <c r="R46" s="404"/>
    </row>
    <row r="47" spans="1:18" ht="20.100000000000001" customHeight="1">
      <c r="B47" s="504"/>
      <c r="C47" s="454" t="s">
        <v>209</v>
      </c>
      <c r="D47" s="454" t="s">
        <v>364</v>
      </c>
      <c r="E47" s="454" t="s">
        <v>263</v>
      </c>
      <c r="F47" s="454" t="s">
        <v>363</v>
      </c>
      <c r="G47" s="386">
        <v>57.25</v>
      </c>
      <c r="H47" s="386">
        <v>56.03</v>
      </c>
      <c r="I47" s="386">
        <v>59.22</v>
      </c>
      <c r="J47" s="386">
        <v>57.43</v>
      </c>
      <c r="K47" s="386">
        <v>52.91</v>
      </c>
      <c r="L47" s="386" t="s">
        <v>192</v>
      </c>
      <c r="M47" s="509" t="s">
        <v>192</v>
      </c>
      <c r="N47" s="510">
        <v>56.81</v>
      </c>
      <c r="P47" s="391">
        <v>57.24</v>
      </c>
      <c r="Q47" s="392">
        <f t="shared" si="0"/>
        <v>-7.5122292103424124E-3</v>
      </c>
      <c r="R47" s="404"/>
    </row>
    <row r="48" spans="1:18" ht="20.100000000000001" customHeight="1">
      <c r="B48" s="504"/>
      <c r="C48" s="454" t="s">
        <v>229</v>
      </c>
      <c r="D48" s="454" t="s">
        <v>365</v>
      </c>
      <c r="E48" s="454" t="s">
        <v>263</v>
      </c>
      <c r="F48" s="454" t="s">
        <v>366</v>
      </c>
      <c r="G48" s="386">
        <v>70</v>
      </c>
      <c r="H48" s="386">
        <v>70</v>
      </c>
      <c r="I48" s="386">
        <v>70</v>
      </c>
      <c r="J48" s="386">
        <v>70</v>
      </c>
      <c r="K48" s="386">
        <v>70</v>
      </c>
      <c r="L48" s="386" t="s">
        <v>192</v>
      </c>
      <c r="M48" s="509" t="s">
        <v>192</v>
      </c>
      <c r="N48" s="510">
        <v>70</v>
      </c>
      <c r="P48" s="391">
        <v>76</v>
      </c>
      <c r="Q48" s="392">
        <f t="shared" si="0"/>
        <v>-7.8947368421052627E-2</v>
      </c>
      <c r="R48" s="404"/>
    </row>
    <row r="49" spans="1:18" s="514" customFormat="1" ht="20.100000000000001" customHeight="1">
      <c r="A49" s="512"/>
      <c r="B49" s="516" t="s">
        <v>367</v>
      </c>
      <c r="C49" s="454" t="s">
        <v>231</v>
      </c>
      <c r="D49" s="454" t="s">
        <v>292</v>
      </c>
      <c r="E49" s="454" t="s">
        <v>24</v>
      </c>
      <c r="F49" s="454" t="s">
        <v>24</v>
      </c>
      <c r="G49" s="386">
        <v>90</v>
      </c>
      <c r="H49" s="386">
        <v>90</v>
      </c>
      <c r="I49" s="386">
        <v>90</v>
      </c>
      <c r="J49" s="386">
        <v>90</v>
      </c>
      <c r="K49" s="386">
        <v>90</v>
      </c>
      <c r="L49" s="386" t="s">
        <v>192</v>
      </c>
      <c r="M49" s="509" t="s">
        <v>192</v>
      </c>
      <c r="N49" s="510">
        <v>90</v>
      </c>
      <c r="P49" s="391">
        <v>93</v>
      </c>
      <c r="Q49" s="392">
        <f t="shared" si="0"/>
        <v>-3.2258064516129031E-2</v>
      </c>
      <c r="R49" s="515"/>
    </row>
    <row r="50" spans="1:18" ht="20.100000000000001" customHeight="1">
      <c r="B50" s="516" t="s">
        <v>368</v>
      </c>
      <c r="C50" s="454" t="s">
        <v>266</v>
      </c>
      <c r="D50" s="454" t="s">
        <v>369</v>
      </c>
      <c r="E50" s="454" t="s">
        <v>24</v>
      </c>
      <c r="F50" s="454" t="s">
        <v>24</v>
      </c>
      <c r="G50" s="386">
        <v>20</v>
      </c>
      <c r="H50" s="386">
        <v>20</v>
      </c>
      <c r="I50" s="386">
        <v>20</v>
      </c>
      <c r="J50" s="386">
        <v>20</v>
      </c>
      <c r="K50" s="386">
        <v>20</v>
      </c>
      <c r="L50" s="386" t="s">
        <v>192</v>
      </c>
      <c r="M50" s="509" t="s">
        <v>192</v>
      </c>
      <c r="N50" s="510">
        <v>20</v>
      </c>
      <c r="P50" s="391">
        <v>21</v>
      </c>
      <c r="Q50" s="392">
        <f t="shared" si="0"/>
        <v>-4.7619047619047616E-2</v>
      </c>
      <c r="R50" s="404"/>
    </row>
    <row r="51" spans="1:18" ht="20.100000000000001" customHeight="1">
      <c r="B51" s="504"/>
      <c r="C51" s="454" t="s">
        <v>210</v>
      </c>
      <c r="D51" s="454" t="s">
        <v>369</v>
      </c>
      <c r="E51" s="454" t="s">
        <v>24</v>
      </c>
      <c r="F51" s="454" t="s">
        <v>24</v>
      </c>
      <c r="G51" s="386">
        <v>20.329999999999998</v>
      </c>
      <c r="H51" s="386">
        <v>20.329999999999998</v>
      </c>
      <c r="I51" s="386">
        <v>20.329999999999998</v>
      </c>
      <c r="J51" s="386">
        <v>20.329999999999998</v>
      </c>
      <c r="K51" s="386">
        <v>20.329999999999998</v>
      </c>
      <c r="L51" s="387" t="s">
        <v>192</v>
      </c>
      <c r="M51" s="522" t="s">
        <v>192</v>
      </c>
      <c r="N51" s="510">
        <v>20.329999999999998</v>
      </c>
      <c r="P51" s="391">
        <v>21.58</v>
      </c>
      <c r="Q51" s="392">
        <f t="shared" si="0"/>
        <v>-5.792400370713624E-2</v>
      </c>
      <c r="R51" s="404"/>
    </row>
    <row r="52" spans="1:18" ht="20.100000000000001" customHeight="1">
      <c r="B52" s="504"/>
      <c r="C52" s="454" t="s">
        <v>266</v>
      </c>
      <c r="D52" s="454" t="s">
        <v>370</v>
      </c>
      <c r="E52" s="454" t="s">
        <v>24</v>
      </c>
      <c r="F52" s="454" t="s">
        <v>24</v>
      </c>
      <c r="G52" s="386">
        <v>28</v>
      </c>
      <c r="H52" s="386">
        <v>28</v>
      </c>
      <c r="I52" s="386">
        <v>28</v>
      </c>
      <c r="J52" s="386">
        <v>28</v>
      </c>
      <c r="K52" s="386">
        <v>28</v>
      </c>
      <c r="L52" s="387" t="s">
        <v>192</v>
      </c>
      <c r="M52" s="522" t="s">
        <v>192</v>
      </c>
      <c r="N52" s="510">
        <v>28</v>
      </c>
      <c r="P52" s="391">
        <v>30</v>
      </c>
      <c r="Q52" s="392">
        <f t="shared" si="0"/>
        <v>-6.6666666666666666E-2</v>
      </c>
      <c r="R52" s="404"/>
    </row>
    <row r="53" spans="1:18" ht="20.100000000000001" customHeight="1">
      <c r="B53" s="504"/>
      <c r="C53" s="454" t="s">
        <v>209</v>
      </c>
      <c r="D53" s="454" t="s">
        <v>370</v>
      </c>
      <c r="E53" s="454" t="s">
        <v>24</v>
      </c>
      <c r="F53" s="454" t="s">
        <v>24</v>
      </c>
      <c r="G53" s="386">
        <v>22</v>
      </c>
      <c r="H53" s="386">
        <v>24</v>
      </c>
      <c r="I53" s="386">
        <v>22</v>
      </c>
      <c r="J53" s="386">
        <v>21</v>
      </c>
      <c r="K53" s="386">
        <v>25</v>
      </c>
      <c r="L53" s="387" t="s">
        <v>192</v>
      </c>
      <c r="M53" s="522" t="s">
        <v>192</v>
      </c>
      <c r="N53" s="510">
        <v>23.2</v>
      </c>
      <c r="P53" s="391">
        <v>24.59</v>
      </c>
      <c r="Q53" s="392">
        <f t="shared" si="0"/>
        <v>-5.6527043513623448E-2</v>
      </c>
      <c r="R53" s="404"/>
    </row>
    <row r="54" spans="1:18" s="514" customFormat="1" ht="20.100000000000001" customHeight="1">
      <c r="A54" s="512"/>
      <c r="B54" s="513"/>
      <c r="C54" s="454" t="s">
        <v>210</v>
      </c>
      <c r="D54" s="454" t="s">
        <v>370</v>
      </c>
      <c r="E54" s="454" t="s">
        <v>24</v>
      </c>
      <c r="F54" s="454" t="s">
        <v>24</v>
      </c>
      <c r="G54" s="386">
        <v>25.11</v>
      </c>
      <c r="H54" s="386">
        <v>25.11</v>
      </c>
      <c r="I54" s="386">
        <v>25.11</v>
      </c>
      <c r="J54" s="386">
        <v>25.11</v>
      </c>
      <c r="K54" s="386">
        <v>25.11</v>
      </c>
      <c r="L54" s="386" t="s">
        <v>192</v>
      </c>
      <c r="M54" s="509" t="s">
        <v>192</v>
      </c>
      <c r="N54" s="510">
        <v>25.11</v>
      </c>
      <c r="P54" s="391">
        <v>24.84</v>
      </c>
      <c r="Q54" s="392">
        <f t="shared" si="0"/>
        <v>1.0869565217391287E-2</v>
      </c>
      <c r="R54" s="515"/>
    </row>
    <row r="55" spans="1:18" s="514" customFormat="1" ht="20.100000000000001" customHeight="1">
      <c r="A55" s="512"/>
      <c r="B55" s="516" t="s">
        <v>371</v>
      </c>
      <c r="C55" s="454" t="s">
        <v>340</v>
      </c>
      <c r="D55" s="454" t="s">
        <v>372</v>
      </c>
      <c r="E55" s="454" t="s">
        <v>24</v>
      </c>
      <c r="F55" s="454" t="s">
        <v>24</v>
      </c>
      <c r="G55" s="386">
        <v>253.82</v>
      </c>
      <c r="H55" s="386">
        <v>253.44</v>
      </c>
      <c r="I55" s="386">
        <v>252.34</v>
      </c>
      <c r="J55" s="386">
        <v>254.17</v>
      </c>
      <c r="K55" s="386">
        <v>254.17</v>
      </c>
      <c r="L55" s="386" t="s">
        <v>192</v>
      </c>
      <c r="M55" s="509" t="s">
        <v>192</v>
      </c>
      <c r="N55" s="510">
        <v>253.62</v>
      </c>
      <c r="P55" s="391">
        <v>257.04000000000002</v>
      </c>
      <c r="Q55" s="392">
        <f t="shared" si="0"/>
        <v>-1.3305322128851601E-2</v>
      </c>
      <c r="R55" s="515"/>
    </row>
    <row r="56" spans="1:18" ht="20.100000000000001" customHeight="1">
      <c r="B56" s="516" t="s">
        <v>373</v>
      </c>
      <c r="C56" s="454" t="s">
        <v>331</v>
      </c>
      <c r="D56" s="454" t="s">
        <v>374</v>
      </c>
      <c r="E56" s="454" t="s">
        <v>263</v>
      </c>
      <c r="F56" s="454" t="s">
        <v>24</v>
      </c>
      <c r="G56" s="386" t="s">
        <v>192</v>
      </c>
      <c r="H56" s="386">
        <v>127</v>
      </c>
      <c r="I56" s="386">
        <v>135</v>
      </c>
      <c r="J56" s="386">
        <v>162</v>
      </c>
      <c r="K56" s="386">
        <v>137</v>
      </c>
      <c r="L56" s="386">
        <v>139</v>
      </c>
      <c r="M56" s="509" t="s">
        <v>192</v>
      </c>
      <c r="N56" s="510">
        <v>139.91999999999999</v>
      </c>
      <c r="P56" s="391">
        <v>121.15</v>
      </c>
      <c r="Q56" s="392">
        <f t="shared" si="0"/>
        <v>0.15493190260008238</v>
      </c>
      <c r="R56" s="404"/>
    </row>
    <row r="57" spans="1:18" ht="20.100000000000001" customHeight="1">
      <c r="B57" s="504"/>
      <c r="C57" s="454" t="s">
        <v>209</v>
      </c>
      <c r="D57" s="454" t="s">
        <v>374</v>
      </c>
      <c r="E57" s="454" t="s">
        <v>263</v>
      </c>
      <c r="F57" s="454" t="s">
        <v>24</v>
      </c>
      <c r="G57" s="386">
        <v>155</v>
      </c>
      <c r="H57" s="386">
        <v>150</v>
      </c>
      <c r="I57" s="386">
        <v>150</v>
      </c>
      <c r="J57" s="386">
        <v>170</v>
      </c>
      <c r="K57" s="386">
        <v>150</v>
      </c>
      <c r="L57" s="386" t="s">
        <v>192</v>
      </c>
      <c r="M57" s="509" t="s">
        <v>192</v>
      </c>
      <c r="N57" s="510">
        <v>155.36000000000001</v>
      </c>
      <c r="P57" s="391">
        <v>142.5</v>
      </c>
      <c r="Q57" s="392">
        <f t="shared" si="0"/>
        <v>9.0245614035087809E-2</v>
      </c>
      <c r="R57" s="404"/>
    </row>
    <row r="58" spans="1:18" ht="20.100000000000001" customHeight="1">
      <c r="B58" s="504"/>
      <c r="C58" s="454" t="s">
        <v>331</v>
      </c>
      <c r="D58" s="454" t="s">
        <v>375</v>
      </c>
      <c r="E58" s="454" t="s">
        <v>263</v>
      </c>
      <c r="F58" s="454" t="s">
        <v>24</v>
      </c>
      <c r="G58" s="386" t="s">
        <v>192</v>
      </c>
      <c r="H58" s="386">
        <v>61</v>
      </c>
      <c r="I58" s="386">
        <v>54</v>
      </c>
      <c r="J58" s="386">
        <v>51</v>
      </c>
      <c r="K58" s="386">
        <v>40</v>
      </c>
      <c r="L58" s="386">
        <v>36</v>
      </c>
      <c r="M58" s="509" t="s">
        <v>192</v>
      </c>
      <c r="N58" s="510">
        <v>50.29</v>
      </c>
      <c r="P58" s="391">
        <v>67.97</v>
      </c>
      <c r="Q58" s="392">
        <f t="shared" si="0"/>
        <v>-0.26011475651022509</v>
      </c>
      <c r="R58" s="404"/>
    </row>
    <row r="59" spans="1:18" ht="20.100000000000001" customHeight="1">
      <c r="B59" s="504"/>
      <c r="C59" s="454" t="s">
        <v>331</v>
      </c>
      <c r="D59" s="454" t="s">
        <v>376</v>
      </c>
      <c r="E59" s="454" t="s">
        <v>263</v>
      </c>
      <c r="F59" s="454" t="s">
        <v>377</v>
      </c>
      <c r="G59" s="386">
        <v>26</v>
      </c>
      <c r="H59" s="386">
        <v>41.5</v>
      </c>
      <c r="I59" s="386">
        <v>35</v>
      </c>
      <c r="J59" s="386">
        <v>33</v>
      </c>
      <c r="K59" s="386">
        <v>27</v>
      </c>
      <c r="L59" s="386">
        <v>42</v>
      </c>
      <c r="M59" s="509" t="s">
        <v>192</v>
      </c>
      <c r="N59" s="510">
        <v>37.729999999999997</v>
      </c>
      <c r="P59" s="391">
        <v>53.52</v>
      </c>
      <c r="Q59" s="392">
        <f t="shared" si="0"/>
        <v>-0.29502989536621832</v>
      </c>
      <c r="R59" s="404"/>
    </row>
    <row r="60" spans="1:18" ht="20.100000000000001" customHeight="1">
      <c r="B60" s="504"/>
      <c r="C60" s="454" t="s">
        <v>229</v>
      </c>
      <c r="D60" s="454" t="s">
        <v>376</v>
      </c>
      <c r="E60" s="454" t="s">
        <v>263</v>
      </c>
      <c r="F60" s="454" t="s">
        <v>377</v>
      </c>
      <c r="G60" s="386">
        <v>75</v>
      </c>
      <c r="H60" s="386">
        <v>75</v>
      </c>
      <c r="I60" s="386">
        <v>75</v>
      </c>
      <c r="J60" s="386">
        <v>75</v>
      </c>
      <c r="K60" s="386">
        <v>75</v>
      </c>
      <c r="L60" s="386" t="s">
        <v>192</v>
      </c>
      <c r="M60" s="509" t="s">
        <v>192</v>
      </c>
      <c r="N60" s="510">
        <v>75</v>
      </c>
      <c r="P60" s="391">
        <v>82</v>
      </c>
      <c r="Q60" s="392">
        <f t="shared" si="0"/>
        <v>-8.5365853658536592E-2</v>
      </c>
      <c r="R60" s="404"/>
    </row>
    <row r="61" spans="1:18" ht="20.100000000000001" customHeight="1" thickBot="1">
      <c r="B61" s="395"/>
      <c r="C61" s="396" t="s">
        <v>209</v>
      </c>
      <c r="D61" s="396" t="s">
        <v>376</v>
      </c>
      <c r="E61" s="396" t="s">
        <v>263</v>
      </c>
      <c r="F61" s="396" t="s">
        <v>377</v>
      </c>
      <c r="G61" s="524">
        <v>60</v>
      </c>
      <c r="H61" s="524">
        <v>70</v>
      </c>
      <c r="I61" s="524">
        <v>75</v>
      </c>
      <c r="J61" s="524">
        <v>55</v>
      </c>
      <c r="K61" s="524">
        <v>60</v>
      </c>
      <c r="L61" s="524" t="s">
        <v>192</v>
      </c>
      <c r="M61" s="524" t="s">
        <v>192</v>
      </c>
      <c r="N61" s="525">
        <v>62.63</v>
      </c>
      <c r="P61" s="391">
        <v>61.58</v>
      </c>
      <c r="Q61" s="392">
        <f t="shared" si="0"/>
        <v>1.7050990581357655E-2</v>
      </c>
      <c r="R61" s="404"/>
    </row>
    <row r="62" spans="1:18" ht="16.350000000000001" customHeight="1">
      <c r="N62" s="106" t="s">
        <v>57</v>
      </c>
      <c r="P62" s="391"/>
      <c r="Q62" s="392"/>
    </row>
    <row r="63" spans="1:18" ht="16.350000000000001" customHeight="1">
      <c r="M63" s="526"/>
      <c r="N63" s="278"/>
      <c r="P63" s="391"/>
      <c r="Q63" s="392"/>
    </row>
    <row r="64" spans="1:18" ht="16.350000000000001" customHeight="1">
      <c r="P64" s="391"/>
      <c r="Q64" s="392"/>
    </row>
    <row r="65" spans="16:17" ht="16.350000000000001" customHeight="1">
      <c r="P65" s="391"/>
      <c r="Q65" s="392"/>
    </row>
    <row r="66" spans="16:17" ht="16.350000000000001" customHeight="1">
      <c r="Q66" s="404"/>
    </row>
    <row r="67" spans="16:17" ht="16.350000000000001" customHeight="1">
      <c r="Q67" s="404"/>
    </row>
    <row r="68" spans="16:17" ht="16.350000000000001" customHeight="1">
      <c r="Q68" s="404"/>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8"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4"/>
  <sheetViews>
    <sheetView showGridLines="0" topLeftCell="A18" zoomScale="70" zoomScaleNormal="70" zoomScaleSheetLayoutView="80" workbookViewId="0">
      <selection activeCell="G43" sqref="G43:N62"/>
    </sheetView>
  </sheetViews>
  <sheetFormatPr baseColWidth="10" defaultColWidth="12.5703125" defaultRowHeight="15"/>
  <cols>
    <col min="1" max="1" width="2.7109375" style="527" customWidth="1"/>
    <col min="2" max="2" width="36.28515625" style="500" bestFit="1" customWidth="1"/>
    <col min="3" max="3" width="12.7109375" style="500" customWidth="1"/>
    <col min="4" max="4" width="29.5703125" style="500" bestFit="1" customWidth="1"/>
    <col min="5" max="5" width="7.7109375" style="500" customWidth="1"/>
    <col min="6" max="6" width="21.7109375" style="500" customWidth="1"/>
    <col min="7" max="7" width="51.7109375" style="500" bestFit="1" customWidth="1"/>
    <col min="8" max="8" width="3.7109375" style="346" customWidth="1"/>
    <col min="9" max="9" width="8.28515625" style="346" bestFit="1" customWidth="1"/>
    <col min="10" max="10" width="10.85546875" style="528" bestFit="1" customWidth="1"/>
    <col min="11" max="11" width="9.28515625" style="346" customWidth="1"/>
    <col min="12" max="12" width="12.5703125" style="346"/>
    <col min="13" max="14" width="14.7109375" style="346" bestFit="1" customWidth="1"/>
    <col min="15" max="15" width="12.85546875" style="346" bestFit="1" customWidth="1"/>
    <col min="16" max="16384" width="12.5703125" style="346"/>
  </cols>
  <sheetData>
    <row r="2" spans="1:11">
      <c r="G2" s="349"/>
      <c r="H2" s="350"/>
    </row>
    <row r="3" spans="1:11" ht="8.25" customHeight="1">
      <c r="H3" s="350"/>
    </row>
    <row r="4" spans="1:11" ht="0.75" customHeight="1" thickBot="1">
      <c r="H4" s="350"/>
    </row>
    <row r="5" spans="1:11" ht="26.25" customHeight="1" thickBot="1">
      <c r="B5" s="436" t="s">
        <v>378</v>
      </c>
      <c r="C5" s="437"/>
      <c r="D5" s="437"/>
      <c r="E5" s="437"/>
      <c r="F5" s="437"/>
      <c r="G5" s="438"/>
      <c r="H5" s="352"/>
    </row>
    <row r="6" spans="1:11" ht="15" customHeight="1">
      <c r="B6" s="440"/>
      <c r="C6" s="440"/>
      <c r="D6" s="440"/>
      <c r="E6" s="440"/>
      <c r="F6" s="440"/>
      <c r="G6" s="440"/>
      <c r="H6" s="354"/>
    </row>
    <row r="7" spans="1:11" ht="15" customHeight="1">
      <c r="B7" s="440" t="s">
        <v>308</v>
      </c>
      <c r="C7" s="440"/>
      <c r="D7" s="440"/>
      <c r="E7" s="440"/>
      <c r="F7" s="440"/>
      <c r="G7" s="440"/>
      <c r="H7" s="354"/>
    </row>
    <row r="8" spans="1:11" ht="15" customHeight="1">
      <c r="B8" s="529"/>
      <c r="C8" s="529"/>
      <c r="D8" s="529"/>
      <c r="E8" s="529"/>
      <c r="F8" s="529"/>
      <c r="G8" s="529"/>
      <c r="H8" s="354"/>
    </row>
    <row r="9" spans="1:11" ht="16.5" customHeight="1">
      <c r="B9" s="361" t="s">
        <v>309</v>
      </c>
      <c r="C9" s="361"/>
      <c r="D9" s="361"/>
      <c r="E9" s="361"/>
      <c r="F9" s="361"/>
      <c r="G9" s="361"/>
      <c r="H9" s="354"/>
    </row>
    <row r="10" spans="1:11" s="364" customFormat="1" ht="12" customHeight="1">
      <c r="A10" s="530"/>
      <c r="B10" s="531"/>
      <c r="C10" s="531"/>
      <c r="D10" s="531"/>
      <c r="E10" s="531"/>
      <c r="F10" s="531"/>
      <c r="G10" s="531"/>
      <c r="H10" s="354"/>
      <c r="J10" s="532"/>
    </row>
    <row r="11" spans="1:11" ht="17.25" customHeight="1">
      <c r="A11" s="533"/>
      <c r="B11" s="534" t="s">
        <v>72</v>
      </c>
      <c r="C11" s="534"/>
      <c r="D11" s="534"/>
      <c r="E11" s="534"/>
      <c r="F11" s="534"/>
      <c r="G11" s="534"/>
      <c r="H11" s="535"/>
    </row>
    <row r="12" spans="1:11" ht="6.75" customHeight="1" thickBot="1">
      <c r="A12" s="533"/>
      <c r="B12" s="536"/>
      <c r="C12" s="536"/>
      <c r="D12" s="536"/>
      <c r="E12" s="536"/>
      <c r="F12" s="536"/>
      <c r="G12" s="536"/>
      <c r="H12" s="535"/>
    </row>
    <row r="13" spans="1:11" ht="16.350000000000001" customHeight="1">
      <c r="A13" s="533"/>
      <c r="B13" s="368" t="s">
        <v>185</v>
      </c>
      <c r="C13" s="369" t="s">
        <v>252</v>
      </c>
      <c r="D13" s="370" t="s">
        <v>253</v>
      </c>
      <c r="E13" s="369" t="s">
        <v>254</v>
      </c>
      <c r="F13" s="370" t="s">
        <v>255</v>
      </c>
      <c r="G13" s="449" t="s">
        <v>310</v>
      </c>
      <c r="H13" s="537"/>
    </row>
    <row r="14" spans="1:11" ht="16.350000000000001" customHeight="1">
      <c r="A14" s="533"/>
      <c r="B14" s="377"/>
      <c r="C14" s="378"/>
      <c r="D14" s="450" t="s">
        <v>258</v>
      </c>
      <c r="E14" s="378"/>
      <c r="F14" s="379"/>
      <c r="G14" s="451" t="str">
        <f>'[8]Pág. 15'!$G$13</f>
        <v>Semana 28 - 2020: 06/07 - 12/07</v>
      </c>
      <c r="H14" s="538"/>
    </row>
    <row r="15" spans="1:11" s="523" customFormat="1" ht="30" customHeight="1">
      <c r="A15" s="533"/>
      <c r="B15" s="478" t="s">
        <v>323</v>
      </c>
      <c r="C15" s="385" t="s">
        <v>312</v>
      </c>
      <c r="D15" s="385" t="s">
        <v>325</v>
      </c>
      <c r="E15" s="385" t="s">
        <v>24</v>
      </c>
      <c r="F15" s="385" t="s">
        <v>326</v>
      </c>
      <c r="G15" s="456">
        <v>185</v>
      </c>
      <c r="H15" s="424"/>
      <c r="I15" s="457">
        <v>180</v>
      </c>
      <c r="J15" s="539">
        <f t="shared" ref="J15:J32" si="0">(G15-I15)/I15</f>
        <v>2.7777777777777776E-2</v>
      </c>
      <c r="K15" s="540"/>
    </row>
    <row r="16" spans="1:11" s="393" customFormat="1" ht="30" customHeight="1">
      <c r="A16" s="527"/>
      <c r="B16" s="384"/>
      <c r="C16" s="385" t="s">
        <v>312</v>
      </c>
      <c r="D16" s="385" t="s">
        <v>327</v>
      </c>
      <c r="E16" s="385" t="s">
        <v>24</v>
      </c>
      <c r="F16" s="385" t="s">
        <v>379</v>
      </c>
      <c r="G16" s="456">
        <v>234.24</v>
      </c>
      <c r="I16" s="457">
        <v>235.38</v>
      </c>
      <c r="J16" s="539">
        <f t="shared" si="0"/>
        <v>-4.8432322202395543E-3</v>
      </c>
      <c r="K16" s="457"/>
    </row>
    <row r="17" spans="1:11" s="514" customFormat="1" ht="30" customHeight="1">
      <c r="A17" s="541"/>
      <c r="B17" s="394"/>
      <c r="C17" s="385" t="s">
        <v>312</v>
      </c>
      <c r="D17" s="385" t="s">
        <v>329</v>
      </c>
      <c r="E17" s="385" t="s">
        <v>24</v>
      </c>
      <c r="F17" s="385" t="s">
        <v>326</v>
      </c>
      <c r="G17" s="456">
        <v>169.75</v>
      </c>
      <c r="H17" s="542"/>
      <c r="I17" s="457">
        <v>185.92</v>
      </c>
      <c r="J17" s="539">
        <f t="shared" si="0"/>
        <v>-8.6972891566265004E-2</v>
      </c>
      <c r="K17" s="543"/>
    </row>
    <row r="18" spans="1:11" s="393" customFormat="1" ht="30" customHeight="1">
      <c r="A18" s="527"/>
      <c r="B18" s="544" t="s">
        <v>330</v>
      </c>
      <c r="C18" s="385" t="s">
        <v>312</v>
      </c>
      <c r="D18" s="385" t="s">
        <v>292</v>
      </c>
      <c r="E18" s="385" t="s">
        <v>24</v>
      </c>
      <c r="F18" s="385" t="s">
        <v>380</v>
      </c>
      <c r="G18" s="456">
        <v>39.700000000000003</v>
      </c>
      <c r="H18" s="390"/>
      <c r="I18" s="457">
        <v>40.869999999999997</v>
      </c>
      <c r="J18" s="539">
        <f t="shared" si="0"/>
        <v>-2.8627355028137867E-2</v>
      </c>
      <c r="K18" s="457"/>
    </row>
    <row r="19" spans="1:11" s="393" customFormat="1" ht="30" customHeight="1">
      <c r="A19" s="527"/>
      <c r="B19" s="544" t="s">
        <v>333</v>
      </c>
      <c r="C19" s="385" t="s">
        <v>312</v>
      </c>
      <c r="D19" s="385" t="s">
        <v>313</v>
      </c>
      <c r="E19" s="385" t="s">
        <v>24</v>
      </c>
      <c r="F19" s="385" t="s">
        <v>381</v>
      </c>
      <c r="G19" s="456">
        <v>40.89</v>
      </c>
      <c r="H19" s="390"/>
      <c r="I19" s="457">
        <v>41.44</v>
      </c>
      <c r="J19" s="539">
        <f t="shared" si="0"/>
        <v>-1.3272200772200704E-2</v>
      </c>
      <c r="K19" s="457"/>
    </row>
    <row r="20" spans="1:11" s="393" customFormat="1" ht="30" customHeight="1">
      <c r="A20" s="527"/>
      <c r="B20" s="544" t="s">
        <v>336</v>
      </c>
      <c r="C20" s="385" t="s">
        <v>312</v>
      </c>
      <c r="D20" s="385" t="s">
        <v>292</v>
      </c>
      <c r="E20" s="385" t="s">
        <v>24</v>
      </c>
      <c r="F20" s="385" t="s">
        <v>24</v>
      </c>
      <c r="G20" s="456">
        <v>22.12</v>
      </c>
      <c r="H20" s="390"/>
      <c r="I20" s="457">
        <v>22.67</v>
      </c>
      <c r="J20" s="539">
        <f t="shared" si="0"/>
        <v>-2.4261138067931218E-2</v>
      </c>
      <c r="K20" s="457"/>
    </row>
    <row r="21" spans="1:11" s="393" customFormat="1" ht="30" customHeight="1">
      <c r="A21" s="527"/>
      <c r="B21" s="545" t="s">
        <v>337</v>
      </c>
      <c r="C21" s="385" t="s">
        <v>312</v>
      </c>
      <c r="D21" s="385" t="s">
        <v>338</v>
      </c>
      <c r="E21" s="385" t="s">
        <v>24</v>
      </c>
      <c r="F21" s="385" t="s">
        <v>382</v>
      </c>
      <c r="G21" s="546">
        <v>171.24</v>
      </c>
      <c r="H21" s="390"/>
      <c r="I21" s="457">
        <v>171.33</v>
      </c>
      <c r="J21" s="539">
        <f t="shared" si="0"/>
        <v>-5.2530204867800971E-4</v>
      </c>
      <c r="K21" s="457"/>
    </row>
    <row r="22" spans="1:11" s="393" customFormat="1" ht="30" customHeight="1">
      <c r="A22" s="527"/>
      <c r="B22" s="545" t="s">
        <v>341</v>
      </c>
      <c r="C22" s="385" t="s">
        <v>312</v>
      </c>
      <c r="D22" s="385" t="s">
        <v>292</v>
      </c>
      <c r="E22" s="385" t="s">
        <v>24</v>
      </c>
      <c r="F22" s="385" t="s">
        <v>383</v>
      </c>
      <c r="G22" s="546">
        <v>47</v>
      </c>
      <c r="H22" s="390"/>
      <c r="I22" s="457">
        <v>52.31</v>
      </c>
      <c r="J22" s="539">
        <f t="shared" si="0"/>
        <v>-0.10151022748996372</v>
      </c>
      <c r="K22" s="457"/>
    </row>
    <row r="23" spans="1:11" s="393" customFormat="1" ht="30" customHeight="1">
      <c r="A23" s="527"/>
      <c r="B23" s="544" t="s">
        <v>344</v>
      </c>
      <c r="C23" s="385" t="s">
        <v>312</v>
      </c>
      <c r="D23" s="385" t="s">
        <v>292</v>
      </c>
      <c r="E23" s="385" t="s">
        <v>24</v>
      </c>
      <c r="F23" s="385" t="s">
        <v>24</v>
      </c>
      <c r="G23" s="456">
        <v>186.6</v>
      </c>
      <c r="H23" s="390"/>
      <c r="I23" s="457">
        <v>189.37</v>
      </c>
      <c r="J23" s="539">
        <f t="shared" si="0"/>
        <v>-1.4627448909542221E-2</v>
      </c>
      <c r="K23" s="457"/>
    </row>
    <row r="24" spans="1:11" s="393" customFormat="1" ht="30" customHeight="1">
      <c r="A24" s="527"/>
      <c r="B24" s="544" t="s">
        <v>346</v>
      </c>
      <c r="C24" s="385" t="s">
        <v>312</v>
      </c>
      <c r="D24" s="385" t="s">
        <v>292</v>
      </c>
      <c r="E24" s="385" t="s">
        <v>263</v>
      </c>
      <c r="F24" s="385" t="s">
        <v>384</v>
      </c>
      <c r="G24" s="456">
        <v>61.82</v>
      </c>
      <c r="H24" s="390"/>
      <c r="I24" s="457">
        <v>65.040000000000006</v>
      </c>
      <c r="J24" s="539">
        <f t="shared" si="0"/>
        <v>-4.9507995079950885E-2</v>
      </c>
      <c r="K24" s="457"/>
    </row>
    <row r="25" spans="1:11" s="393" customFormat="1" ht="30" customHeight="1">
      <c r="A25" s="527"/>
      <c r="B25" s="544" t="s">
        <v>352</v>
      </c>
      <c r="C25" s="385" t="s">
        <v>312</v>
      </c>
      <c r="D25" s="385" t="s">
        <v>292</v>
      </c>
      <c r="E25" s="385" t="s">
        <v>24</v>
      </c>
      <c r="F25" s="385" t="s">
        <v>24</v>
      </c>
      <c r="G25" s="456">
        <v>43.57</v>
      </c>
      <c r="H25" s="390"/>
      <c r="I25" s="457">
        <v>40.71</v>
      </c>
      <c r="J25" s="539">
        <f t="shared" si="0"/>
        <v>7.0253009088675988E-2</v>
      </c>
      <c r="K25" s="457"/>
    </row>
    <row r="26" spans="1:11" s="393" customFormat="1" ht="30" customHeight="1">
      <c r="A26" s="527"/>
      <c r="B26" s="544" t="s">
        <v>357</v>
      </c>
      <c r="C26" s="385" t="s">
        <v>312</v>
      </c>
      <c r="D26" s="385" t="s">
        <v>385</v>
      </c>
      <c r="E26" s="385" t="s">
        <v>24</v>
      </c>
      <c r="F26" s="385" t="s">
        <v>359</v>
      </c>
      <c r="G26" s="456">
        <v>52.58</v>
      </c>
      <c r="H26" s="390"/>
      <c r="I26" s="457">
        <v>43.12</v>
      </c>
      <c r="J26" s="539">
        <f t="shared" si="0"/>
        <v>0.21938775510204084</v>
      </c>
      <c r="K26" s="457"/>
    </row>
    <row r="27" spans="1:11" s="393" customFormat="1" ht="30" customHeight="1">
      <c r="A27" s="527"/>
      <c r="B27" s="544" t="s">
        <v>386</v>
      </c>
      <c r="C27" s="385" t="s">
        <v>312</v>
      </c>
      <c r="D27" s="385" t="s">
        <v>292</v>
      </c>
      <c r="E27" s="385" t="s">
        <v>263</v>
      </c>
      <c r="F27" s="385" t="s">
        <v>387</v>
      </c>
      <c r="G27" s="456">
        <v>61.91</v>
      </c>
      <c r="H27" s="390"/>
      <c r="I27" s="457">
        <v>64.25</v>
      </c>
      <c r="J27" s="539">
        <f t="shared" si="0"/>
        <v>-3.6420233463035072E-2</v>
      </c>
      <c r="K27" s="457"/>
    </row>
    <row r="28" spans="1:11" s="393" customFormat="1" ht="30" customHeight="1">
      <c r="A28" s="527"/>
      <c r="B28" s="544" t="s">
        <v>368</v>
      </c>
      <c r="C28" s="385" t="s">
        <v>312</v>
      </c>
      <c r="D28" s="385" t="s">
        <v>292</v>
      </c>
      <c r="E28" s="385" t="s">
        <v>24</v>
      </c>
      <c r="F28" s="385" t="s">
        <v>24</v>
      </c>
      <c r="G28" s="456">
        <v>23.5</v>
      </c>
      <c r="H28" s="390"/>
      <c r="I28" s="457">
        <v>24.71</v>
      </c>
      <c r="J28" s="539">
        <f t="shared" si="0"/>
        <v>-4.8968029138000843E-2</v>
      </c>
      <c r="K28" s="457"/>
    </row>
    <row r="29" spans="1:11" s="523" customFormat="1" ht="30" customHeight="1">
      <c r="A29" s="533"/>
      <c r="B29" s="478" t="s">
        <v>373</v>
      </c>
      <c r="C29" s="385" t="s">
        <v>312</v>
      </c>
      <c r="D29" s="385" t="s">
        <v>374</v>
      </c>
      <c r="E29" s="385" t="s">
        <v>263</v>
      </c>
      <c r="F29" s="385" t="s">
        <v>24</v>
      </c>
      <c r="G29" s="456">
        <v>146.1</v>
      </c>
      <c r="I29" s="457">
        <v>127.56</v>
      </c>
      <c r="J29" s="539">
        <f t="shared" si="0"/>
        <v>0.14534336782690493</v>
      </c>
      <c r="K29" s="540"/>
    </row>
    <row r="30" spans="1:11" s="393" customFormat="1" ht="30" customHeight="1">
      <c r="A30" s="527"/>
      <c r="B30" s="384"/>
      <c r="C30" s="385" t="s">
        <v>312</v>
      </c>
      <c r="D30" s="385" t="s">
        <v>375</v>
      </c>
      <c r="E30" s="385" t="s">
        <v>263</v>
      </c>
      <c r="F30" s="385" t="s">
        <v>24</v>
      </c>
      <c r="G30" s="456">
        <v>50.29</v>
      </c>
      <c r="I30" s="457">
        <v>67.97</v>
      </c>
      <c r="J30" s="539">
        <f t="shared" si="0"/>
        <v>-0.26011475651022509</v>
      </c>
      <c r="K30" s="457"/>
    </row>
    <row r="31" spans="1:11" ht="30" customHeight="1">
      <c r="B31" s="394"/>
      <c r="C31" s="385" t="s">
        <v>312</v>
      </c>
      <c r="D31" s="385" t="s">
        <v>376</v>
      </c>
      <c r="E31" s="385" t="s">
        <v>263</v>
      </c>
      <c r="F31" s="385" t="s">
        <v>377</v>
      </c>
      <c r="G31" s="456">
        <v>56.26</v>
      </c>
      <c r="H31" s="424"/>
      <c r="I31" s="457">
        <v>60.62</v>
      </c>
      <c r="J31" s="539">
        <f t="shared" si="0"/>
        <v>-7.1923457604750898E-2</v>
      </c>
      <c r="K31" s="543"/>
    </row>
    <row r="32" spans="1:11" s="393" customFormat="1" ht="30" customHeight="1" thickBot="1">
      <c r="A32" s="527"/>
      <c r="B32" s="547" t="s">
        <v>388</v>
      </c>
      <c r="C32" s="397" t="s">
        <v>312</v>
      </c>
      <c r="D32" s="397" t="s">
        <v>292</v>
      </c>
      <c r="E32" s="397" t="s">
        <v>24</v>
      </c>
      <c r="F32" s="397" t="s">
        <v>24</v>
      </c>
      <c r="G32" s="548">
        <v>38.700000000000003</v>
      </c>
      <c r="H32" s="390"/>
      <c r="I32" s="457">
        <v>37.01</v>
      </c>
      <c r="J32" s="539">
        <f t="shared" si="0"/>
        <v>4.5663334233990945E-2</v>
      </c>
      <c r="K32" s="457"/>
    </row>
    <row r="33" spans="2:10">
      <c r="B33" s="549"/>
      <c r="C33" s="549"/>
      <c r="D33" s="549"/>
      <c r="E33" s="549"/>
      <c r="F33" s="549"/>
      <c r="G33" s="106" t="s">
        <v>57</v>
      </c>
      <c r="I33" s="364"/>
      <c r="J33" s="532"/>
    </row>
    <row r="34" spans="2:10" ht="14.25" customHeight="1">
      <c r="G34" s="278"/>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election activeCell="G19" sqref="G19"/>
    </sheetView>
  </sheetViews>
  <sheetFormatPr baseColWidth="10" defaultRowHeight="12.75"/>
  <cols>
    <col min="1" max="1" width="2.7109375" style="550" customWidth="1"/>
    <col min="2" max="2" width="25" style="550" customWidth="1"/>
    <col min="3" max="3" width="11.5703125" style="550" customWidth="1"/>
    <col min="4" max="4" width="11.42578125" style="550"/>
    <col min="5" max="5" width="19" style="550" customWidth="1"/>
    <col min="6" max="6" width="15" style="550" customWidth="1"/>
    <col min="7" max="7" width="14.5703125" style="550" customWidth="1"/>
    <col min="8" max="8" width="15.85546875" style="550" customWidth="1"/>
    <col min="9" max="9" width="2.7109375" style="550" customWidth="1"/>
    <col min="10" max="16384" width="11.42578125" style="550"/>
  </cols>
  <sheetData>
    <row r="3" spans="2:8" ht="18">
      <c r="B3" s="351" t="s">
        <v>389</v>
      </c>
      <c r="C3" s="351"/>
      <c r="D3" s="351"/>
      <c r="E3" s="351"/>
      <c r="F3" s="351"/>
      <c r="G3" s="351"/>
      <c r="H3" s="351"/>
    </row>
    <row r="4" spans="2:8" ht="15">
      <c r="B4" s="551" t="s">
        <v>390</v>
      </c>
      <c r="C4" s="551"/>
      <c r="D4" s="551"/>
      <c r="E4" s="551"/>
      <c r="F4" s="551"/>
      <c r="G4" s="551"/>
      <c r="H4" s="551"/>
    </row>
    <row r="5" spans="2:8" ht="15.75" thickBot="1">
      <c r="B5" s="552"/>
      <c r="C5" s="552"/>
      <c r="D5" s="552"/>
      <c r="E5" s="552"/>
      <c r="F5" s="552"/>
      <c r="G5" s="552"/>
      <c r="H5" s="552"/>
    </row>
    <row r="6" spans="2:8" ht="15" thickBot="1">
      <c r="B6" s="436" t="s">
        <v>391</v>
      </c>
      <c r="C6" s="437"/>
      <c r="D6" s="437"/>
      <c r="E6" s="437"/>
      <c r="F6" s="437"/>
      <c r="G6" s="437"/>
      <c r="H6" s="438"/>
    </row>
    <row r="7" spans="2:8" ht="9" customHeight="1">
      <c r="B7" s="553"/>
      <c r="C7" s="553"/>
      <c r="D7" s="553"/>
      <c r="E7" s="553"/>
      <c r="F7" s="553"/>
      <c r="G7" s="553"/>
      <c r="H7" s="553"/>
    </row>
    <row r="8" spans="2:8">
      <c r="B8" s="554" t="s">
        <v>392</v>
      </c>
      <c r="C8" s="554"/>
      <c r="D8" s="554"/>
      <c r="E8" s="554"/>
      <c r="F8" s="554"/>
      <c r="G8" s="554"/>
      <c r="H8" s="554"/>
    </row>
    <row r="9" spans="2:8">
      <c r="B9" s="241" t="s">
        <v>393</v>
      </c>
      <c r="C9" s="241" t="s">
        <v>394</v>
      </c>
      <c r="D9" s="241"/>
      <c r="E9" s="241"/>
      <c r="F9" s="241"/>
      <c r="G9" s="241"/>
      <c r="H9" s="241"/>
    </row>
    <row r="10" spans="2:8" ht="13.5" thickBot="1">
      <c r="B10" s="555"/>
      <c r="C10" s="555"/>
      <c r="D10" s="555"/>
      <c r="E10" s="555"/>
      <c r="F10" s="555"/>
      <c r="G10" s="555"/>
      <c r="H10" s="555"/>
    </row>
    <row r="11" spans="2:8" ht="12.75" customHeight="1">
      <c r="B11" s="556"/>
      <c r="C11" s="557" t="s">
        <v>395</v>
      </c>
      <c r="D11" s="558"/>
      <c r="E11" s="559"/>
      <c r="F11" s="560" t="s">
        <v>396</v>
      </c>
      <c r="G11" s="560" t="s">
        <v>397</v>
      </c>
      <c r="H11" s="561"/>
    </row>
    <row r="12" spans="2:8">
      <c r="B12" s="562" t="s">
        <v>398</v>
      </c>
      <c r="C12" s="563" t="s">
        <v>399</v>
      </c>
      <c r="D12" s="564"/>
      <c r="E12" s="565"/>
      <c r="F12" s="566"/>
      <c r="G12" s="566"/>
      <c r="H12" s="567" t="s">
        <v>213</v>
      </c>
    </row>
    <row r="13" spans="2:8" ht="13.5" thickBot="1">
      <c r="B13" s="562"/>
      <c r="C13" s="563" t="s">
        <v>400</v>
      </c>
      <c r="D13" s="564"/>
      <c r="E13" s="565"/>
      <c r="F13" s="566"/>
      <c r="G13" s="566"/>
      <c r="H13" s="567"/>
    </row>
    <row r="14" spans="2:8" ht="15.95" customHeight="1">
      <c r="B14" s="568" t="s">
        <v>401</v>
      </c>
      <c r="C14" s="569" t="s">
        <v>402</v>
      </c>
      <c r="D14" s="570"/>
      <c r="E14" s="571"/>
      <c r="F14" s="572" t="s">
        <v>403</v>
      </c>
      <c r="G14" s="572" t="s">
        <v>404</v>
      </c>
      <c r="H14" s="573">
        <f>G14-F14</f>
        <v>1.3299999999999841</v>
      </c>
    </row>
    <row r="15" spans="2:8" ht="15.95" customHeight="1">
      <c r="B15" s="574"/>
      <c r="C15" s="575" t="s">
        <v>405</v>
      </c>
      <c r="D15" s="576"/>
      <c r="E15" s="577"/>
      <c r="F15" s="578" t="s">
        <v>406</v>
      </c>
      <c r="G15" s="578" t="s">
        <v>407</v>
      </c>
      <c r="H15" s="579">
        <f t="shared" ref="H15:H52" si="0">G15-F15</f>
        <v>1.4500000000000455</v>
      </c>
    </row>
    <row r="16" spans="2:8" ht="15.95" customHeight="1">
      <c r="B16" s="574"/>
      <c r="C16" s="580" t="s">
        <v>408</v>
      </c>
      <c r="D16" s="576"/>
      <c r="E16" s="577"/>
      <c r="F16" s="581" t="s">
        <v>409</v>
      </c>
      <c r="G16" s="581" t="s">
        <v>410</v>
      </c>
      <c r="H16" s="579">
        <f t="shared" si="0"/>
        <v>1.410000000000025</v>
      </c>
    </row>
    <row r="17" spans="2:8" ht="15.95" customHeight="1">
      <c r="B17" s="574"/>
      <c r="C17" s="582" t="s">
        <v>411</v>
      </c>
      <c r="D17" s="236"/>
      <c r="E17" s="583"/>
      <c r="F17" s="578" t="s">
        <v>412</v>
      </c>
      <c r="G17" s="578" t="s">
        <v>413</v>
      </c>
      <c r="H17" s="584">
        <f t="shared" si="0"/>
        <v>-3.4399999999999977</v>
      </c>
    </row>
    <row r="18" spans="2:8" ht="15.95" customHeight="1">
      <c r="B18" s="574"/>
      <c r="C18" s="575" t="s">
        <v>414</v>
      </c>
      <c r="D18" s="576"/>
      <c r="E18" s="577"/>
      <c r="F18" s="578" t="s">
        <v>415</v>
      </c>
      <c r="G18" s="578" t="s">
        <v>416</v>
      </c>
      <c r="H18" s="579">
        <f t="shared" si="0"/>
        <v>2.5600000000000023</v>
      </c>
    </row>
    <row r="19" spans="2:8" ht="15.95" customHeight="1">
      <c r="B19" s="574"/>
      <c r="C19" s="580" t="s">
        <v>417</v>
      </c>
      <c r="D19" s="576"/>
      <c r="E19" s="577"/>
      <c r="F19" s="581" t="s">
        <v>418</v>
      </c>
      <c r="G19" s="581" t="s">
        <v>419</v>
      </c>
      <c r="H19" s="579">
        <f t="shared" si="0"/>
        <v>0.8599999999999568</v>
      </c>
    </row>
    <row r="20" spans="2:8" ht="15.95" customHeight="1">
      <c r="B20" s="585"/>
      <c r="C20" s="582" t="s">
        <v>420</v>
      </c>
      <c r="D20" s="236"/>
      <c r="E20" s="583"/>
      <c r="F20" s="578" t="s">
        <v>421</v>
      </c>
      <c r="G20" s="578" t="s">
        <v>422</v>
      </c>
      <c r="H20" s="584">
        <f t="shared" si="0"/>
        <v>-0.84000000000003183</v>
      </c>
    </row>
    <row r="21" spans="2:8" ht="15.95" customHeight="1">
      <c r="B21" s="585"/>
      <c r="C21" s="575" t="s">
        <v>423</v>
      </c>
      <c r="D21" s="576"/>
      <c r="E21" s="577"/>
      <c r="F21" s="578" t="s">
        <v>424</v>
      </c>
      <c r="G21" s="578" t="s">
        <v>425</v>
      </c>
      <c r="H21" s="579">
        <f t="shared" si="0"/>
        <v>8.6599999999999682</v>
      </c>
    </row>
    <row r="22" spans="2:8" ht="15.95" customHeight="1" thickBot="1">
      <c r="B22" s="586"/>
      <c r="C22" s="587" t="s">
        <v>426</v>
      </c>
      <c r="D22" s="588"/>
      <c r="E22" s="589"/>
      <c r="F22" s="590" t="s">
        <v>427</v>
      </c>
      <c r="G22" s="590" t="s">
        <v>428</v>
      </c>
      <c r="H22" s="591">
        <f t="shared" si="0"/>
        <v>4.8999999999999773</v>
      </c>
    </row>
    <row r="23" spans="2:8" ht="15.95" customHeight="1">
      <c r="B23" s="568" t="s">
        <v>429</v>
      </c>
      <c r="C23" s="569" t="s">
        <v>430</v>
      </c>
      <c r="D23" s="570"/>
      <c r="E23" s="571"/>
      <c r="F23" s="572" t="s">
        <v>431</v>
      </c>
      <c r="G23" s="572" t="s">
        <v>432</v>
      </c>
      <c r="H23" s="573">
        <f t="shared" si="0"/>
        <v>-13.519999999999982</v>
      </c>
    </row>
    <row r="24" spans="2:8" ht="15.95" customHeight="1">
      <c r="B24" s="574"/>
      <c r="C24" s="575" t="s">
        <v>433</v>
      </c>
      <c r="D24" s="576"/>
      <c r="E24" s="577"/>
      <c r="F24" s="578" t="s">
        <v>434</v>
      </c>
      <c r="G24" s="578" t="s">
        <v>435</v>
      </c>
      <c r="H24" s="579">
        <f t="shared" si="0"/>
        <v>11.349999999999994</v>
      </c>
    </row>
    <row r="25" spans="2:8" ht="15.95" customHeight="1">
      <c r="B25" s="574"/>
      <c r="C25" s="580" t="s">
        <v>436</v>
      </c>
      <c r="D25" s="576"/>
      <c r="E25" s="577"/>
      <c r="F25" s="581" t="s">
        <v>437</v>
      </c>
      <c r="G25" s="581" t="s">
        <v>438</v>
      </c>
      <c r="H25" s="579">
        <f t="shared" si="0"/>
        <v>-11.47999999999999</v>
      </c>
    </row>
    <row r="26" spans="2:8" ht="15.95" customHeight="1">
      <c r="B26" s="574"/>
      <c r="C26" s="582" t="s">
        <v>414</v>
      </c>
      <c r="D26" s="236"/>
      <c r="E26" s="583"/>
      <c r="F26" s="578" t="s">
        <v>439</v>
      </c>
      <c r="G26" s="578" t="s">
        <v>440</v>
      </c>
      <c r="H26" s="584">
        <f t="shared" si="0"/>
        <v>3.8400000000000034</v>
      </c>
    </row>
    <row r="27" spans="2:8" ht="15.95" customHeight="1">
      <c r="B27" s="574"/>
      <c r="C27" s="575" t="s">
        <v>441</v>
      </c>
      <c r="D27" s="576"/>
      <c r="E27" s="577"/>
      <c r="F27" s="578" t="s">
        <v>442</v>
      </c>
      <c r="G27" s="578" t="s">
        <v>443</v>
      </c>
      <c r="H27" s="579">
        <f t="shared" si="0"/>
        <v>6.1000000000000227</v>
      </c>
    </row>
    <row r="28" spans="2:8" ht="15.95" customHeight="1">
      <c r="B28" s="574"/>
      <c r="C28" s="580" t="s">
        <v>417</v>
      </c>
      <c r="D28" s="576"/>
      <c r="E28" s="577"/>
      <c r="F28" s="581" t="s">
        <v>444</v>
      </c>
      <c r="G28" s="581" t="s">
        <v>445</v>
      </c>
      <c r="H28" s="579">
        <f t="shared" si="0"/>
        <v>4.6800000000000068</v>
      </c>
    </row>
    <row r="29" spans="2:8" ht="15.95" customHeight="1">
      <c r="B29" s="585"/>
      <c r="C29" s="592" t="s">
        <v>420</v>
      </c>
      <c r="D29" s="593"/>
      <c r="E29" s="583"/>
      <c r="F29" s="578" t="s">
        <v>446</v>
      </c>
      <c r="G29" s="578" t="s">
        <v>447</v>
      </c>
      <c r="H29" s="584">
        <f t="shared" si="0"/>
        <v>2.6300000000000239</v>
      </c>
    </row>
    <row r="30" spans="2:8" ht="15.95" customHeight="1">
      <c r="B30" s="585"/>
      <c r="C30" s="592" t="s">
        <v>448</v>
      </c>
      <c r="D30" s="593"/>
      <c r="E30" s="583"/>
      <c r="F30" s="578" t="s">
        <v>449</v>
      </c>
      <c r="G30" s="578" t="s">
        <v>450</v>
      </c>
      <c r="H30" s="584">
        <f t="shared" si="0"/>
        <v>13.460000000000008</v>
      </c>
    </row>
    <row r="31" spans="2:8" ht="15.95" customHeight="1">
      <c r="B31" s="585"/>
      <c r="C31" s="594" t="s">
        <v>451</v>
      </c>
      <c r="D31" s="595"/>
      <c r="E31" s="577"/>
      <c r="F31" s="578" t="s">
        <v>452</v>
      </c>
      <c r="G31" s="578" t="s">
        <v>453</v>
      </c>
      <c r="H31" s="579">
        <f t="shared" si="0"/>
        <v>17.009999999999991</v>
      </c>
    </row>
    <row r="32" spans="2:8" ht="15.95" customHeight="1" thickBot="1">
      <c r="B32" s="586"/>
      <c r="C32" s="587" t="s">
        <v>426</v>
      </c>
      <c r="D32" s="588"/>
      <c r="E32" s="589"/>
      <c r="F32" s="590" t="s">
        <v>454</v>
      </c>
      <c r="G32" s="590" t="s">
        <v>455</v>
      </c>
      <c r="H32" s="591">
        <f t="shared" si="0"/>
        <v>10.319999999999993</v>
      </c>
    </row>
    <row r="33" spans="2:8" ht="15.95" customHeight="1">
      <c r="B33" s="568" t="s">
        <v>456</v>
      </c>
      <c r="C33" s="569" t="s">
        <v>402</v>
      </c>
      <c r="D33" s="570"/>
      <c r="E33" s="571"/>
      <c r="F33" s="572" t="s">
        <v>457</v>
      </c>
      <c r="G33" s="572" t="s">
        <v>458</v>
      </c>
      <c r="H33" s="573">
        <f t="shared" si="0"/>
        <v>-2.75</v>
      </c>
    </row>
    <row r="34" spans="2:8" ht="15.95" customHeight="1">
      <c r="B34" s="574"/>
      <c r="C34" s="575" t="s">
        <v>405</v>
      </c>
      <c r="D34" s="576"/>
      <c r="E34" s="577"/>
      <c r="F34" s="578" t="s">
        <v>459</v>
      </c>
      <c r="G34" s="578" t="s">
        <v>460</v>
      </c>
      <c r="H34" s="579">
        <f t="shared" si="0"/>
        <v>10.649999999999977</v>
      </c>
    </row>
    <row r="35" spans="2:8" ht="15.95" customHeight="1">
      <c r="B35" s="574"/>
      <c r="C35" s="580" t="s">
        <v>408</v>
      </c>
      <c r="D35" s="576"/>
      <c r="E35" s="577"/>
      <c r="F35" s="581" t="s">
        <v>461</v>
      </c>
      <c r="G35" s="581" t="s">
        <v>462</v>
      </c>
      <c r="H35" s="579">
        <f t="shared" si="0"/>
        <v>8.6499999999999773</v>
      </c>
    </row>
    <row r="36" spans="2:8" ht="15.95" customHeight="1">
      <c r="B36" s="574"/>
      <c r="C36" s="582" t="s">
        <v>411</v>
      </c>
      <c r="D36" s="236"/>
      <c r="E36" s="583"/>
      <c r="F36" s="578" t="s">
        <v>463</v>
      </c>
      <c r="G36" s="578" t="s">
        <v>464</v>
      </c>
      <c r="H36" s="584">
        <f t="shared" si="0"/>
        <v>-3.6899999999999977</v>
      </c>
    </row>
    <row r="37" spans="2:8" ht="15.95" customHeight="1">
      <c r="B37" s="574"/>
      <c r="C37" s="592" t="s">
        <v>414</v>
      </c>
      <c r="D37" s="593"/>
      <c r="E37" s="583"/>
      <c r="F37" s="578" t="s">
        <v>465</v>
      </c>
      <c r="G37" s="578" t="s">
        <v>466</v>
      </c>
      <c r="H37" s="584">
        <f t="shared" si="0"/>
        <v>10.370000000000005</v>
      </c>
    </row>
    <row r="38" spans="2:8" ht="15.95" customHeight="1">
      <c r="B38" s="574"/>
      <c r="C38" s="594" t="s">
        <v>441</v>
      </c>
      <c r="D38" s="595"/>
      <c r="E38" s="577"/>
      <c r="F38" s="578" t="s">
        <v>467</v>
      </c>
      <c r="G38" s="578" t="s">
        <v>468</v>
      </c>
      <c r="H38" s="579">
        <f t="shared" si="0"/>
        <v>-13.800000000000011</v>
      </c>
    </row>
    <row r="39" spans="2:8" ht="15.95" customHeight="1">
      <c r="B39" s="585"/>
      <c r="C39" s="580" t="s">
        <v>417</v>
      </c>
      <c r="D39" s="576"/>
      <c r="E39" s="577"/>
      <c r="F39" s="581" t="s">
        <v>469</v>
      </c>
      <c r="G39" s="581" t="s">
        <v>470</v>
      </c>
      <c r="H39" s="579">
        <f t="shared" si="0"/>
        <v>8.089999999999975</v>
      </c>
    </row>
    <row r="40" spans="2:8" ht="15.95" customHeight="1">
      <c r="B40" s="585"/>
      <c r="C40" s="592" t="s">
        <v>420</v>
      </c>
      <c r="D40" s="251"/>
      <c r="E40" s="596"/>
      <c r="F40" s="578" t="s">
        <v>471</v>
      </c>
      <c r="G40" s="578" t="s">
        <v>472</v>
      </c>
      <c r="H40" s="584">
        <f t="shared" si="0"/>
        <v>11.060000000000002</v>
      </c>
    </row>
    <row r="41" spans="2:8" ht="15.95" customHeight="1">
      <c r="B41" s="585"/>
      <c r="C41" s="592" t="s">
        <v>448</v>
      </c>
      <c r="D41" s="593"/>
      <c r="E41" s="583"/>
      <c r="F41" s="578" t="s">
        <v>473</v>
      </c>
      <c r="G41" s="578" t="s">
        <v>474</v>
      </c>
      <c r="H41" s="584">
        <f t="shared" si="0"/>
        <v>-3.3199999999999932</v>
      </c>
    </row>
    <row r="42" spans="2:8" ht="15.95" customHeight="1">
      <c r="B42" s="585"/>
      <c r="C42" s="594" t="s">
        <v>451</v>
      </c>
      <c r="D42" s="595"/>
      <c r="E42" s="577"/>
      <c r="F42" s="578" t="s">
        <v>475</v>
      </c>
      <c r="G42" s="578" t="s">
        <v>476</v>
      </c>
      <c r="H42" s="579">
        <f t="shared" si="0"/>
        <v>-10.100000000000023</v>
      </c>
    </row>
    <row r="43" spans="2:8" ht="15.95" customHeight="1" thickBot="1">
      <c r="B43" s="586"/>
      <c r="C43" s="587" t="s">
        <v>426</v>
      </c>
      <c r="D43" s="588"/>
      <c r="E43" s="589"/>
      <c r="F43" s="590" t="s">
        <v>477</v>
      </c>
      <c r="G43" s="590" t="s">
        <v>478</v>
      </c>
      <c r="H43" s="591">
        <f t="shared" si="0"/>
        <v>-1.3299999999999841</v>
      </c>
    </row>
    <row r="44" spans="2:8" ht="15.95" customHeight="1">
      <c r="B44" s="574" t="s">
        <v>479</v>
      </c>
      <c r="C44" s="582" t="s">
        <v>402</v>
      </c>
      <c r="D44" s="236"/>
      <c r="E44" s="583"/>
      <c r="F44" s="572" t="s">
        <v>480</v>
      </c>
      <c r="G44" s="572" t="s">
        <v>481</v>
      </c>
      <c r="H44" s="584">
        <f t="shared" si="0"/>
        <v>0.66999999999995907</v>
      </c>
    </row>
    <row r="45" spans="2:8" ht="15.95" customHeight="1">
      <c r="B45" s="574"/>
      <c r="C45" s="575" t="s">
        <v>405</v>
      </c>
      <c r="D45" s="576"/>
      <c r="E45" s="577"/>
      <c r="F45" s="578" t="s">
        <v>482</v>
      </c>
      <c r="G45" s="578" t="s">
        <v>483</v>
      </c>
      <c r="H45" s="579">
        <f t="shared" si="0"/>
        <v>-4.1299999999999955</v>
      </c>
    </row>
    <row r="46" spans="2:8" ht="15.95" customHeight="1">
      <c r="B46" s="574"/>
      <c r="C46" s="580" t="s">
        <v>408</v>
      </c>
      <c r="D46" s="576"/>
      <c r="E46" s="577"/>
      <c r="F46" s="581" t="s">
        <v>484</v>
      </c>
      <c r="G46" s="581" t="s">
        <v>485</v>
      </c>
      <c r="H46" s="579">
        <f t="shared" si="0"/>
        <v>-2.2300000000000182</v>
      </c>
    </row>
    <row r="47" spans="2:8" ht="15.95" customHeight="1">
      <c r="B47" s="574"/>
      <c r="C47" s="582" t="s">
        <v>411</v>
      </c>
      <c r="D47" s="236"/>
      <c r="E47" s="583"/>
      <c r="F47" s="578" t="s">
        <v>486</v>
      </c>
      <c r="G47" s="578" t="s">
        <v>487</v>
      </c>
      <c r="H47" s="584">
        <f t="shared" si="0"/>
        <v>-9.2800000000000296</v>
      </c>
    </row>
    <row r="48" spans="2:8" ht="15.95" customHeight="1">
      <c r="B48" s="574"/>
      <c r="C48" s="575" t="s">
        <v>414</v>
      </c>
      <c r="D48" s="576"/>
      <c r="E48" s="577"/>
      <c r="F48" s="578" t="s">
        <v>488</v>
      </c>
      <c r="G48" s="578" t="s">
        <v>489</v>
      </c>
      <c r="H48" s="579">
        <f t="shared" si="0"/>
        <v>-3.3999999999999773</v>
      </c>
    </row>
    <row r="49" spans="2:8" ht="15.95" customHeight="1">
      <c r="B49" s="574"/>
      <c r="C49" s="580" t="s">
        <v>417</v>
      </c>
      <c r="D49" s="576"/>
      <c r="E49" s="577"/>
      <c r="F49" s="581" t="s">
        <v>490</v>
      </c>
      <c r="G49" s="581" t="s">
        <v>491</v>
      </c>
      <c r="H49" s="579">
        <f t="shared" si="0"/>
        <v>-4.7200000000000273</v>
      </c>
    </row>
    <row r="50" spans="2:8" ht="15.95" customHeight="1">
      <c r="B50" s="585"/>
      <c r="C50" s="582" t="s">
        <v>420</v>
      </c>
      <c r="D50" s="236"/>
      <c r="E50" s="583"/>
      <c r="F50" s="578" t="s">
        <v>492</v>
      </c>
      <c r="G50" s="578" t="s">
        <v>493</v>
      </c>
      <c r="H50" s="584">
        <f t="shared" si="0"/>
        <v>4.4800000000000182</v>
      </c>
    </row>
    <row r="51" spans="2:8" ht="15.95" customHeight="1">
      <c r="B51" s="585"/>
      <c r="C51" s="575" t="s">
        <v>423</v>
      </c>
      <c r="D51" s="576"/>
      <c r="E51" s="577"/>
      <c r="F51" s="578" t="s">
        <v>494</v>
      </c>
      <c r="G51" s="578" t="s">
        <v>495</v>
      </c>
      <c r="H51" s="579">
        <f t="shared" si="0"/>
        <v>3.5399999999999636</v>
      </c>
    </row>
    <row r="52" spans="2:8" ht="15.95" customHeight="1" thickBot="1">
      <c r="B52" s="597"/>
      <c r="C52" s="587" t="s">
        <v>426</v>
      </c>
      <c r="D52" s="588"/>
      <c r="E52" s="589"/>
      <c r="F52" s="590" t="s">
        <v>496</v>
      </c>
      <c r="G52" s="590" t="s">
        <v>497</v>
      </c>
      <c r="H52" s="591">
        <f t="shared" si="0"/>
        <v>4</v>
      </c>
    </row>
    <row r="53" spans="2:8">
      <c r="H53" s="106" t="s">
        <v>57</v>
      </c>
    </row>
    <row r="54" spans="2:8">
      <c r="G54" s="106"/>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election activeCell="D48" sqref="D48"/>
    </sheetView>
  </sheetViews>
  <sheetFormatPr baseColWidth="10" defaultColWidth="9.140625" defaultRowHeight="11.25"/>
  <cols>
    <col min="1" max="1" width="1" style="236" customWidth="1"/>
    <col min="2" max="2" width="48" style="236" customWidth="1"/>
    <col min="3" max="3" width="21.85546875" style="236" customWidth="1"/>
    <col min="4" max="4" width="19" style="236" customWidth="1"/>
    <col min="5" max="5" width="35.42578125" style="236" customWidth="1"/>
    <col min="6" max="6" width="4.140625" style="236" customWidth="1"/>
    <col min="7" max="16384" width="9.140625" style="236"/>
  </cols>
  <sheetData>
    <row r="2" spans="2:7" ht="10.15" customHeight="1" thickBot="1">
      <c r="B2" s="598"/>
      <c r="C2" s="598"/>
      <c r="D2" s="598"/>
      <c r="E2" s="598"/>
    </row>
    <row r="3" spans="2:7" ht="18.600000000000001" customHeight="1" thickBot="1">
      <c r="B3" s="436" t="s">
        <v>498</v>
      </c>
      <c r="C3" s="437"/>
      <c r="D3" s="437"/>
      <c r="E3" s="438"/>
    </row>
    <row r="4" spans="2:7" ht="13.15" customHeight="1" thickBot="1">
      <c r="B4" s="599" t="s">
        <v>499</v>
      </c>
      <c r="C4" s="599"/>
      <c r="D4" s="599"/>
      <c r="E4" s="599"/>
      <c r="F4" s="241"/>
      <c r="G4" s="241"/>
    </row>
    <row r="5" spans="2:7" ht="40.15" customHeight="1">
      <c r="B5" s="600" t="s">
        <v>500</v>
      </c>
      <c r="C5" s="601" t="s">
        <v>396</v>
      </c>
      <c r="D5" s="601" t="s">
        <v>397</v>
      </c>
      <c r="E5" s="602" t="s">
        <v>146</v>
      </c>
      <c r="F5" s="241"/>
      <c r="G5" s="241"/>
    </row>
    <row r="6" spans="2:7" ht="12.95" customHeight="1">
      <c r="B6" s="603" t="s">
        <v>501</v>
      </c>
      <c r="C6" s="604">
        <v>207.34</v>
      </c>
      <c r="D6" s="604">
        <v>207.34</v>
      </c>
      <c r="E6" s="605">
        <f>D6-C6</f>
        <v>0</v>
      </c>
    </row>
    <row r="7" spans="2:7" ht="12.95" customHeight="1">
      <c r="B7" s="606" t="s">
        <v>502</v>
      </c>
      <c r="C7" s="607">
        <v>189.32</v>
      </c>
      <c r="D7" s="607">
        <v>189.12</v>
      </c>
      <c r="E7" s="605">
        <f t="shared" ref="E7:E10" si="0">D7-C7</f>
        <v>-0.19999999999998863</v>
      </c>
    </row>
    <row r="8" spans="2:7" ht="12.95" customHeight="1">
      <c r="B8" s="606" t="s">
        <v>503</v>
      </c>
      <c r="C8" s="607">
        <v>84.54</v>
      </c>
      <c r="D8" s="607">
        <v>88.76</v>
      </c>
      <c r="E8" s="605">
        <f t="shared" si="0"/>
        <v>4.2199999999999989</v>
      </c>
    </row>
    <row r="9" spans="2:7" ht="12.95" customHeight="1">
      <c r="B9" s="606" t="s">
        <v>504</v>
      </c>
      <c r="C9" s="607">
        <v>207.66</v>
      </c>
      <c r="D9" s="607">
        <v>207.66</v>
      </c>
      <c r="E9" s="605">
        <f t="shared" si="0"/>
        <v>0</v>
      </c>
    </row>
    <row r="10" spans="2:7" ht="12.95" customHeight="1" thickBot="1">
      <c r="B10" s="608" t="s">
        <v>505</v>
      </c>
      <c r="C10" s="609">
        <v>194.98</v>
      </c>
      <c r="D10" s="609">
        <v>197.57</v>
      </c>
      <c r="E10" s="610">
        <f t="shared" si="0"/>
        <v>2.5900000000000034</v>
      </c>
    </row>
    <row r="11" spans="2:7" ht="12.95" customHeight="1" thickBot="1">
      <c r="B11" s="611"/>
      <c r="C11" s="612"/>
      <c r="D11" s="613"/>
      <c r="E11" s="614"/>
    </row>
    <row r="12" spans="2:7" ht="15.75" customHeight="1" thickBot="1">
      <c r="B12" s="436" t="s">
        <v>506</v>
      </c>
      <c r="C12" s="437"/>
      <c r="D12" s="437"/>
      <c r="E12" s="438"/>
    </row>
    <row r="13" spans="2:7" ht="12" customHeight="1" thickBot="1">
      <c r="B13" s="615"/>
      <c r="C13" s="615"/>
      <c r="D13" s="615"/>
      <c r="E13" s="615"/>
    </row>
    <row r="14" spans="2:7" ht="40.15" customHeight="1">
      <c r="B14" s="616" t="s">
        <v>507</v>
      </c>
      <c r="C14" s="601" t="str">
        <f>C5</f>
        <v>Semana 27
29/06-05/07
2020</v>
      </c>
      <c r="D14" s="601" t="str">
        <f>D5</f>
        <v>Semana 28
06-12/07
2020</v>
      </c>
      <c r="E14" s="617" t="s">
        <v>146</v>
      </c>
    </row>
    <row r="15" spans="2:7" ht="12.95" customHeight="1">
      <c r="B15" s="618" t="s">
        <v>508</v>
      </c>
      <c r="C15" s="619"/>
      <c r="D15" s="619"/>
      <c r="E15" s="620"/>
    </row>
    <row r="16" spans="2:7" ht="12.95" customHeight="1">
      <c r="B16" s="618" t="s">
        <v>509</v>
      </c>
      <c r="C16" s="621">
        <v>91.16</v>
      </c>
      <c r="D16" s="621">
        <v>89.14</v>
      </c>
      <c r="E16" s="622">
        <f t="shared" ref="E16:E20" si="1">D16-C16</f>
        <v>-2.019999999999996</v>
      </c>
    </row>
    <row r="17" spans="2:5" ht="12.95" customHeight="1">
      <c r="B17" s="618" t="s">
        <v>510</v>
      </c>
      <c r="C17" s="621">
        <v>196.66</v>
      </c>
      <c r="D17" s="621">
        <v>188.3</v>
      </c>
      <c r="E17" s="622">
        <f t="shared" si="1"/>
        <v>-8.3599999999999852</v>
      </c>
    </row>
    <row r="18" spans="2:5" ht="12.95" customHeight="1">
      <c r="B18" s="618" t="s">
        <v>511</v>
      </c>
      <c r="C18" s="621">
        <v>94.07</v>
      </c>
      <c r="D18" s="621">
        <v>91.03</v>
      </c>
      <c r="E18" s="622">
        <f t="shared" si="1"/>
        <v>-3.039999999999992</v>
      </c>
    </row>
    <row r="19" spans="2:5" ht="12.95" customHeight="1">
      <c r="B19" s="618" t="s">
        <v>512</v>
      </c>
      <c r="C19" s="621">
        <v>128.71</v>
      </c>
      <c r="D19" s="621">
        <v>125.18</v>
      </c>
      <c r="E19" s="622">
        <f t="shared" si="1"/>
        <v>-3.5300000000000011</v>
      </c>
    </row>
    <row r="20" spans="2:5" ht="12.95" customHeight="1">
      <c r="B20" s="623" t="s">
        <v>513</v>
      </c>
      <c r="C20" s="624">
        <v>133.26</v>
      </c>
      <c r="D20" s="624">
        <v>128.82</v>
      </c>
      <c r="E20" s="625">
        <f t="shared" si="1"/>
        <v>-4.4399999999999977</v>
      </c>
    </row>
    <row r="21" spans="2:5" ht="12.95" customHeight="1">
      <c r="B21" s="618" t="s">
        <v>514</v>
      </c>
      <c r="C21" s="626"/>
      <c r="D21" s="626"/>
      <c r="E21" s="627"/>
    </row>
    <row r="22" spans="2:5" ht="12.95" customHeight="1">
      <c r="B22" s="618" t="s">
        <v>515</v>
      </c>
      <c r="C22" s="626">
        <v>151.78</v>
      </c>
      <c r="D22" s="626">
        <v>151.19</v>
      </c>
      <c r="E22" s="627">
        <f t="shared" ref="E22:E26" si="2">D22-C22</f>
        <v>-0.59000000000000341</v>
      </c>
    </row>
    <row r="23" spans="2:5" ht="12.95" customHeight="1">
      <c r="B23" s="618" t="s">
        <v>516</v>
      </c>
      <c r="C23" s="626">
        <v>279.79000000000002</v>
      </c>
      <c r="D23" s="626">
        <v>280.45999999999998</v>
      </c>
      <c r="E23" s="627">
        <f t="shared" si="2"/>
        <v>0.66999999999995907</v>
      </c>
    </row>
    <row r="24" spans="2:5" ht="12.95" customHeight="1">
      <c r="B24" s="618" t="s">
        <v>517</v>
      </c>
      <c r="C24" s="626">
        <v>350</v>
      </c>
      <c r="D24" s="626">
        <v>350</v>
      </c>
      <c r="E24" s="627">
        <f t="shared" si="2"/>
        <v>0</v>
      </c>
    </row>
    <row r="25" spans="2:5" ht="12.95" customHeight="1">
      <c r="B25" s="618" t="s">
        <v>518</v>
      </c>
      <c r="C25" s="626">
        <v>193.88</v>
      </c>
      <c r="D25" s="626">
        <v>193.26</v>
      </c>
      <c r="E25" s="627">
        <f t="shared" si="2"/>
        <v>-0.62000000000000455</v>
      </c>
    </row>
    <row r="26" spans="2:5" ht="12.95" customHeight="1" thickBot="1">
      <c r="B26" s="628" t="s">
        <v>519</v>
      </c>
      <c r="C26" s="629">
        <v>242.23</v>
      </c>
      <c r="D26" s="629">
        <v>242.36</v>
      </c>
      <c r="E26" s="630">
        <f t="shared" si="2"/>
        <v>0.13000000000002387</v>
      </c>
    </row>
    <row r="27" spans="2:5" ht="12.95" customHeight="1">
      <c r="B27" s="631"/>
      <c r="C27" s="632"/>
      <c r="D27" s="632"/>
      <c r="E27" s="633"/>
    </row>
    <row r="28" spans="2:5" ht="18.600000000000001" customHeight="1">
      <c r="B28" s="551" t="s">
        <v>520</v>
      </c>
      <c r="C28" s="551"/>
      <c r="D28" s="551"/>
      <c r="E28" s="551"/>
    </row>
    <row r="29" spans="2:5" ht="10.5" customHeight="1" thickBot="1">
      <c r="B29" s="552"/>
      <c r="C29" s="552"/>
      <c r="D29" s="552"/>
      <c r="E29" s="552"/>
    </row>
    <row r="30" spans="2:5" ht="18.600000000000001" customHeight="1" thickBot="1">
      <c r="B30" s="436" t="s">
        <v>521</v>
      </c>
      <c r="C30" s="437"/>
      <c r="D30" s="437"/>
      <c r="E30" s="438"/>
    </row>
    <row r="31" spans="2:5" ht="14.45" customHeight="1" thickBot="1">
      <c r="B31" s="634" t="s">
        <v>522</v>
      </c>
      <c r="C31" s="634"/>
      <c r="D31" s="634"/>
      <c r="E31" s="634"/>
    </row>
    <row r="32" spans="2:5" ht="40.15" customHeight="1">
      <c r="B32" s="635" t="s">
        <v>523</v>
      </c>
      <c r="C32" s="601" t="str">
        <f>C5</f>
        <v>Semana 27
29/06-05/07
2020</v>
      </c>
      <c r="D32" s="601" t="str">
        <f>D5</f>
        <v>Semana 28
06-12/07
2020</v>
      </c>
      <c r="E32" s="636" t="s">
        <v>146</v>
      </c>
    </row>
    <row r="33" spans="2:5" ht="15" customHeight="1">
      <c r="B33" s="637" t="s">
        <v>524</v>
      </c>
      <c r="C33" s="638">
        <v>625.17999999999995</v>
      </c>
      <c r="D33" s="638">
        <v>628.66</v>
      </c>
      <c r="E33" s="639">
        <f t="shared" ref="E33:E35" si="3">D33-C33</f>
        <v>3.4800000000000182</v>
      </c>
    </row>
    <row r="34" spans="2:5" ht="14.25" customHeight="1">
      <c r="B34" s="640" t="s">
        <v>525</v>
      </c>
      <c r="C34" s="641">
        <v>593.44000000000005</v>
      </c>
      <c r="D34" s="641">
        <v>598.41</v>
      </c>
      <c r="E34" s="639">
        <f t="shared" si="3"/>
        <v>4.9699999999999136</v>
      </c>
    </row>
    <row r="35" spans="2:5" ht="12" thickBot="1">
      <c r="B35" s="642" t="s">
        <v>526</v>
      </c>
      <c r="C35" s="643">
        <v>609.30999999999995</v>
      </c>
      <c r="D35" s="643">
        <v>613.54</v>
      </c>
      <c r="E35" s="644">
        <f t="shared" si="3"/>
        <v>4.2300000000000182</v>
      </c>
    </row>
    <row r="36" spans="2:5">
      <c r="B36" s="645"/>
      <c r="E36" s="646"/>
    </row>
    <row r="37" spans="2:5" ht="12" thickBot="1">
      <c r="B37" s="647" t="s">
        <v>527</v>
      </c>
      <c r="C37" s="648"/>
      <c r="D37" s="648"/>
      <c r="E37" s="649"/>
    </row>
    <row r="38" spans="2:5" ht="40.15" customHeight="1">
      <c r="B38" s="635" t="s">
        <v>528</v>
      </c>
      <c r="C38" s="650" t="str">
        <f>C5</f>
        <v>Semana 27
29/06-05/07
2020</v>
      </c>
      <c r="D38" s="650" t="str">
        <f>D5</f>
        <v>Semana 28
06-12/07
2020</v>
      </c>
      <c r="E38" s="636" t="s">
        <v>146</v>
      </c>
    </row>
    <row r="39" spans="2:5">
      <c r="B39" s="651" t="s">
        <v>529</v>
      </c>
      <c r="C39" s="638">
        <v>687.55</v>
      </c>
      <c r="D39" s="638">
        <v>688.59</v>
      </c>
      <c r="E39" s="652">
        <f t="shared" ref="E39:E47" si="4">D39-C39</f>
        <v>1.0400000000000773</v>
      </c>
    </row>
    <row r="40" spans="2:5">
      <c r="B40" s="653" t="s">
        <v>530</v>
      </c>
      <c r="C40" s="641">
        <v>682.99</v>
      </c>
      <c r="D40" s="641">
        <v>682.99</v>
      </c>
      <c r="E40" s="639">
        <f t="shared" si="4"/>
        <v>0</v>
      </c>
    </row>
    <row r="41" spans="2:5">
      <c r="B41" s="653" t="s">
        <v>210</v>
      </c>
      <c r="C41" s="641">
        <v>652.05999999999995</v>
      </c>
      <c r="D41" s="641">
        <v>652.05999999999995</v>
      </c>
      <c r="E41" s="639">
        <f t="shared" si="4"/>
        <v>0</v>
      </c>
    </row>
    <row r="42" spans="2:5">
      <c r="B42" s="653" t="s">
        <v>202</v>
      </c>
      <c r="C42" s="641">
        <v>602.04</v>
      </c>
      <c r="D42" s="641">
        <v>602.04</v>
      </c>
      <c r="E42" s="639">
        <f t="shared" si="4"/>
        <v>0</v>
      </c>
    </row>
    <row r="43" spans="2:5">
      <c r="B43" s="653" t="s">
        <v>531</v>
      </c>
      <c r="C43" s="641">
        <v>630.9</v>
      </c>
      <c r="D43" s="641">
        <v>630.9</v>
      </c>
      <c r="E43" s="639">
        <f t="shared" si="4"/>
        <v>0</v>
      </c>
    </row>
    <row r="44" spans="2:5">
      <c r="B44" s="653" t="s">
        <v>532</v>
      </c>
      <c r="C44" s="641">
        <v>647.80999999999995</v>
      </c>
      <c r="D44" s="641">
        <v>647.80999999999995</v>
      </c>
      <c r="E44" s="639">
        <f t="shared" si="4"/>
        <v>0</v>
      </c>
    </row>
    <row r="45" spans="2:5">
      <c r="B45" s="653" t="s">
        <v>206</v>
      </c>
      <c r="C45" s="641">
        <v>587.21</v>
      </c>
      <c r="D45" s="641">
        <v>607.21</v>
      </c>
      <c r="E45" s="639">
        <f t="shared" si="4"/>
        <v>20</v>
      </c>
    </row>
    <row r="46" spans="2:5">
      <c r="B46" s="654" t="s">
        <v>279</v>
      </c>
      <c r="C46" s="655">
        <v>665.89</v>
      </c>
      <c r="D46" s="655">
        <v>685.89</v>
      </c>
      <c r="E46" s="656">
        <f t="shared" si="4"/>
        <v>20</v>
      </c>
    </row>
    <row r="47" spans="2:5" ht="12" thickBot="1">
      <c r="B47" s="642" t="s">
        <v>526</v>
      </c>
      <c r="C47" s="643">
        <v>636.73</v>
      </c>
      <c r="D47" s="643">
        <v>641.74</v>
      </c>
      <c r="E47" s="644">
        <f t="shared" si="4"/>
        <v>5.0099999999999909</v>
      </c>
    </row>
    <row r="48" spans="2:5">
      <c r="E48" s="106" t="s">
        <v>57</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8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85" zoomScaleNormal="85" zoomScaleSheetLayoutView="90" workbookViewId="0">
      <selection activeCell="J32" sqref="J32"/>
    </sheetView>
  </sheetViews>
  <sheetFormatPr baseColWidth="10" defaultColWidth="11.42578125" defaultRowHeight="12.75"/>
  <cols>
    <col min="1" max="1" width="2.140625" style="550" customWidth="1"/>
    <col min="2" max="2" width="32.85546875" style="550" customWidth="1"/>
    <col min="3" max="3" width="14.7109375" style="550" customWidth="1"/>
    <col min="4" max="4" width="15" style="550" customWidth="1"/>
    <col min="5" max="5" width="11.7109375" style="550" customWidth="1"/>
    <col min="6" max="6" width="14.85546875" style="550" customWidth="1"/>
    <col min="7" max="7" width="15.140625" style="550" customWidth="1"/>
    <col min="8" max="8" width="11.7109375" style="550" customWidth="1"/>
    <col min="9" max="9" width="15.5703125" style="550" customWidth="1"/>
    <col min="10" max="10" width="14.85546875" style="550" customWidth="1"/>
    <col min="11" max="11" width="13.28515625" style="550" customWidth="1"/>
    <col min="12" max="12" width="3.28515625" style="550" customWidth="1"/>
    <col min="13" max="13" width="11.42578125" style="550"/>
    <col min="14" max="14" width="16.140625" style="550" customWidth="1"/>
    <col min="15" max="16384" width="11.42578125" style="550"/>
  </cols>
  <sheetData>
    <row r="1" spans="2:20" hidden="1">
      <c r="B1" s="657"/>
      <c r="C1" s="657"/>
      <c r="D1" s="657"/>
      <c r="E1" s="657"/>
      <c r="F1" s="657"/>
      <c r="G1" s="657"/>
      <c r="H1" s="657"/>
      <c r="I1" s="657"/>
      <c r="J1" s="657"/>
      <c r="K1" s="658"/>
      <c r="L1" s="659" t="s">
        <v>533</v>
      </c>
      <c r="M1" s="660"/>
      <c r="N1" s="660"/>
      <c r="O1" s="660"/>
      <c r="P1" s="660"/>
      <c r="Q1" s="660"/>
      <c r="R1" s="660"/>
      <c r="S1" s="660"/>
      <c r="T1" s="660"/>
    </row>
    <row r="2" spans="2:20" ht="21.6" customHeight="1">
      <c r="B2" s="657"/>
      <c r="C2" s="657"/>
      <c r="D2" s="657"/>
      <c r="E2" s="657"/>
      <c r="F2" s="657"/>
      <c r="G2" s="657"/>
      <c r="H2" s="657"/>
      <c r="I2" s="657"/>
      <c r="J2" s="657"/>
      <c r="K2" s="661"/>
      <c r="L2" s="662"/>
      <c r="M2" s="663"/>
      <c r="N2" s="663"/>
      <c r="O2" s="663"/>
      <c r="P2" s="663"/>
      <c r="Q2" s="663"/>
      <c r="R2" s="663"/>
      <c r="S2" s="663"/>
      <c r="T2" s="663"/>
    </row>
    <row r="3" spans="2:20" ht="9.6" customHeight="1">
      <c r="B3" s="657"/>
      <c r="C3" s="657"/>
      <c r="D3" s="657"/>
      <c r="E3" s="657"/>
      <c r="F3" s="657"/>
      <c r="G3" s="657"/>
      <c r="H3" s="657"/>
      <c r="I3" s="657"/>
      <c r="J3" s="657"/>
      <c r="K3" s="657"/>
      <c r="L3" s="657"/>
      <c r="M3" s="657"/>
      <c r="N3" s="657"/>
      <c r="O3" s="657"/>
      <c r="P3" s="657"/>
      <c r="Q3" s="657"/>
      <c r="R3" s="657"/>
      <c r="S3" s="657"/>
      <c r="T3" s="657"/>
    </row>
    <row r="4" spans="2:20" ht="23.45" customHeight="1" thickBot="1">
      <c r="B4" s="353" t="s">
        <v>534</v>
      </c>
      <c r="C4" s="353"/>
      <c r="D4" s="353"/>
      <c r="E4" s="353"/>
      <c r="F4" s="353"/>
      <c r="G4" s="353"/>
      <c r="H4" s="353"/>
      <c r="I4" s="353"/>
      <c r="J4" s="353"/>
      <c r="K4" s="353"/>
      <c r="L4" s="663"/>
      <c r="M4" s="663"/>
      <c r="N4" s="663"/>
      <c r="O4" s="663"/>
      <c r="P4" s="663"/>
      <c r="Q4" s="663"/>
      <c r="R4" s="663"/>
      <c r="S4" s="657"/>
      <c r="T4" s="657"/>
    </row>
    <row r="5" spans="2:20" ht="21" customHeight="1" thickBot="1">
      <c r="B5" s="436" t="s">
        <v>535</v>
      </c>
      <c r="C5" s="437"/>
      <c r="D5" s="437"/>
      <c r="E5" s="437"/>
      <c r="F5" s="437"/>
      <c r="G5" s="437"/>
      <c r="H5" s="437"/>
      <c r="I5" s="437"/>
      <c r="J5" s="437"/>
      <c r="K5" s="438"/>
      <c r="L5" s="664"/>
      <c r="M5" s="664"/>
      <c r="N5" s="664"/>
      <c r="O5" s="664"/>
      <c r="P5" s="664"/>
      <c r="Q5" s="664"/>
      <c r="R5" s="664"/>
      <c r="S5" s="657"/>
      <c r="T5" s="657"/>
    </row>
    <row r="6" spans="2:20" ht="13.15" customHeight="1">
      <c r="L6" s="663"/>
      <c r="M6" s="663"/>
      <c r="N6" s="663"/>
      <c r="O6" s="663"/>
      <c r="P6" s="663"/>
      <c r="Q6" s="663"/>
      <c r="R6" s="664"/>
      <c r="S6" s="657"/>
      <c r="T6" s="657"/>
    </row>
    <row r="7" spans="2:20" ht="13.15" customHeight="1">
      <c r="B7" s="665" t="s">
        <v>536</v>
      </c>
      <c r="C7" s="665"/>
      <c r="D7" s="665"/>
      <c r="E7" s="665"/>
      <c r="F7" s="665"/>
      <c r="G7" s="665"/>
      <c r="H7" s="665"/>
      <c r="I7" s="665"/>
      <c r="J7" s="665"/>
      <c r="K7" s="665"/>
      <c r="L7" s="663"/>
      <c r="M7" s="663"/>
      <c r="N7" s="663"/>
      <c r="O7" s="663"/>
      <c r="P7" s="663"/>
      <c r="Q7" s="663"/>
      <c r="R7" s="664"/>
      <c r="S7" s="657"/>
      <c r="T7" s="657"/>
    </row>
    <row r="8" spans="2:20" ht="13.5" thickBot="1">
      <c r="B8" s="236"/>
      <c r="C8" s="236"/>
      <c r="D8" s="236"/>
      <c r="E8" s="236"/>
      <c r="F8" s="236"/>
      <c r="G8" s="236"/>
      <c r="H8" s="236"/>
      <c r="I8" s="236"/>
      <c r="J8" s="236"/>
      <c r="K8" s="236"/>
    </row>
    <row r="9" spans="2:20" ht="19.899999999999999" customHeight="1">
      <c r="B9" s="666" t="s">
        <v>537</v>
      </c>
      <c r="C9" s="667" t="s">
        <v>538</v>
      </c>
      <c r="D9" s="668"/>
      <c r="E9" s="669"/>
      <c r="F9" s="670" t="s">
        <v>539</v>
      </c>
      <c r="G9" s="671"/>
      <c r="H9" s="669"/>
      <c r="I9" s="670" t="s">
        <v>540</v>
      </c>
      <c r="J9" s="671"/>
      <c r="K9" s="672"/>
    </row>
    <row r="10" spans="2:20" ht="37.15" customHeight="1">
      <c r="B10" s="673"/>
      <c r="C10" s="674" t="s">
        <v>396</v>
      </c>
      <c r="D10" s="674" t="s">
        <v>397</v>
      </c>
      <c r="E10" s="675" t="s">
        <v>146</v>
      </c>
      <c r="F10" s="676" t="str">
        <f>C10</f>
        <v>Semana 27
29/06-05/07
2020</v>
      </c>
      <c r="G10" s="676" t="str">
        <f>D10</f>
        <v>Semana 28
06-12/07
2020</v>
      </c>
      <c r="H10" s="675" t="s">
        <v>146</v>
      </c>
      <c r="I10" s="676" t="str">
        <f>C10</f>
        <v>Semana 27
29/06-05/07
2020</v>
      </c>
      <c r="J10" s="676" t="str">
        <f>D10</f>
        <v>Semana 28
06-12/07
2020</v>
      </c>
      <c r="K10" s="677" t="s">
        <v>146</v>
      </c>
    </row>
    <row r="11" spans="2:20" ht="30" customHeight="1" thickBot="1">
      <c r="B11" s="678" t="s">
        <v>541</v>
      </c>
      <c r="C11" s="679">
        <v>169.51</v>
      </c>
      <c r="D11" s="679">
        <v>169.64</v>
      </c>
      <c r="E11" s="680">
        <f>D11-C11</f>
        <v>0.12999999999999545</v>
      </c>
      <c r="F11" s="679">
        <v>161.80000000000001</v>
      </c>
      <c r="G11" s="679">
        <v>161.54</v>
      </c>
      <c r="H11" s="680">
        <f>G11-F11</f>
        <v>-0.26000000000001933</v>
      </c>
      <c r="I11" s="679">
        <v>162.30000000000001</v>
      </c>
      <c r="J11" s="679">
        <v>162.4</v>
      </c>
      <c r="K11" s="681">
        <f>J11-I11</f>
        <v>9.9999999999994316E-2</v>
      </c>
    </row>
    <row r="12" spans="2:20" ht="19.899999999999999" customHeight="1">
      <c r="B12" s="236"/>
      <c r="C12" s="236"/>
      <c r="D12" s="236"/>
      <c r="E12" s="236"/>
      <c r="F12" s="236"/>
      <c r="G12" s="236"/>
      <c r="H12" s="236"/>
      <c r="I12" s="236"/>
      <c r="J12" s="236"/>
      <c r="K12" s="236"/>
    </row>
    <row r="13" spans="2:20" ht="19.899999999999999" customHeight="1" thickBot="1">
      <c r="B13" s="236"/>
      <c r="C13" s="236"/>
      <c r="D13" s="236"/>
      <c r="E13" s="236"/>
      <c r="F13" s="236"/>
      <c r="G13" s="236"/>
      <c r="H13" s="236"/>
      <c r="I13" s="236"/>
      <c r="J13" s="236"/>
      <c r="K13" s="236"/>
    </row>
    <row r="14" spans="2:20" ht="19.899999999999999" customHeight="1">
      <c r="B14" s="666" t="s">
        <v>537</v>
      </c>
      <c r="C14" s="670" t="s">
        <v>542</v>
      </c>
      <c r="D14" s="671"/>
      <c r="E14" s="669"/>
      <c r="F14" s="670" t="s">
        <v>543</v>
      </c>
      <c r="G14" s="671"/>
      <c r="H14" s="669"/>
      <c r="I14" s="670" t="s">
        <v>544</v>
      </c>
      <c r="J14" s="671"/>
      <c r="K14" s="672"/>
    </row>
    <row r="15" spans="2:20" ht="37.15" customHeight="1">
      <c r="B15" s="673"/>
      <c r="C15" s="676" t="str">
        <f>C10</f>
        <v>Semana 27
29/06-05/07
2020</v>
      </c>
      <c r="D15" s="676" t="str">
        <f>D10</f>
        <v>Semana 28
06-12/07
2020</v>
      </c>
      <c r="E15" s="675" t="s">
        <v>146</v>
      </c>
      <c r="F15" s="676" t="str">
        <f>C10</f>
        <v>Semana 27
29/06-05/07
2020</v>
      </c>
      <c r="G15" s="676" t="str">
        <f>D10</f>
        <v>Semana 28
06-12/07
2020</v>
      </c>
      <c r="H15" s="675" t="s">
        <v>146</v>
      </c>
      <c r="I15" s="676" t="str">
        <f>C10</f>
        <v>Semana 27
29/06-05/07
2020</v>
      </c>
      <c r="J15" s="676" t="str">
        <f>D10</f>
        <v>Semana 28
06-12/07
2020</v>
      </c>
      <c r="K15" s="677" t="s">
        <v>146</v>
      </c>
    </row>
    <row r="16" spans="2:20" ht="30" customHeight="1" thickBot="1">
      <c r="B16" s="678" t="s">
        <v>541</v>
      </c>
      <c r="C16" s="679">
        <v>156.07</v>
      </c>
      <c r="D16" s="679">
        <v>161.03</v>
      </c>
      <c r="E16" s="680">
        <f>D16-C16</f>
        <v>4.960000000000008</v>
      </c>
      <c r="F16" s="679">
        <v>150.15</v>
      </c>
      <c r="G16" s="679">
        <v>156.75</v>
      </c>
      <c r="H16" s="680">
        <f>G16-F16</f>
        <v>6.5999999999999943</v>
      </c>
      <c r="I16" s="679">
        <v>159.53</v>
      </c>
      <c r="J16" s="679">
        <v>149.69</v>
      </c>
      <c r="K16" s="681">
        <f>J16-I16</f>
        <v>-9.8400000000000034</v>
      </c>
    </row>
    <row r="17" spans="2:11" ht="19.899999999999999" customHeight="1"/>
    <row r="18" spans="2:11" ht="19.899999999999999" customHeight="1" thickBot="1"/>
    <row r="19" spans="2:11" ht="19.899999999999999" customHeight="1" thickBot="1">
      <c r="B19" s="436" t="s">
        <v>545</v>
      </c>
      <c r="C19" s="437"/>
      <c r="D19" s="437"/>
      <c r="E19" s="437"/>
      <c r="F19" s="437"/>
      <c r="G19" s="437"/>
      <c r="H19" s="437"/>
      <c r="I19" s="437"/>
      <c r="J19" s="437"/>
      <c r="K19" s="438"/>
    </row>
    <row r="20" spans="2:11" ht="19.899999999999999" customHeight="1">
      <c r="B20" s="263"/>
    </row>
    <row r="21" spans="2:11" ht="19.899999999999999" customHeight="1" thickBot="1"/>
    <row r="22" spans="2:11" ht="19.899999999999999" customHeight="1">
      <c r="B22" s="666" t="s">
        <v>546</v>
      </c>
      <c r="C22" s="670" t="s">
        <v>547</v>
      </c>
      <c r="D22" s="671"/>
      <c r="E22" s="669"/>
      <c r="F22" s="670" t="s">
        <v>548</v>
      </c>
      <c r="G22" s="671"/>
      <c r="H22" s="669"/>
      <c r="I22" s="670" t="s">
        <v>549</v>
      </c>
      <c r="J22" s="671"/>
      <c r="K22" s="672"/>
    </row>
    <row r="23" spans="2:11" ht="37.15" customHeight="1">
      <c r="B23" s="673"/>
      <c r="C23" s="676" t="str">
        <f>C10</f>
        <v>Semana 27
29/06-05/07
2020</v>
      </c>
      <c r="D23" s="676" t="str">
        <f>D10</f>
        <v>Semana 28
06-12/07
2020</v>
      </c>
      <c r="E23" s="675" t="s">
        <v>146</v>
      </c>
      <c r="F23" s="676" t="str">
        <f>C10</f>
        <v>Semana 27
29/06-05/07
2020</v>
      </c>
      <c r="G23" s="676" t="str">
        <f>D10</f>
        <v>Semana 28
06-12/07
2020</v>
      </c>
      <c r="H23" s="675" t="s">
        <v>146</v>
      </c>
      <c r="I23" s="676" t="str">
        <f>C10</f>
        <v>Semana 27
29/06-05/07
2020</v>
      </c>
      <c r="J23" s="676" t="str">
        <f>D10</f>
        <v>Semana 28
06-12/07
2020</v>
      </c>
      <c r="K23" s="677" t="s">
        <v>146</v>
      </c>
    </row>
    <row r="24" spans="2:11" ht="30" customHeight="1">
      <c r="B24" s="682" t="s">
        <v>550</v>
      </c>
      <c r="C24" s="683" t="s">
        <v>192</v>
      </c>
      <c r="D24" s="683" t="s">
        <v>192</v>
      </c>
      <c r="E24" s="684" t="s">
        <v>192</v>
      </c>
      <c r="F24" s="683">
        <v>1.39</v>
      </c>
      <c r="G24" s="683">
        <v>1.38</v>
      </c>
      <c r="H24" s="684">
        <f t="shared" ref="H24:H31" si="0">G24-F24</f>
        <v>-1.0000000000000009E-2</v>
      </c>
      <c r="I24" s="683">
        <v>1.36</v>
      </c>
      <c r="J24" s="683">
        <v>1.35</v>
      </c>
      <c r="K24" s="685">
        <f t="shared" ref="K24:K31" si="1">J24-I24</f>
        <v>-1.0000000000000009E-2</v>
      </c>
    </row>
    <row r="25" spans="2:11" ht="30" customHeight="1">
      <c r="B25" s="682" t="s">
        <v>551</v>
      </c>
      <c r="C25" s="683">
        <v>1.35</v>
      </c>
      <c r="D25" s="683">
        <v>1.34</v>
      </c>
      <c r="E25" s="684">
        <f>D25-C25</f>
        <v>-1.0000000000000009E-2</v>
      </c>
      <c r="F25" s="683">
        <v>1.33</v>
      </c>
      <c r="G25" s="683">
        <v>1.32</v>
      </c>
      <c r="H25" s="684">
        <f t="shared" si="0"/>
        <v>-1.0000000000000009E-2</v>
      </c>
      <c r="I25" s="683">
        <v>1.31</v>
      </c>
      <c r="J25" s="683">
        <v>1.3</v>
      </c>
      <c r="K25" s="685">
        <f t="shared" si="1"/>
        <v>-1.0000000000000009E-2</v>
      </c>
    </row>
    <row r="26" spans="2:11" ht="30" customHeight="1">
      <c r="B26" s="682" t="s">
        <v>552</v>
      </c>
      <c r="C26" s="683">
        <v>1.34</v>
      </c>
      <c r="D26" s="683">
        <v>1.34</v>
      </c>
      <c r="E26" s="684">
        <f t="shared" ref="E26:E31" si="2">D26-C26</f>
        <v>0</v>
      </c>
      <c r="F26" s="683">
        <v>1.33</v>
      </c>
      <c r="G26" s="683">
        <v>1.32</v>
      </c>
      <c r="H26" s="684">
        <f t="shared" si="0"/>
        <v>-1.0000000000000009E-2</v>
      </c>
      <c r="I26" s="683">
        <v>1.32</v>
      </c>
      <c r="J26" s="683">
        <v>1.32</v>
      </c>
      <c r="K26" s="685">
        <f t="shared" si="1"/>
        <v>0</v>
      </c>
    </row>
    <row r="27" spans="2:11" ht="30" customHeight="1">
      <c r="B27" s="682" t="s">
        <v>553</v>
      </c>
      <c r="C27" s="683">
        <v>1.38</v>
      </c>
      <c r="D27" s="683">
        <v>1.37</v>
      </c>
      <c r="E27" s="684">
        <f t="shared" si="2"/>
        <v>-9.9999999999997868E-3</v>
      </c>
      <c r="F27" s="683">
        <v>1.36</v>
      </c>
      <c r="G27" s="683">
        <v>1.36</v>
      </c>
      <c r="H27" s="684">
        <f t="shared" si="0"/>
        <v>0</v>
      </c>
      <c r="I27" s="683">
        <v>1.36</v>
      </c>
      <c r="J27" s="683">
        <v>1.35</v>
      </c>
      <c r="K27" s="685">
        <f t="shared" si="1"/>
        <v>-1.0000000000000009E-2</v>
      </c>
    </row>
    <row r="28" spans="2:11" ht="30" customHeight="1">
      <c r="B28" s="682" t="s">
        <v>554</v>
      </c>
      <c r="C28" s="683">
        <v>1.36</v>
      </c>
      <c r="D28" s="683">
        <v>1.36</v>
      </c>
      <c r="E28" s="684">
        <f t="shared" si="2"/>
        <v>0</v>
      </c>
      <c r="F28" s="683">
        <v>1.33</v>
      </c>
      <c r="G28" s="683">
        <v>1.33</v>
      </c>
      <c r="H28" s="684">
        <f t="shared" si="0"/>
        <v>0</v>
      </c>
      <c r="I28" s="683">
        <v>1.73</v>
      </c>
      <c r="J28" s="683">
        <v>1.73</v>
      </c>
      <c r="K28" s="685">
        <f t="shared" si="1"/>
        <v>0</v>
      </c>
    </row>
    <row r="29" spans="2:11" ht="30" customHeight="1">
      <c r="B29" s="682" t="s">
        <v>555</v>
      </c>
      <c r="C29" s="683">
        <v>1.34</v>
      </c>
      <c r="D29" s="683">
        <v>1.34</v>
      </c>
      <c r="E29" s="684">
        <f t="shared" si="2"/>
        <v>0</v>
      </c>
      <c r="F29" s="683">
        <v>1.33</v>
      </c>
      <c r="G29" s="683">
        <v>1.32</v>
      </c>
      <c r="H29" s="684">
        <f t="shared" si="0"/>
        <v>-1.0000000000000009E-2</v>
      </c>
      <c r="I29" s="683">
        <v>1.29</v>
      </c>
      <c r="J29" s="683">
        <v>1.3</v>
      </c>
      <c r="K29" s="685">
        <f t="shared" si="1"/>
        <v>1.0000000000000009E-2</v>
      </c>
    </row>
    <row r="30" spans="2:11" ht="30" customHeight="1">
      <c r="B30" s="682" t="s">
        <v>556</v>
      </c>
      <c r="C30" s="683">
        <v>1.34</v>
      </c>
      <c r="D30" s="683">
        <v>1.34</v>
      </c>
      <c r="E30" s="684">
        <f t="shared" si="2"/>
        <v>0</v>
      </c>
      <c r="F30" s="683">
        <v>1.33</v>
      </c>
      <c r="G30" s="683">
        <v>1.33</v>
      </c>
      <c r="H30" s="684">
        <f t="shared" si="0"/>
        <v>0</v>
      </c>
      <c r="I30" s="683">
        <v>1.39</v>
      </c>
      <c r="J30" s="683">
        <v>1.39</v>
      </c>
      <c r="K30" s="685">
        <f t="shared" si="1"/>
        <v>0</v>
      </c>
    </row>
    <row r="31" spans="2:11" ht="30" customHeight="1" thickBot="1">
      <c r="B31" s="686" t="s">
        <v>557</v>
      </c>
      <c r="C31" s="687">
        <v>1.37</v>
      </c>
      <c r="D31" s="687">
        <v>1.37</v>
      </c>
      <c r="E31" s="688">
        <f t="shared" si="2"/>
        <v>0</v>
      </c>
      <c r="F31" s="687">
        <v>1.33</v>
      </c>
      <c r="G31" s="687">
        <v>1.33</v>
      </c>
      <c r="H31" s="688">
        <f t="shared" si="0"/>
        <v>0</v>
      </c>
      <c r="I31" s="687">
        <v>1.32</v>
      </c>
      <c r="J31" s="687">
        <v>1.32</v>
      </c>
      <c r="K31" s="689">
        <f t="shared" si="1"/>
        <v>0</v>
      </c>
    </row>
    <row r="32" spans="2:11">
      <c r="K32" s="106" t="s">
        <v>57</v>
      </c>
    </row>
    <row r="33" spans="2:11">
      <c r="B33" s="690" t="s">
        <v>558</v>
      </c>
    </row>
    <row r="34" spans="2:11">
      <c r="K34" s="278"/>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topLeftCell="A19" zoomScale="85" zoomScaleNormal="85" zoomScaleSheetLayoutView="90" workbookViewId="0">
      <selection activeCell="D40" sqref="D40"/>
    </sheetView>
  </sheetViews>
  <sheetFormatPr baseColWidth="10" defaultColWidth="9.140625" defaultRowHeight="11.25"/>
  <cols>
    <col min="1" max="1" width="4.28515625" style="236" customWidth="1"/>
    <col min="2" max="2" width="40.85546875" style="236" customWidth="1"/>
    <col min="3" max="4" width="15.7109375" style="236" customWidth="1"/>
    <col min="5" max="5" width="35.140625" style="236" customWidth="1"/>
    <col min="6" max="6" width="4.140625" style="236" customWidth="1"/>
    <col min="7" max="8" width="10.7109375" style="236" customWidth="1"/>
    <col min="9" max="16384" width="9.140625" style="236"/>
  </cols>
  <sheetData>
    <row r="2" spans="2:8" ht="14.25">
      <c r="E2" s="237"/>
    </row>
    <row r="3" spans="2:8" ht="13.9" customHeight="1" thickBot="1">
      <c r="B3" s="598"/>
      <c r="C3" s="598"/>
      <c r="D3" s="598"/>
      <c r="E3" s="598"/>
      <c r="F3" s="598"/>
      <c r="G3" s="598"/>
      <c r="H3" s="598"/>
    </row>
    <row r="4" spans="2:8" ht="19.899999999999999" customHeight="1" thickBot="1">
      <c r="B4" s="436" t="s">
        <v>559</v>
      </c>
      <c r="C4" s="437"/>
      <c r="D4" s="437"/>
      <c r="E4" s="438"/>
      <c r="F4" s="691"/>
      <c r="G4" s="691"/>
      <c r="H4" s="598"/>
    </row>
    <row r="5" spans="2:8" ht="22.9" customHeight="1">
      <c r="B5" s="692" t="s">
        <v>560</v>
      </c>
      <c r="C5" s="692"/>
      <c r="D5" s="692"/>
      <c r="E5" s="692"/>
      <c r="G5" s="598"/>
      <c r="H5" s="598"/>
    </row>
    <row r="6" spans="2:8" ht="15" customHeight="1">
      <c r="B6" s="242"/>
      <c r="C6" s="242"/>
      <c r="D6" s="242"/>
      <c r="E6" s="242"/>
      <c r="F6" s="241"/>
      <c r="G6" s="693"/>
      <c r="H6" s="598"/>
    </row>
    <row r="7" spans="2:8" ht="0.95" customHeight="1" thickBot="1">
      <c r="B7" s="693"/>
      <c r="C7" s="693"/>
      <c r="D7" s="693"/>
      <c r="E7" s="693"/>
      <c r="F7" s="693"/>
      <c r="G7" s="693"/>
      <c r="H7" s="598"/>
    </row>
    <row r="8" spans="2:8" ht="40.15" customHeight="1">
      <c r="B8" s="694" t="s">
        <v>561</v>
      </c>
      <c r="C8" s="695" t="s">
        <v>396</v>
      </c>
      <c r="D8" s="695" t="s">
        <v>397</v>
      </c>
      <c r="E8" s="696" t="s">
        <v>213</v>
      </c>
      <c r="F8" s="598"/>
      <c r="G8" s="598"/>
      <c r="H8" s="598"/>
    </row>
    <row r="9" spans="2:8" ht="12.95" customHeight="1">
      <c r="B9" s="697" t="s">
        <v>562</v>
      </c>
      <c r="C9" s="698">
        <v>41.98</v>
      </c>
      <c r="D9" s="698">
        <v>41.16</v>
      </c>
      <c r="E9" s="699">
        <f>D9-C9</f>
        <v>-0.82000000000000028</v>
      </c>
      <c r="F9" s="598"/>
      <c r="G9" s="598"/>
      <c r="H9" s="598"/>
    </row>
    <row r="10" spans="2:8" ht="32.1" customHeight="1">
      <c r="B10" s="700" t="s">
        <v>563</v>
      </c>
      <c r="C10" s="701"/>
      <c r="D10" s="701"/>
      <c r="E10" s="702"/>
      <c r="F10" s="598"/>
      <c r="G10" s="598"/>
      <c r="H10" s="598"/>
    </row>
    <row r="11" spans="2:8" ht="12.95" customHeight="1">
      <c r="B11" s="697" t="s">
        <v>564</v>
      </c>
      <c r="C11" s="698">
        <v>124.97</v>
      </c>
      <c r="D11" s="698">
        <v>125.05</v>
      </c>
      <c r="E11" s="699">
        <f>D11-C11</f>
        <v>7.9999999999998295E-2</v>
      </c>
      <c r="F11" s="598"/>
      <c r="G11" s="598"/>
      <c r="H11" s="598"/>
    </row>
    <row r="12" spans="2:8" ht="11.25" hidden="1" customHeight="1">
      <c r="B12" s="703"/>
      <c r="C12" s="704"/>
      <c r="D12" s="704"/>
      <c r="E12" s="705"/>
      <c r="F12" s="598"/>
      <c r="G12" s="598"/>
      <c r="H12" s="598"/>
    </row>
    <row r="13" spans="2:8" ht="32.1" customHeight="1">
      <c r="B13" s="700" t="s">
        <v>565</v>
      </c>
      <c r="C13" s="701"/>
      <c r="D13" s="701"/>
      <c r="E13" s="702"/>
      <c r="F13" s="598"/>
      <c r="G13" s="598"/>
      <c r="H13" s="598"/>
    </row>
    <row r="14" spans="2:8" ht="12.95" customHeight="1">
      <c r="B14" s="697" t="s">
        <v>566</v>
      </c>
      <c r="C14" s="698">
        <v>177.5</v>
      </c>
      <c r="D14" s="698">
        <v>152.5</v>
      </c>
      <c r="E14" s="699">
        <f>D14-C14</f>
        <v>-25</v>
      </c>
      <c r="F14" s="598"/>
      <c r="G14" s="598"/>
      <c r="H14" s="598"/>
    </row>
    <row r="15" spans="2:8" ht="12.95" customHeight="1">
      <c r="B15" s="697" t="s">
        <v>567</v>
      </c>
      <c r="C15" s="698">
        <v>215</v>
      </c>
      <c r="D15" s="698">
        <v>180</v>
      </c>
      <c r="E15" s="699">
        <f>D15-C15</f>
        <v>-35</v>
      </c>
      <c r="F15" s="598"/>
      <c r="G15" s="598"/>
      <c r="H15" s="598"/>
    </row>
    <row r="16" spans="2:8" ht="12.95" customHeight="1" thickBot="1">
      <c r="B16" s="706" t="s">
        <v>568</v>
      </c>
      <c r="C16" s="707">
        <v>208.08</v>
      </c>
      <c r="D16" s="707">
        <v>181.39</v>
      </c>
      <c r="E16" s="708">
        <f>D16-C16</f>
        <v>-26.690000000000026</v>
      </c>
      <c r="F16" s="598"/>
      <c r="G16" s="598"/>
      <c r="H16" s="598"/>
    </row>
    <row r="17" spans="2:8" ht="0.95" customHeight="1">
      <c r="B17" s="709"/>
      <c r="C17" s="709"/>
      <c r="D17" s="709"/>
      <c r="E17" s="709"/>
      <c r="F17" s="598"/>
      <c r="G17" s="598"/>
      <c r="H17" s="598"/>
    </row>
    <row r="18" spans="2:8" ht="21.95" customHeight="1" thickBot="1">
      <c r="B18" s="710"/>
      <c r="C18" s="710"/>
      <c r="D18" s="710"/>
      <c r="E18" s="710"/>
      <c r="F18" s="598"/>
      <c r="G18" s="598"/>
      <c r="H18" s="598"/>
    </row>
    <row r="19" spans="2:8" ht="14.45" customHeight="1" thickBot="1">
      <c r="B19" s="436" t="s">
        <v>569</v>
      </c>
      <c r="C19" s="437"/>
      <c r="D19" s="437"/>
      <c r="E19" s="438"/>
      <c r="F19" s="598"/>
      <c r="G19" s="598"/>
      <c r="H19" s="598"/>
    </row>
    <row r="20" spans="2:8" ht="12" customHeight="1" thickBot="1">
      <c r="B20" s="711"/>
      <c r="C20" s="711"/>
      <c r="D20" s="711"/>
      <c r="E20" s="711"/>
      <c r="F20" s="598"/>
      <c r="G20" s="598"/>
      <c r="H20" s="598"/>
    </row>
    <row r="21" spans="2:8" ht="40.15" customHeight="1">
      <c r="B21" s="694" t="s">
        <v>570</v>
      </c>
      <c r="C21" s="712" t="str">
        <f>C8</f>
        <v>Semana 27
29/06-05/07
2020</v>
      </c>
      <c r="D21" s="695" t="str">
        <f>D8</f>
        <v>Semana 28
06-12/07
2020</v>
      </c>
      <c r="E21" s="696" t="s">
        <v>213</v>
      </c>
      <c r="F21" s="598"/>
      <c r="G21" s="598"/>
      <c r="H21" s="598"/>
    </row>
    <row r="22" spans="2:8" ht="12.75" customHeight="1">
      <c r="B22" s="697" t="s">
        <v>571</v>
      </c>
      <c r="C22" s="698">
        <v>245</v>
      </c>
      <c r="D22" s="698">
        <v>263.57</v>
      </c>
      <c r="E22" s="699">
        <f t="shared" ref="E22:E23" si="0">D22-C22</f>
        <v>18.569999999999993</v>
      </c>
      <c r="F22" s="598"/>
      <c r="G22" s="598"/>
      <c r="H22" s="598"/>
    </row>
    <row r="23" spans="2:8">
      <c r="B23" s="697" t="s">
        <v>572</v>
      </c>
      <c r="C23" s="698">
        <v>345</v>
      </c>
      <c r="D23" s="698">
        <v>377.86</v>
      </c>
      <c r="E23" s="699">
        <f t="shared" si="0"/>
        <v>32.860000000000014</v>
      </c>
    </row>
    <row r="24" spans="2:8" ht="32.1" customHeight="1">
      <c r="B24" s="700" t="s">
        <v>565</v>
      </c>
      <c r="C24" s="713"/>
      <c r="D24" s="713"/>
      <c r="E24" s="714"/>
    </row>
    <row r="25" spans="2:8" ht="14.25" customHeight="1">
      <c r="B25" s="697" t="s">
        <v>573</v>
      </c>
      <c r="C25" s="698">
        <v>246.83</v>
      </c>
      <c r="D25" s="698">
        <v>273</v>
      </c>
      <c r="E25" s="699">
        <f>D25-C25</f>
        <v>26.169999999999987</v>
      </c>
    </row>
    <row r="26" spans="2:8" ht="32.1" customHeight="1">
      <c r="B26" s="700" t="s">
        <v>574</v>
      </c>
      <c r="C26" s="713"/>
      <c r="D26" s="713"/>
      <c r="E26" s="715"/>
    </row>
    <row r="27" spans="2:8" ht="14.25" customHeight="1">
      <c r="B27" s="697" t="s">
        <v>575</v>
      </c>
      <c r="C27" s="698">
        <v>174.87</v>
      </c>
      <c r="D27" s="698">
        <v>176.96</v>
      </c>
      <c r="E27" s="699">
        <f>D27-C27</f>
        <v>2.0900000000000034</v>
      </c>
    </row>
    <row r="28" spans="2:8" ht="32.1" customHeight="1">
      <c r="B28" s="700" t="s">
        <v>576</v>
      </c>
      <c r="C28" s="716"/>
      <c r="D28" s="716"/>
      <c r="E28" s="714"/>
    </row>
    <row r="29" spans="2:8">
      <c r="B29" s="697" t="s">
        <v>577</v>
      </c>
      <c r="C29" s="717" t="s">
        <v>24</v>
      </c>
      <c r="D29" s="717" t="s">
        <v>24</v>
      </c>
      <c r="E29" s="718" t="s">
        <v>24</v>
      </c>
    </row>
    <row r="30" spans="2:8" ht="27.75" customHeight="1">
      <c r="B30" s="700" t="s">
        <v>578</v>
      </c>
      <c r="C30" s="716"/>
      <c r="D30" s="716"/>
      <c r="E30" s="714"/>
    </row>
    <row r="31" spans="2:8">
      <c r="B31" s="697" t="s">
        <v>579</v>
      </c>
      <c r="C31" s="698">
        <v>139.69999999999999</v>
      </c>
      <c r="D31" s="698">
        <v>145.31</v>
      </c>
      <c r="E31" s="699">
        <f t="shared" ref="E31:E32" si="1">D31-C31</f>
        <v>5.6100000000000136</v>
      </c>
    </row>
    <row r="32" spans="2:8">
      <c r="B32" s="697" t="s">
        <v>580</v>
      </c>
      <c r="C32" s="698">
        <v>146.88999999999999</v>
      </c>
      <c r="D32" s="698">
        <v>152.65</v>
      </c>
      <c r="E32" s="699">
        <f t="shared" si="1"/>
        <v>5.7600000000000193</v>
      </c>
    </row>
    <row r="33" spans="2:5">
      <c r="B33" s="697" t="s">
        <v>581</v>
      </c>
      <c r="C33" s="698" t="s">
        <v>24</v>
      </c>
      <c r="D33" s="698" t="s">
        <v>24</v>
      </c>
      <c r="E33" s="699" t="s">
        <v>24</v>
      </c>
    </row>
    <row r="34" spans="2:5" ht="32.1" customHeight="1">
      <c r="B34" s="700" t="s">
        <v>582</v>
      </c>
      <c r="C34" s="713"/>
      <c r="D34" s="713"/>
      <c r="E34" s="715"/>
    </row>
    <row r="35" spans="2:5" ht="16.5" customHeight="1">
      <c r="B35" s="697" t="s">
        <v>583</v>
      </c>
      <c r="C35" s="698">
        <v>52.17</v>
      </c>
      <c r="D35" s="698">
        <v>60.87</v>
      </c>
      <c r="E35" s="699">
        <f>D35-C35</f>
        <v>8.6999999999999957</v>
      </c>
    </row>
    <row r="36" spans="2:5" ht="23.25" customHeight="1">
      <c r="B36" s="700" t="s">
        <v>584</v>
      </c>
      <c r="C36" s="713"/>
      <c r="D36" s="713"/>
      <c r="E36" s="715"/>
    </row>
    <row r="37" spans="2:5" ht="13.5" customHeight="1">
      <c r="B37" s="697" t="s">
        <v>585</v>
      </c>
      <c r="C37" s="698">
        <v>201.25</v>
      </c>
      <c r="D37" s="698">
        <v>201.25</v>
      </c>
      <c r="E37" s="699">
        <f>D37-C37</f>
        <v>0</v>
      </c>
    </row>
    <row r="38" spans="2:5" ht="32.1" customHeight="1">
      <c r="B38" s="700" t="s">
        <v>586</v>
      </c>
      <c r="C38" s="713"/>
      <c r="D38" s="713"/>
      <c r="E38" s="714"/>
    </row>
    <row r="39" spans="2:5" ht="16.5" customHeight="1" thickBot="1">
      <c r="B39" s="706" t="s">
        <v>587</v>
      </c>
      <c r="C39" s="707">
        <v>67.39</v>
      </c>
      <c r="D39" s="707">
        <v>67.39</v>
      </c>
      <c r="E39" s="708">
        <f>D39-C39</f>
        <v>0</v>
      </c>
    </row>
    <row r="40" spans="2:5">
      <c r="B40" s="236" t="s">
        <v>588</v>
      </c>
    </row>
    <row r="41" spans="2:5">
      <c r="C41" s="278"/>
      <c r="D41" s="278"/>
      <c r="E41" s="278"/>
    </row>
    <row r="42" spans="2:5" ht="13.15" customHeight="1" thickBot="1">
      <c r="B42" s="278"/>
      <c r="C42" s="278"/>
      <c r="D42" s="278"/>
      <c r="E42" s="278"/>
    </row>
    <row r="43" spans="2:5">
      <c r="B43" s="719"/>
      <c r="C43" s="570"/>
      <c r="D43" s="570"/>
      <c r="E43" s="720"/>
    </row>
    <row r="44" spans="2:5">
      <c r="B44" s="593"/>
      <c r="E44" s="721"/>
    </row>
    <row r="45" spans="2:5" ht="12.75" customHeight="1">
      <c r="B45" s="722" t="s">
        <v>589</v>
      </c>
      <c r="C45" s="723"/>
      <c r="D45" s="723"/>
      <c r="E45" s="724"/>
    </row>
    <row r="46" spans="2:5" ht="18" customHeight="1">
      <c r="B46" s="722"/>
      <c r="C46" s="723"/>
      <c r="D46" s="723"/>
      <c r="E46" s="724"/>
    </row>
    <row r="47" spans="2:5">
      <c r="B47" s="593"/>
      <c r="E47" s="721"/>
    </row>
    <row r="48" spans="2:5" ht="14.25">
      <c r="B48" s="725" t="s">
        <v>590</v>
      </c>
      <c r="C48" s="726"/>
      <c r="D48" s="726"/>
      <c r="E48" s="727"/>
    </row>
    <row r="49" spans="2:5">
      <c r="B49" s="593"/>
      <c r="E49" s="721"/>
    </row>
    <row r="50" spans="2:5">
      <c r="B50" s="593"/>
      <c r="E50" s="721"/>
    </row>
    <row r="51" spans="2:5" ht="12" thickBot="1">
      <c r="B51" s="728"/>
      <c r="C51" s="588"/>
      <c r="D51" s="588"/>
      <c r="E51" s="729"/>
    </row>
    <row r="54" spans="2:5">
      <c r="E54" s="106" t="s">
        <v>57</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9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79"/>
  <sheetViews>
    <sheetView showGridLines="0" zoomScale="70" zoomScaleNormal="70" zoomScaleSheetLayoutView="90" workbookViewId="0">
      <selection activeCell="L44" sqref="L44"/>
    </sheetView>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182.34</v>
      </c>
      <c r="E11" s="32">
        <v>183.43</v>
      </c>
      <c r="F11" s="33">
        <f t="shared" ref="F11:F17" si="0">E11-D11</f>
        <v>1.0900000000000034</v>
      </c>
      <c r="G11" s="34">
        <f t="shared" ref="G11:G17" si="1">(E11*100/D11)-100</f>
        <v>0.5977843588899816</v>
      </c>
    </row>
    <row r="12" spans="2:7" ht="19.899999999999999" customHeight="1">
      <c r="B12" s="35" t="s">
        <v>14</v>
      </c>
      <c r="C12" s="36" t="s">
        <v>16</v>
      </c>
      <c r="D12" s="37">
        <v>264</v>
      </c>
      <c r="E12" s="37">
        <v>267.33</v>
      </c>
      <c r="F12" s="33">
        <f t="shared" si="0"/>
        <v>3.3299999999999841</v>
      </c>
      <c r="G12" s="38">
        <f t="shared" si="1"/>
        <v>1.2613636363636402</v>
      </c>
    </row>
    <row r="13" spans="2:7" ht="19.899999999999999" customHeight="1">
      <c r="B13" s="35" t="s">
        <v>14</v>
      </c>
      <c r="C13" s="36" t="s">
        <v>17</v>
      </c>
      <c r="D13" s="37">
        <v>150.99</v>
      </c>
      <c r="E13" s="37">
        <v>153.91999999999999</v>
      </c>
      <c r="F13" s="33">
        <f t="shared" si="0"/>
        <v>2.9299999999999784</v>
      </c>
      <c r="G13" s="38">
        <f t="shared" si="1"/>
        <v>1.9405258626398876</v>
      </c>
    </row>
    <row r="14" spans="2:7" ht="19.899999999999999" customHeight="1">
      <c r="B14" s="35" t="s">
        <v>14</v>
      </c>
      <c r="C14" s="36" t="s">
        <v>18</v>
      </c>
      <c r="D14" s="39">
        <v>167.57</v>
      </c>
      <c r="E14" s="39">
        <v>169.91</v>
      </c>
      <c r="F14" s="33">
        <f t="shared" si="0"/>
        <v>2.3400000000000034</v>
      </c>
      <c r="G14" s="38">
        <f t="shared" si="1"/>
        <v>1.3964313421256804</v>
      </c>
    </row>
    <row r="15" spans="2:7" ht="19.899999999999999" customHeight="1">
      <c r="B15" s="35" t="s">
        <v>14</v>
      </c>
      <c r="C15" s="36" t="s">
        <v>19</v>
      </c>
      <c r="D15" s="37">
        <v>176.81</v>
      </c>
      <c r="E15" s="37">
        <v>178.7</v>
      </c>
      <c r="F15" s="33">
        <f t="shared" si="0"/>
        <v>1.8899999999999864</v>
      </c>
      <c r="G15" s="38">
        <f t="shared" si="1"/>
        <v>1.068944064249763</v>
      </c>
    </row>
    <row r="16" spans="2:7" ht="19.899999999999999" customHeight="1">
      <c r="B16" s="40" t="s">
        <v>20</v>
      </c>
      <c r="C16" s="36" t="s">
        <v>21</v>
      </c>
      <c r="D16" s="37">
        <v>334.23</v>
      </c>
      <c r="E16" s="37">
        <v>328.64</v>
      </c>
      <c r="F16" s="33">
        <f t="shared" si="0"/>
        <v>-5.5900000000000318</v>
      </c>
      <c r="G16" s="38">
        <f t="shared" si="1"/>
        <v>-1.6725009723842845</v>
      </c>
    </row>
    <row r="17" spans="2:13" ht="19.899999999999999" customHeight="1">
      <c r="B17" s="40" t="s">
        <v>20</v>
      </c>
      <c r="C17" s="36" t="s">
        <v>22</v>
      </c>
      <c r="D17" s="37">
        <v>541.54</v>
      </c>
      <c r="E17" s="37">
        <v>541.54</v>
      </c>
      <c r="F17" s="33">
        <f t="shared" si="0"/>
        <v>0</v>
      </c>
      <c r="G17" s="38">
        <f t="shared" si="1"/>
        <v>0</v>
      </c>
    </row>
    <row r="18" spans="2:13" ht="19.899999999999999" customHeight="1" thickBot="1">
      <c r="B18" s="40" t="s">
        <v>20</v>
      </c>
      <c r="C18" s="36" t="s">
        <v>23</v>
      </c>
      <c r="D18" s="37" t="s">
        <v>24</v>
      </c>
      <c r="E18" s="37">
        <v>625.64</v>
      </c>
      <c r="F18" s="33" t="s">
        <v>24</v>
      </c>
      <c r="G18" s="38" t="s">
        <v>24</v>
      </c>
    </row>
    <row r="19" spans="2:13" ht="19.899999999999999" customHeight="1" thickBot="1">
      <c r="B19" s="41"/>
      <c r="C19" s="42" t="s">
        <v>25</v>
      </c>
      <c r="D19" s="43"/>
      <c r="E19" s="43"/>
      <c r="F19" s="28"/>
      <c r="G19" s="44"/>
    </row>
    <row r="20" spans="2:13" ht="19.899999999999999" customHeight="1">
      <c r="B20" s="35" t="s">
        <v>14</v>
      </c>
      <c r="C20" s="45" t="s">
        <v>26</v>
      </c>
      <c r="D20" s="46">
        <v>168.32</v>
      </c>
      <c r="E20" s="46">
        <v>167.68</v>
      </c>
      <c r="F20" s="33">
        <f>E20-D20</f>
        <v>-0.63999999999998636</v>
      </c>
      <c r="G20" s="47">
        <f>(E20*100/D20)-100</f>
        <v>-0.38022813688212409</v>
      </c>
    </row>
    <row r="21" spans="2:13" ht="19.899999999999999" customHeight="1">
      <c r="B21" s="35" t="s">
        <v>14</v>
      </c>
      <c r="C21" s="48" t="s">
        <v>27</v>
      </c>
      <c r="D21" s="46">
        <v>328.3</v>
      </c>
      <c r="E21" s="46">
        <v>327.52</v>
      </c>
      <c r="F21" s="33">
        <f>E21-D21</f>
        <v>-0.78000000000002956</v>
      </c>
      <c r="G21" s="47">
        <f>(E21*100/D21)-100</f>
        <v>-0.23758757234237748</v>
      </c>
    </row>
    <row r="22" spans="2:13" ht="19.899999999999999" customHeight="1">
      <c r="B22" s="35" t="s">
        <v>14</v>
      </c>
      <c r="C22" s="48" t="s">
        <v>28</v>
      </c>
      <c r="D22" s="46">
        <v>381.48</v>
      </c>
      <c r="E22" s="46">
        <v>381.26</v>
      </c>
      <c r="F22" s="33">
        <f>E22-D22</f>
        <v>-0.22000000000002728</v>
      </c>
      <c r="G22" s="47">
        <f>(E22*100/D22)-100</f>
        <v>-5.7670126874285188E-2</v>
      </c>
    </row>
    <row r="23" spans="2:13" ht="19.899999999999999" customHeight="1">
      <c r="B23" s="40" t="s">
        <v>20</v>
      </c>
      <c r="C23" s="48" t="s">
        <v>29</v>
      </c>
      <c r="D23" s="46">
        <v>313.07</v>
      </c>
      <c r="E23" s="46">
        <v>312.3</v>
      </c>
      <c r="F23" s="33">
        <f>E23-D23</f>
        <v>-0.76999999999998181</v>
      </c>
      <c r="G23" s="47">
        <f>(E23*100/D23)-100</f>
        <v>-0.24595138467435618</v>
      </c>
    </row>
    <row r="24" spans="2:13" ht="19.899999999999999" customHeight="1" thickBot="1">
      <c r="B24" s="40" t="s">
        <v>20</v>
      </c>
      <c r="C24" s="49" t="s">
        <v>30</v>
      </c>
      <c r="D24" s="37">
        <v>206.73</v>
      </c>
      <c r="E24" s="37">
        <v>207.46</v>
      </c>
      <c r="F24" s="33">
        <f>E24-D24</f>
        <v>0.73000000000001819</v>
      </c>
      <c r="G24" s="47">
        <f>(E24*100/D24)-100</f>
        <v>0.35311759299570156</v>
      </c>
    </row>
    <row r="25" spans="2:13" ht="19.899999999999999" customHeight="1" thickBot="1">
      <c r="B25" s="50"/>
      <c r="C25" s="51" t="s">
        <v>31</v>
      </c>
      <c r="D25" s="52"/>
      <c r="E25" s="52"/>
      <c r="F25" s="53"/>
      <c r="G25" s="54"/>
    </row>
    <row r="26" spans="2:13" ht="19.899999999999999" customHeight="1">
      <c r="B26" s="30" t="s">
        <v>32</v>
      </c>
      <c r="C26" s="55" t="s">
        <v>33</v>
      </c>
      <c r="D26" s="56">
        <v>28.78</v>
      </c>
      <c r="E26" s="56">
        <v>28.35</v>
      </c>
      <c r="F26" s="57">
        <f>E26-D26</f>
        <v>-0.42999999999999972</v>
      </c>
      <c r="G26" s="58">
        <f>(E26*100/D26)-100</f>
        <v>-1.4940931202223737</v>
      </c>
    </row>
    <row r="27" spans="2:13" ht="19.899999999999999" customHeight="1">
      <c r="B27" s="35" t="s">
        <v>32</v>
      </c>
      <c r="C27" s="59" t="s">
        <v>34</v>
      </c>
      <c r="D27" s="56">
        <v>42.19</v>
      </c>
      <c r="E27" s="56">
        <v>40.880000000000003</v>
      </c>
      <c r="F27" s="60">
        <f>E27-D27</f>
        <v>-1.3099999999999952</v>
      </c>
      <c r="G27" s="47">
        <f>(E27*100/D27)-100</f>
        <v>-3.1050011851149435</v>
      </c>
    </row>
    <row r="28" spans="2:13" ht="19.899999999999999" customHeight="1">
      <c r="B28" s="61" t="s">
        <v>32</v>
      </c>
      <c r="C28" s="62" t="s">
        <v>35</v>
      </c>
      <c r="D28" s="63" t="s">
        <v>36</v>
      </c>
      <c r="E28" s="63" t="s">
        <v>37</v>
      </c>
      <c r="F28" s="56">
        <v>0</v>
      </c>
      <c r="G28" s="64">
        <v>0</v>
      </c>
    </row>
    <row r="29" spans="2:13" ht="19.899999999999999" customHeight="1" thickBot="1">
      <c r="B29" s="65" t="s">
        <v>32</v>
      </c>
      <c r="C29" s="66" t="s">
        <v>38</v>
      </c>
      <c r="D29" s="67" t="s">
        <v>39</v>
      </c>
      <c r="E29" s="67" t="s">
        <v>40</v>
      </c>
      <c r="F29" s="56">
        <v>0</v>
      </c>
      <c r="G29" s="38">
        <v>0</v>
      </c>
    </row>
    <row r="30" spans="2:13" ht="19.899999999999999" customHeight="1" thickBot="1">
      <c r="B30" s="68"/>
      <c r="C30" s="69" t="s">
        <v>41</v>
      </c>
      <c r="D30" s="70"/>
      <c r="E30" s="70"/>
      <c r="F30" s="53"/>
      <c r="G30" s="71"/>
    </row>
    <row r="31" spans="2:13" s="74" customFormat="1" ht="19.899999999999999" customHeight="1">
      <c r="B31" s="72" t="s">
        <v>42</v>
      </c>
      <c r="C31" s="55" t="s">
        <v>43</v>
      </c>
      <c r="D31" s="73">
        <v>200.67</v>
      </c>
      <c r="E31" s="73">
        <v>196.16</v>
      </c>
      <c r="F31" s="33">
        <f t="shared" ref="F31:F37" si="2">E31-D31</f>
        <v>-4.5099999999999909</v>
      </c>
      <c r="G31" s="58">
        <f t="shared" ref="G31:G37" si="3">(E31*100/D31)-100</f>
        <v>-2.2474709722429793</v>
      </c>
      <c r="I31" s="1"/>
      <c r="J31" s="1"/>
      <c r="K31" s="1"/>
      <c r="L31" s="1"/>
      <c r="M31" s="1"/>
    </row>
    <row r="32" spans="2:13" ht="19.899999999999999" customHeight="1">
      <c r="B32" s="40" t="s">
        <v>42</v>
      </c>
      <c r="C32" s="59" t="s">
        <v>44</v>
      </c>
      <c r="D32" s="37">
        <v>174.22989634607305</v>
      </c>
      <c r="E32" s="37">
        <v>174.57</v>
      </c>
      <c r="F32" s="33">
        <f t="shared" si="2"/>
        <v>0.34010365392694553</v>
      </c>
      <c r="G32" s="47">
        <f t="shared" si="3"/>
        <v>0.19520395813782443</v>
      </c>
    </row>
    <row r="33" spans="2:12" ht="19.899999999999999" customHeight="1">
      <c r="B33" s="40" t="s">
        <v>42</v>
      </c>
      <c r="C33" s="59" t="s">
        <v>45</v>
      </c>
      <c r="D33" s="37">
        <v>168.78869546705951</v>
      </c>
      <c r="E33" s="37">
        <v>168.04</v>
      </c>
      <c r="F33" s="33">
        <f t="shared" si="2"/>
        <v>-0.74869546705951961</v>
      </c>
      <c r="G33" s="38">
        <f t="shared" si="3"/>
        <v>-0.44356967449020601</v>
      </c>
    </row>
    <row r="34" spans="2:12" ht="19.899999999999999" customHeight="1">
      <c r="B34" s="40" t="s">
        <v>42</v>
      </c>
      <c r="C34" s="59" t="s">
        <v>46</v>
      </c>
      <c r="D34" s="37">
        <v>170.04750000000001</v>
      </c>
      <c r="E34" s="37">
        <v>170.09</v>
      </c>
      <c r="F34" s="33">
        <f t="shared" si="2"/>
        <v>4.2499999999989768E-2</v>
      </c>
      <c r="G34" s="38">
        <f t="shared" si="3"/>
        <v>2.4993016657106182E-2</v>
      </c>
    </row>
    <row r="35" spans="2:12" ht="19.899999999999999" customHeight="1">
      <c r="B35" s="40" t="s">
        <v>42</v>
      </c>
      <c r="C35" s="59" t="s">
        <v>47</v>
      </c>
      <c r="D35" s="37">
        <v>64.518333333333331</v>
      </c>
      <c r="E35" s="37">
        <v>62.51</v>
      </c>
      <c r="F35" s="33">
        <f t="shared" si="2"/>
        <v>-2.0083333333333329</v>
      </c>
      <c r="G35" s="38">
        <f t="shared" si="3"/>
        <v>-3.1128103123143234</v>
      </c>
    </row>
    <row r="36" spans="2:12" ht="19.899999999999999" customHeight="1">
      <c r="B36" s="40" t="s">
        <v>42</v>
      </c>
      <c r="C36" s="59" t="s">
        <v>48</v>
      </c>
      <c r="D36" s="37">
        <v>95.035000000000011</v>
      </c>
      <c r="E36" s="37">
        <v>94.9</v>
      </c>
      <c r="F36" s="33">
        <f t="shared" si="2"/>
        <v>-0.13500000000000512</v>
      </c>
      <c r="G36" s="38">
        <f t="shared" si="3"/>
        <v>-0.14205292786868995</v>
      </c>
    </row>
    <row r="37" spans="2:12" ht="19.899999999999999" customHeight="1" thickBot="1">
      <c r="B37" s="75" t="s">
        <v>42</v>
      </c>
      <c r="C37" s="76" t="s">
        <v>49</v>
      </c>
      <c r="D37" s="77">
        <v>79.443333333333328</v>
      </c>
      <c r="E37" s="77">
        <v>79.22</v>
      </c>
      <c r="F37" s="78">
        <f t="shared" si="2"/>
        <v>-0.22333333333332916</v>
      </c>
      <c r="G37" s="79">
        <f t="shared" si="3"/>
        <v>-0.28112281290647445</v>
      </c>
    </row>
    <row r="38" spans="2:12" ht="15" customHeight="1">
      <c r="B38" s="80" t="s">
        <v>50</v>
      </c>
      <c r="C38" s="81"/>
      <c r="F38" s="81"/>
      <c r="G38" s="81"/>
      <c r="L38" s="82"/>
    </row>
    <row r="39" spans="2:12" ht="14.25" customHeight="1">
      <c r="B39" s="83" t="s">
        <v>51</v>
      </c>
      <c r="C39" s="81"/>
      <c r="D39" s="81"/>
      <c r="E39" s="81"/>
      <c r="F39" s="81"/>
      <c r="G39" s="81"/>
      <c r="L39" s="82"/>
    </row>
    <row r="40" spans="2:12" ht="14.25" customHeight="1">
      <c r="B40" s="1" t="s">
        <v>52</v>
      </c>
      <c r="C40" s="84"/>
      <c r="D40" s="85"/>
      <c r="E40" s="85"/>
      <c r="F40" s="81"/>
      <c r="L40" s="82"/>
    </row>
    <row r="41" spans="2:12" ht="14.25" customHeight="1">
      <c r="B41" s="1" t="s">
        <v>53</v>
      </c>
      <c r="C41" s="81"/>
      <c r="D41" s="85"/>
      <c r="E41" s="81"/>
      <c r="F41" s="81"/>
      <c r="L41" s="82"/>
    </row>
    <row r="42" spans="2:12" ht="12.75" customHeight="1">
      <c r="B42" s="1" t="s">
        <v>54</v>
      </c>
      <c r="C42" s="81"/>
      <c r="D42" s="85"/>
      <c r="E42" s="81"/>
      <c r="F42" s="81"/>
      <c r="L42" s="82"/>
    </row>
    <row r="43" spans="2:12" ht="14.25" customHeight="1">
      <c r="B43" s="1" t="s">
        <v>55</v>
      </c>
      <c r="C43" s="81"/>
      <c r="D43" s="85"/>
      <c r="E43" s="81"/>
      <c r="F43" s="81"/>
      <c r="L43" s="82"/>
    </row>
    <row r="44" spans="2:12" ht="12" customHeight="1">
      <c r="B44" s="83"/>
      <c r="G44" s="86"/>
      <c r="L44" s="82"/>
    </row>
    <row r="45" spans="2:12" ht="21.75" customHeight="1">
      <c r="B45" s="87" t="s">
        <v>56</v>
      </c>
      <c r="C45" s="87"/>
      <c r="D45" s="87"/>
      <c r="E45" s="87"/>
      <c r="F45" s="87"/>
      <c r="G45" s="87"/>
      <c r="L45" s="82"/>
    </row>
    <row r="46" spans="2:12" ht="44.25" customHeight="1">
      <c r="I46" s="88"/>
    </row>
    <row r="47" spans="2:12" ht="18.75" customHeight="1">
      <c r="I47" s="88"/>
    </row>
    <row r="48" spans="2:12" ht="18.75" customHeight="1">
      <c r="I48" s="88"/>
      <c r="L48" s="89"/>
    </row>
    <row r="49" spans="2:12" ht="13.5" customHeight="1">
      <c r="I49" s="88"/>
    </row>
    <row r="50" spans="2:12" ht="15" customHeight="1">
      <c r="B50" s="90"/>
      <c r="C50" s="90"/>
      <c r="D50" s="91"/>
      <c r="E50" s="91"/>
      <c r="F50" s="90"/>
      <c r="G50" s="90"/>
    </row>
    <row r="51" spans="2:12" ht="11.25" customHeight="1">
      <c r="B51" s="90"/>
      <c r="C51" s="90"/>
      <c r="D51" s="90"/>
      <c r="E51" s="90"/>
      <c r="F51" s="90"/>
      <c r="G51" s="90"/>
    </row>
    <row r="52" spans="2:12" ht="13.5" customHeight="1">
      <c r="B52" s="90"/>
      <c r="C52" s="90"/>
      <c r="D52" s="92"/>
      <c r="E52" s="92"/>
      <c r="F52" s="93"/>
      <c r="G52" s="93"/>
      <c r="L52" s="74"/>
    </row>
    <row r="53" spans="2:12" ht="15" customHeight="1">
      <c r="B53" s="94"/>
      <c r="C53" s="95"/>
      <c r="D53" s="96"/>
      <c r="E53" s="96"/>
      <c r="F53" s="97"/>
      <c r="G53" s="96"/>
      <c r="L53" s="74"/>
    </row>
    <row r="54" spans="2:12" ht="15" customHeight="1">
      <c r="B54" s="94"/>
      <c r="C54" s="95"/>
      <c r="D54" s="96"/>
      <c r="E54" s="96"/>
      <c r="F54" s="97"/>
      <c r="G54" s="96"/>
      <c r="L54" s="74"/>
    </row>
    <row r="55" spans="2:12" ht="15" customHeight="1">
      <c r="B55" s="94"/>
      <c r="C55" s="95"/>
      <c r="D55" s="96"/>
      <c r="E55" s="96"/>
      <c r="F55" s="97"/>
      <c r="G55" s="96"/>
      <c r="L55" s="74"/>
    </row>
    <row r="56" spans="2:12" ht="15" customHeight="1">
      <c r="B56" s="94"/>
      <c r="C56" s="95"/>
      <c r="D56" s="96"/>
      <c r="E56" s="96"/>
      <c r="F56" s="97"/>
      <c r="G56" s="98"/>
    </row>
    <row r="57" spans="2:12" ht="15" customHeight="1">
      <c r="B57" s="94"/>
      <c r="C57" s="99"/>
      <c r="D57" s="96"/>
      <c r="E57" s="96"/>
      <c r="F57" s="97"/>
      <c r="G57" s="98"/>
      <c r="I57" s="100"/>
    </row>
    <row r="58" spans="2:12" ht="15" customHeight="1">
      <c r="B58" s="94"/>
      <c r="C58" s="99"/>
      <c r="D58" s="96"/>
      <c r="E58" s="96"/>
      <c r="F58" s="97"/>
      <c r="G58" s="98"/>
      <c r="H58" s="100"/>
      <c r="I58" s="101"/>
    </row>
    <row r="59" spans="2:12" ht="15" customHeight="1">
      <c r="B59" s="102"/>
      <c r="C59" s="99"/>
      <c r="D59" s="96"/>
      <c r="E59" s="96"/>
      <c r="F59" s="97"/>
      <c r="H59" s="100"/>
      <c r="I59" s="101"/>
      <c r="J59" s="103"/>
    </row>
    <row r="60" spans="2:12" ht="15" customHeight="1">
      <c r="B60" s="94"/>
      <c r="C60" s="99"/>
      <c r="D60" s="96"/>
      <c r="E60" s="96"/>
      <c r="F60" s="97"/>
      <c r="G60" s="96"/>
      <c r="H60" s="101"/>
    </row>
    <row r="61" spans="2:12" ht="15" customHeight="1">
      <c r="B61" s="94"/>
      <c r="C61" s="99"/>
      <c r="D61" s="96"/>
      <c r="E61" s="96"/>
      <c r="F61" s="97"/>
      <c r="G61" s="96"/>
      <c r="H61" s="100"/>
    </row>
    <row r="62" spans="2:12" ht="15" customHeight="1">
      <c r="B62" s="94"/>
      <c r="C62" s="99"/>
      <c r="D62" s="96"/>
      <c r="E62" s="96"/>
      <c r="F62" s="97"/>
      <c r="H62" s="101"/>
      <c r="I62" s="101"/>
    </row>
    <row r="63" spans="2:12" ht="15" customHeight="1">
      <c r="B63" s="94"/>
      <c r="C63" s="104"/>
      <c r="D63" s="96"/>
      <c r="E63" s="96"/>
      <c r="F63" s="97"/>
      <c r="I63" s="101"/>
      <c r="K63" s="103"/>
    </row>
    <row r="64" spans="2:12" ht="15" customHeight="1">
      <c r="B64" s="94"/>
      <c r="C64" s="105"/>
      <c r="D64" s="96"/>
      <c r="E64" s="96"/>
      <c r="F64" s="97"/>
      <c r="G64" s="96"/>
    </row>
    <row r="65" spans="2:8" ht="15" customHeight="1">
      <c r="B65" s="94"/>
      <c r="C65" s="105"/>
      <c r="D65" s="96"/>
      <c r="E65" s="96"/>
      <c r="F65" s="97"/>
      <c r="G65" s="106" t="s">
        <v>57</v>
      </c>
    </row>
    <row r="66" spans="2:8" ht="15" customHeight="1">
      <c r="B66" s="94"/>
      <c r="C66" s="105"/>
      <c r="D66" s="96"/>
      <c r="E66" s="96"/>
      <c r="F66" s="97"/>
      <c r="G66" s="96"/>
    </row>
    <row r="67" spans="2:8" ht="15" customHeight="1">
      <c r="B67" s="94"/>
      <c r="C67" s="105"/>
      <c r="D67" s="96"/>
      <c r="E67" s="96"/>
      <c r="F67" s="97"/>
      <c r="G67" s="96"/>
    </row>
    <row r="68" spans="2:8" ht="15" customHeight="1">
      <c r="B68" s="94"/>
      <c r="C68" s="99"/>
      <c r="D68" s="107"/>
      <c r="E68" s="107"/>
      <c r="F68" s="97"/>
      <c r="H68" s="101"/>
    </row>
    <row r="69" spans="2:8" ht="15" customHeight="1">
      <c r="B69" s="94"/>
      <c r="C69" s="108"/>
      <c r="D69" s="96"/>
      <c r="E69" s="96"/>
      <c r="F69" s="97"/>
      <c r="G69" s="96"/>
    </row>
    <row r="70" spans="2:8" ht="15" customHeight="1">
      <c r="B70" s="109"/>
      <c r="C70" s="108"/>
      <c r="D70" s="110"/>
      <c r="E70" s="110"/>
      <c r="F70" s="97"/>
      <c r="G70" s="111"/>
    </row>
    <row r="71" spans="2:8" ht="15" customHeight="1">
      <c r="B71" s="109"/>
      <c r="C71" s="108"/>
      <c r="D71" s="96"/>
      <c r="E71" s="96"/>
      <c r="F71" s="97"/>
      <c r="G71" s="96"/>
    </row>
    <row r="72" spans="2:8" ht="15" customHeight="1">
      <c r="B72" s="109"/>
      <c r="C72" s="108"/>
      <c r="D72" s="112"/>
      <c r="E72" s="112"/>
      <c r="F72" s="112"/>
      <c r="G72" s="112"/>
    </row>
    <row r="73" spans="2:8" ht="12" customHeight="1">
      <c r="B73" s="108"/>
      <c r="C73" s="113"/>
      <c r="D73" s="113"/>
      <c r="E73" s="113"/>
      <c r="F73" s="113"/>
      <c r="G73" s="113"/>
    </row>
    <row r="74" spans="2:8" ht="15" customHeight="1">
      <c r="B74" s="114"/>
      <c r="C74" s="113"/>
      <c r="D74" s="113"/>
      <c r="E74" s="113"/>
      <c r="F74" s="113"/>
      <c r="G74" s="113"/>
    </row>
    <row r="75" spans="2:8" ht="13.5" customHeight="1">
      <c r="B75" s="114"/>
      <c r="C75" s="91"/>
      <c r="D75" s="91"/>
      <c r="E75" s="91"/>
      <c r="F75" s="91"/>
      <c r="G75" s="91"/>
      <c r="H75" s="101"/>
    </row>
    <row r="76" spans="2:8">
      <c r="B76" s="83"/>
    </row>
    <row r="77" spans="2:8" ht="11.25" customHeight="1">
      <c r="B77" s="74"/>
      <c r="C77" s="74"/>
      <c r="D77" s="74"/>
    </row>
    <row r="79" spans="2:8">
      <c r="E79" s="115"/>
    </row>
  </sheetData>
  <mergeCells count="5">
    <mergeCell ref="B2:F2"/>
    <mergeCell ref="B4:G4"/>
    <mergeCell ref="B6:G6"/>
    <mergeCell ref="B45:G45"/>
    <mergeCell ref="D72:G72"/>
  </mergeCells>
  <conditionalFormatting sqref="G53:G58 G31:G37 G11:G18 G20:G25 G71 G69 G60:G61 G64 G66:G67">
    <cfRule type="cellIs" dxfId="23" priority="9" stopIfTrue="1" operator="lessThan">
      <formula>0</formula>
    </cfRule>
    <cfRule type="cellIs" dxfId="22" priority="10" stopIfTrue="1" operator="greaterThanOrEqual">
      <formula>0</formula>
    </cfRule>
  </conditionalFormatting>
  <conditionalFormatting sqref="G26">
    <cfRule type="cellIs" dxfId="21" priority="7" stopIfTrue="1" operator="lessThan">
      <formula>0</formula>
    </cfRule>
    <cfRule type="cellIs" dxfId="20" priority="8" stopIfTrue="1" operator="greaterThanOrEqual">
      <formula>0</formula>
    </cfRule>
  </conditionalFormatting>
  <conditionalFormatting sqref="G27">
    <cfRule type="cellIs" dxfId="19" priority="5" stopIfTrue="1" operator="lessThan">
      <formula>0</formula>
    </cfRule>
    <cfRule type="cellIs" dxfId="18" priority="6" stopIfTrue="1" operator="greaterThanOrEqual">
      <formula>0</formula>
    </cfRule>
  </conditionalFormatting>
  <conditionalFormatting sqref="G30">
    <cfRule type="cellIs" dxfId="17" priority="3" stopIfTrue="1" operator="lessThan">
      <formula>0</formula>
    </cfRule>
    <cfRule type="cellIs" dxfId="16" priority="4" stopIfTrue="1" operator="greaterThanOrEqual">
      <formula>0</formula>
    </cfRule>
  </conditionalFormatting>
  <conditionalFormatting sqref="G28:G29">
    <cfRule type="cellIs" dxfId="15" priority="1" stopIfTrue="1" operator="lessThan">
      <formula>0</formula>
    </cfRule>
    <cfRule type="cellIs" dxfId="14"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180975</xdr:colOff>
                <xdr:row>45</xdr:row>
                <xdr:rowOff>95250</xdr:rowOff>
              </from>
              <to>
                <xdr:col>6</xdr:col>
                <xdr:colOff>1047750</xdr:colOff>
                <xdr:row>64</xdr:row>
                <xdr:rowOff>123825</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topLeftCell="A39" zoomScaleNormal="100" zoomScaleSheetLayoutView="100" workbookViewId="0">
      <selection activeCell="I41" sqref="I41"/>
    </sheetView>
  </sheetViews>
  <sheetFormatPr baseColWidth="10" defaultColWidth="11.5703125" defaultRowHeight="12.75"/>
  <cols>
    <col min="1" max="1" width="3.140625" style="116" customWidth="1"/>
    <col min="2" max="2" width="9.28515625" style="116" customWidth="1"/>
    <col min="3" max="3" width="47.42578125" style="116" customWidth="1"/>
    <col min="4" max="7" width="22.7109375" style="116" customWidth="1"/>
    <col min="8" max="8" width="3.140625" style="116" customWidth="1"/>
    <col min="9" max="9" width="10.5703125" style="116" customWidth="1"/>
    <col min="10" max="16384" width="11.5703125" style="116"/>
  </cols>
  <sheetData>
    <row r="1" spans="2:10" ht="14.25" customHeight="1"/>
    <row r="2" spans="2:10" ht="7.5" customHeight="1" thickBot="1">
      <c r="B2" s="117"/>
      <c r="C2" s="117"/>
      <c r="D2" s="117"/>
      <c r="E2" s="117"/>
      <c r="F2" s="117"/>
      <c r="G2" s="117"/>
    </row>
    <row r="3" spans="2:10" ht="21" customHeight="1" thickBot="1">
      <c r="B3" s="7" t="s">
        <v>58</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59</v>
      </c>
      <c r="E6" s="22" t="s">
        <v>10</v>
      </c>
      <c r="F6" s="23" t="s">
        <v>11</v>
      </c>
      <c r="G6" s="24" t="s">
        <v>12</v>
      </c>
    </row>
    <row r="7" spans="2:10" ht="20.100000000000001" customHeight="1" thickBot="1">
      <c r="B7" s="50"/>
      <c r="C7" s="118" t="s">
        <v>60</v>
      </c>
      <c r="D7" s="119"/>
      <c r="E7" s="119"/>
      <c r="F7" s="120"/>
      <c r="G7" s="121"/>
    </row>
    <row r="8" spans="2:10" ht="20.100000000000001" customHeight="1">
      <c r="B8" s="122" t="s">
        <v>20</v>
      </c>
      <c r="C8" s="123" t="s">
        <v>61</v>
      </c>
      <c r="D8" s="124">
        <v>42.198527267460896</v>
      </c>
      <c r="E8" s="124">
        <v>31.25</v>
      </c>
      <c r="F8" s="125">
        <f t="shared" ref="F8:F18" si="0">E8-D8</f>
        <v>-10.948527267460896</v>
      </c>
      <c r="G8" s="126">
        <f t="shared" ref="G8:G18" si="1">(E8*100/D8)-100</f>
        <v>-25.945282872237243</v>
      </c>
      <c r="J8" s="127"/>
    </row>
    <row r="9" spans="2:10" ht="20.100000000000001" customHeight="1">
      <c r="B9" s="122" t="s">
        <v>20</v>
      </c>
      <c r="C9" s="123" t="s">
        <v>62</v>
      </c>
      <c r="D9" s="124">
        <v>56.13</v>
      </c>
      <c r="E9" s="124" t="s">
        <v>24</v>
      </c>
      <c r="F9" s="125" t="s">
        <v>24</v>
      </c>
      <c r="G9" s="126" t="s">
        <v>24</v>
      </c>
      <c r="J9" s="127"/>
    </row>
    <row r="10" spans="2:10" ht="20.100000000000001" customHeight="1">
      <c r="B10" s="122" t="s">
        <v>20</v>
      </c>
      <c r="C10" s="123" t="s">
        <v>63</v>
      </c>
      <c r="D10" s="124">
        <v>55</v>
      </c>
      <c r="E10" s="124">
        <v>55</v>
      </c>
      <c r="F10" s="125">
        <f t="shared" si="0"/>
        <v>0</v>
      </c>
      <c r="G10" s="126">
        <f t="shared" si="1"/>
        <v>0</v>
      </c>
      <c r="J10" s="127"/>
    </row>
    <row r="11" spans="2:10" ht="20.100000000000001" customHeight="1">
      <c r="B11" s="122" t="s">
        <v>20</v>
      </c>
      <c r="C11" s="123" t="s">
        <v>64</v>
      </c>
      <c r="D11" s="124">
        <v>72.677046859521582</v>
      </c>
      <c r="E11" s="124">
        <v>85.204821319440413</v>
      </c>
      <c r="F11" s="125">
        <f t="shared" si="0"/>
        <v>12.527774459918831</v>
      </c>
      <c r="G11" s="126">
        <f t="shared" si="1"/>
        <v>17.23759426292311</v>
      </c>
      <c r="J11" s="128"/>
    </row>
    <row r="12" spans="2:10" ht="20.100000000000001" customHeight="1">
      <c r="B12" s="122" t="s">
        <v>20</v>
      </c>
      <c r="C12" s="123" t="s">
        <v>65</v>
      </c>
      <c r="D12" s="124">
        <v>197.36646025238102</v>
      </c>
      <c r="E12" s="124">
        <v>215.31904233378555</v>
      </c>
      <c r="F12" s="125">
        <f t="shared" si="0"/>
        <v>17.952582081404529</v>
      </c>
      <c r="G12" s="126">
        <f t="shared" si="1"/>
        <v>9.096065288118254</v>
      </c>
      <c r="J12" s="128"/>
    </row>
    <row r="13" spans="2:10" ht="20.100000000000001" customHeight="1">
      <c r="B13" s="122" t="s">
        <v>20</v>
      </c>
      <c r="C13" s="123" t="s">
        <v>66</v>
      </c>
      <c r="D13" s="124">
        <v>46.132204144879445</v>
      </c>
      <c r="E13" s="124">
        <v>38.604213237140577</v>
      </c>
      <c r="F13" s="125">
        <f t="shared" si="0"/>
        <v>-7.527990907738868</v>
      </c>
      <c r="G13" s="126">
        <f t="shared" si="1"/>
        <v>-16.318298783420389</v>
      </c>
      <c r="J13" s="128"/>
    </row>
    <row r="14" spans="2:10" ht="20.100000000000001" customHeight="1">
      <c r="B14" s="122" t="s">
        <v>20</v>
      </c>
      <c r="C14" s="123" t="s">
        <v>67</v>
      </c>
      <c r="D14" s="124">
        <v>58.876792604500721</v>
      </c>
      <c r="E14" s="124">
        <v>58.662487782492704</v>
      </c>
      <c r="F14" s="125">
        <f t="shared" si="0"/>
        <v>-0.21430482200801748</v>
      </c>
      <c r="G14" s="126">
        <f t="shared" si="1"/>
        <v>-0.36398861508571656</v>
      </c>
      <c r="J14" s="128"/>
    </row>
    <row r="15" spans="2:10" ht="20.100000000000001" customHeight="1">
      <c r="B15" s="122" t="s">
        <v>20</v>
      </c>
      <c r="C15" s="123" t="s">
        <v>68</v>
      </c>
      <c r="D15" s="124">
        <v>74.379384989761448</v>
      </c>
      <c r="E15" s="124">
        <v>71.679828060118993</v>
      </c>
      <c r="F15" s="125">
        <f t="shared" si="0"/>
        <v>-2.6995569296424549</v>
      </c>
      <c r="G15" s="126">
        <f t="shared" si="1"/>
        <v>-3.6294423918859593</v>
      </c>
      <c r="J15" s="127"/>
    </row>
    <row r="16" spans="2:10" ht="20.100000000000001" customHeight="1">
      <c r="B16" s="122" t="s">
        <v>20</v>
      </c>
      <c r="C16" s="123" t="s">
        <v>69</v>
      </c>
      <c r="D16" s="124">
        <v>266.76</v>
      </c>
      <c r="E16" s="124">
        <v>214.66999999999996</v>
      </c>
      <c r="F16" s="125">
        <f>E16-D16</f>
        <v>-52.090000000000032</v>
      </c>
      <c r="G16" s="126">
        <f>(E16*100/D16)-100</f>
        <v>-19.526915579547165</v>
      </c>
      <c r="J16" s="127"/>
    </row>
    <row r="17" spans="2:10" ht="20.100000000000001" customHeight="1">
      <c r="B17" s="122" t="s">
        <v>20</v>
      </c>
      <c r="C17" s="123" t="s">
        <v>70</v>
      </c>
      <c r="D17" s="124">
        <v>33.549999999999997</v>
      </c>
      <c r="E17" s="124">
        <v>32.32</v>
      </c>
      <c r="F17" s="125">
        <f t="shared" si="0"/>
        <v>-1.2299999999999969</v>
      </c>
      <c r="G17" s="126">
        <f t="shared" si="1"/>
        <v>-3.666169895678081</v>
      </c>
      <c r="J17" s="127"/>
    </row>
    <row r="18" spans="2:10" ht="20.100000000000001" customHeight="1" thickBot="1">
      <c r="B18" s="122" t="s">
        <v>20</v>
      </c>
      <c r="C18" s="123" t="s">
        <v>71</v>
      </c>
      <c r="D18" s="124">
        <v>72.5</v>
      </c>
      <c r="E18" s="124">
        <v>70</v>
      </c>
      <c r="F18" s="125">
        <f t="shared" si="0"/>
        <v>-2.5</v>
      </c>
      <c r="G18" s="126">
        <f t="shared" si="1"/>
        <v>-3.448275862068968</v>
      </c>
      <c r="J18" s="127"/>
    </row>
    <row r="19" spans="2:10" ht="20.100000000000001" customHeight="1" thickBot="1">
      <c r="B19" s="50"/>
      <c r="C19" s="118" t="s">
        <v>72</v>
      </c>
      <c r="D19" s="129"/>
      <c r="E19" s="129"/>
      <c r="F19" s="130"/>
      <c r="G19" s="131"/>
    </row>
    <row r="20" spans="2:10" ht="20.100000000000001" customHeight="1">
      <c r="B20" s="132" t="s">
        <v>20</v>
      </c>
      <c r="C20" s="133" t="s">
        <v>73</v>
      </c>
      <c r="D20" s="134">
        <v>69.334109204577928</v>
      </c>
      <c r="E20" s="135">
        <v>69.473564358099594</v>
      </c>
      <c r="F20" s="125">
        <f t="shared" ref="F20:F35" si="2">E20-D20</f>
        <v>0.13945515352166638</v>
      </c>
      <c r="G20" s="126">
        <f t="shared" ref="G20:G35" si="3">(E20*100/D20)-100</f>
        <v>0.20113498986506784</v>
      </c>
    </row>
    <row r="21" spans="2:10" ht="20.100000000000001" customHeight="1">
      <c r="B21" s="136" t="s">
        <v>20</v>
      </c>
      <c r="C21" s="137" t="s">
        <v>74</v>
      </c>
      <c r="D21" s="138">
        <v>146.55062342055191</v>
      </c>
      <c r="E21" s="124">
        <v>128.44155698331119</v>
      </c>
      <c r="F21" s="125">
        <f t="shared" si="2"/>
        <v>-18.109066437240728</v>
      </c>
      <c r="G21" s="126">
        <f t="shared" si="3"/>
        <v>-12.356867555093018</v>
      </c>
    </row>
    <row r="22" spans="2:10" ht="20.100000000000001" customHeight="1">
      <c r="B22" s="136" t="s">
        <v>20</v>
      </c>
      <c r="C22" s="137" t="s">
        <v>75</v>
      </c>
      <c r="D22" s="138">
        <v>29.284560975479831</v>
      </c>
      <c r="E22" s="124">
        <v>31.598681319461829</v>
      </c>
      <c r="F22" s="125">
        <f t="shared" si="2"/>
        <v>2.3141203439819975</v>
      </c>
      <c r="G22" s="126">
        <f t="shared" si="3"/>
        <v>7.9021855438421227</v>
      </c>
    </row>
    <row r="23" spans="2:10" ht="20.100000000000001" customHeight="1">
      <c r="B23" s="136" t="s">
        <v>20</v>
      </c>
      <c r="C23" s="137" t="s">
        <v>76</v>
      </c>
      <c r="D23" s="138">
        <v>25.540041648766653</v>
      </c>
      <c r="E23" s="124">
        <v>31.256575586515719</v>
      </c>
      <c r="F23" s="125">
        <f t="shared" si="2"/>
        <v>5.716533937749066</v>
      </c>
      <c r="G23" s="126">
        <f t="shared" si="3"/>
        <v>22.382633577361929</v>
      </c>
    </row>
    <row r="24" spans="2:10" ht="20.100000000000001" customHeight="1">
      <c r="B24" s="136" t="s">
        <v>20</v>
      </c>
      <c r="C24" s="137" t="s">
        <v>77</v>
      </c>
      <c r="D24" s="138">
        <v>14.14505153463606</v>
      </c>
      <c r="E24" s="124">
        <v>12.978207008937302</v>
      </c>
      <c r="F24" s="125">
        <f t="shared" si="2"/>
        <v>-1.1668445256987585</v>
      </c>
      <c r="G24" s="126">
        <f t="shared" si="3"/>
        <v>-8.2491359104742941</v>
      </c>
    </row>
    <row r="25" spans="2:10" ht="20.100000000000001" customHeight="1">
      <c r="B25" s="136" t="s">
        <v>20</v>
      </c>
      <c r="C25" s="137" t="s">
        <v>78</v>
      </c>
      <c r="D25" s="138">
        <v>133.54239348469522</v>
      </c>
      <c r="E25" s="124">
        <v>133.94391354779938</v>
      </c>
      <c r="F25" s="125">
        <f t="shared" si="2"/>
        <v>0.401520063104158</v>
      </c>
      <c r="G25" s="126">
        <f t="shared" si="3"/>
        <v>0.30066861363404485</v>
      </c>
    </row>
    <row r="26" spans="2:10" ht="20.100000000000001" customHeight="1">
      <c r="B26" s="136" t="s">
        <v>20</v>
      </c>
      <c r="C26" s="137" t="s">
        <v>79</v>
      </c>
      <c r="D26" s="138">
        <v>155.29619933215236</v>
      </c>
      <c r="E26" s="124">
        <v>149.82156482427916</v>
      </c>
      <c r="F26" s="125">
        <f t="shared" si="2"/>
        <v>-5.4746345078731906</v>
      </c>
      <c r="G26" s="126">
        <f t="shared" si="3"/>
        <v>-3.5252855713254689</v>
      </c>
    </row>
    <row r="27" spans="2:10" ht="20.100000000000001" customHeight="1">
      <c r="B27" s="136" t="s">
        <v>20</v>
      </c>
      <c r="C27" s="137" t="s">
        <v>80</v>
      </c>
      <c r="D27" s="138">
        <v>28.999873679865633</v>
      </c>
      <c r="E27" s="124">
        <v>26.060735898218351</v>
      </c>
      <c r="F27" s="125">
        <f t="shared" si="2"/>
        <v>-2.9391377816472826</v>
      </c>
      <c r="G27" s="126">
        <f t="shared" si="3"/>
        <v>-10.135002014467062</v>
      </c>
    </row>
    <row r="28" spans="2:10" ht="20.100000000000001" customHeight="1">
      <c r="B28" s="136" t="s">
        <v>20</v>
      </c>
      <c r="C28" s="137" t="s">
        <v>81</v>
      </c>
      <c r="D28" s="138">
        <v>33.213973472978722</v>
      </c>
      <c r="E28" s="124">
        <v>38.033488999376019</v>
      </c>
      <c r="F28" s="125">
        <f t="shared" si="2"/>
        <v>4.8195155263972964</v>
      </c>
      <c r="G28" s="126">
        <f t="shared" si="3"/>
        <v>14.510505737346421</v>
      </c>
    </row>
    <row r="29" spans="2:10" ht="20.100000000000001" customHeight="1">
      <c r="B29" s="136" t="s">
        <v>20</v>
      </c>
      <c r="C29" s="137" t="s">
        <v>82</v>
      </c>
      <c r="D29" s="138">
        <v>28.66836988376674</v>
      </c>
      <c r="E29" s="124">
        <v>44.384888569070249</v>
      </c>
      <c r="F29" s="125">
        <f t="shared" si="2"/>
        <v>15.716518685303509</v>
      </c>
      <c r="G29" s="126">
        <f t="shared" si="3"/>
        <v>54.821807968240535</v>
      </c>
    </row>
    <row r="30" spans="2:10" ht="20.100000000000001" customHeight="1">
      <c r="B30" s="136" t="s">
        <v>20</v>
      </c>
      <c r="C30" s="137" t="s">
        <v>83</v>
      </c>
      <c r="D30" s="138">
        <v>69.49589830204296</v>
      </c>
      <c r="E30" s="124">
        <v>68.763436603985312</v>
      </c>
      <c r="F30" s="125">
        <f t="shared" si="2"/>
        <v>-0.73246169805764794</v>
      </c>
      <c r="G30" s="126">
        <f t="shared" si="3"/>
        <v>-1.0539639258625328</v>
      </c>
    </row>
    <row r="31" spans="2:10" ht="20.100000000000001" customHeight="1">
      <c r="B31" s="136" t="s">
        <v>20</v>
      </c>
      <c r="C31" s="137" t="s">
        <v>84</v>
      </c>
      <c r="D31" s="138">
        <v>37.84325993863829</v>
      </c>
      <c r="E31" s="124">
        <v>41.703448869058015</v>
      </c>
      <c r="F31" s="125">
        <f t="shared" si="2"/>
        <v>3.8601889304197243</v>
      </c>
      <c r="G31" s="126">
        <f t="shared" si="3"/>
        <v>10.200466177276752</v>
      </c>
    </row>
    <row r="32" spans="2:10" ht="20.100000000000001" customHeight="1">
      <c r="B32" s="136" t="s">
        <v>20</v>
      </c>
      <c r="C32" s="137" t="s">
        <v>85</v>
      </c>
      <c r="D32" s="138">
        <v>19.424749775274574</v>
      </c>
      <c r="E32" s="124">
        <v>17.433199075464135</v>
      </c>
      <c r="F32" s="125">
        <f t="shared" si="2"/>
        <v>-1.9915506998104391</v>
      </c>
      <c r="G32" s="126">
        <f t="shared" si="3"/>
        <v>-10.252645325426272</v>
      </c>
    </row>
    <row r="33" spans="2:10" ht="20.100000000000001" customHeight="1">
      <c r="B33" s="136" t="s">
        <v>20</v>
      </c>
      <c r="C33" s="137" t="s">
        <v>86</v>
      </c>
      <c r="D33" s="138">
        <v>55.413204120940556</v>
      </c>
      <c r="E33" s="124">
        <v>49.359400431514693</v>
      </c>
      <c r="F33" s="125">
        <f t="shared" si="2"/>
        <v>-6.0538036894258624</v>
      </c>
      <c r="G33" s="126">
        <f t="shared" si="3"/>
        <v>-10.924839639688216</v>
      </c>
    </row>
    <row r="34" spans="2:10" ht="20.100000000000001" customHeight="1">
      <c r="B34" s="136" t="s">
        <v>20</v>
      </c>
      <c r="C34" s="137" t="s">
        <v>87</v>
      </c>
      <c r="D34" s="138">
        <v>24.569364537928969</v>
      </c>
      <c r="E34" s="124">
        <v>22.139666331090105</v>
      </c>
      <c r="F34" s="125">
        <f t="shared" si="2"/>
        <v>-2.4296982068388644</v>
      </c>
      <c r="G34" s="126">
        <f t="shared" si="3"/>
        <v>-9.8891373567599317</v>
      </c>
    </row>
    <row r="35" spans="2:10" ht="20.100000000000001" customHeight="1" thickBot="1">
      <c r="B35" s="139" t="s">
        <v>20</v>
      </c>
      <c r="C35" s="140" t="s">
        <v>88</v>
      </c>
      <c r="D35" s="141">
        <v>21.725546643343378</v>
      </c>
      <c r="E35" s="142">
        <v>22.783812679689408</v>
      </c>
      <c r="F35" s="143">
        <f t="shared" si="2"/>
        <v>1.0582660363460299</v>
      </c>
      <c r="G35" s="144">
        <f t="shared" si="3"/>
        <v>4.8710674751665124</v>
      </c>
    </row>
    <row r="36" spans="2:10" ht="15" customHeight="1">
      <c r="B36" s="80" t="s">
        <v>50</v>
      </c>
      <c r="C36" s="145"/>
      <c r="F36" s="145"/>
      <c r="G36" s="145"/>
      <c r="J36" s="146"/>
    </row>
    <row r="37" spans="2:10" ht="15" customHeight="1">
      <c r="B37" s="83" t="s">
        <v>89</v>
      </c>
      <c r="C37" s="81"/>
      <c r="D37" s="145"/>
      <c r="E37" s="145"/>
      <c r="F37" s="145"/>
      <c r="G37" s="145"/>
    </row>
    <row r="38" spans="2:10" ht="9.75" customHeight="1">
      <c r="B38" s="147"/>
      <c r="D38" s="145"/>
      <c r="E38" s="148"/>
      <c r="F38" s="145"/>
      <c r="G38" s="145"/>
    </row>
    <row r="39" spans="2:10" s="145" customFormat="1" ht="27.75" customHeight="1">
      <c r="B39" s="149"/>
      <c r="C39" s="149"/>
      <c r="D39" s="149"/>
      <c r="E39" s="149"/>
      <c r="F39" s="149"/>
      <c r="G39" s="149"/>
    </row>
    <row r="40" spans="2:10" ht="51" customHeight="1">
      <c r="B40" s="149" t="s">
        <v>56</v>
      </c>
      <c r="C40" s="149"/>
      <c r="D40" s="149"/>
      <c r="E40" s="149"/>
      <c r="F40" s="149"/>
      <c r="G40" s="149"/>
    </row>
    <row r="41" spans="2:10" ht="51" customHeight="1">
      <c r="I41" s="150"/>
    </row>
    <row r="42" spans="2:10" ht="18.75" customHeight="1">
      <c r="I42" s="150"/>
    </row>
    <row r="43" spans="2:10" ht="18.75" customHeight="1">
      <c r="I43" s="150"/>
    </row>
    <row r="44" spans="2:10" ht="13.5" customHeight="1">
      <c r="I44" s="150"/>
    </row>
    <row r="45" spans="2:10" ht="15" customHeight="1">
      <c r="B45" s="151"/>
      <c r="C45" s="152"/>
      <c r="D45" s="153"/>
      <c r="E45" s="153"/>
      <c r="F45" s="151"/>
      <c r="G45" s="151"/>
    </row>
    <row r="46" spans="2:10" ht="11.25" customHeight="1">
      <c r="B46" s="151"/>
      <c r="C46" s="152"/>
      <c r="D46" s="151"/>
      <c r="E46" s="151"/>
      <c r="F46" s="151"/>
      <c r="G46" s="151"/>
    </row>
    <row r="47" spans="2:10" ht="13.5" customHeight="1">
      <c r="B47" s="151"/>
      <c r="C47" s="151"/>
      <c r="D47" s="154"/>
      <c r="E47" s="154"/>
      <c r="F47" s="155"/>
      <c r="G47" s="155"/>
    </row>
    <row r="48" spans="2:10" ht="6" customHeight="1">
      <c r="B48" s="156"/>
      <c r="C48" s="157"/>
      <c r="D48" s="158"/>
      <c r="E48" s="158"/>
      <c r="F48" s="159"/>
      <c r="G48" s="158"/>
    </row>
    <row r="49" spans="2:11" ht="15" customHeight="1">
      <c r="B49" s="156"/>
      <c r="C49" s="157"/>
      <c r="D49" s="158"/>
      <c r="E49" s="158"/>
      <c r="F49" s="159"/>
      <c r="G49" s="158"/>
    </row>
    <row r="50" spans="2:11" ht="15" customHeight="1">
      <c r="B50" s="156"/>
      <c r="C50" s="157"/>
      <c r="D50" s="158"/>
      <c r="E50" s="158"/>
      <c r="F50" s="159"/>
      <c r="G50" s="158"/>
    </row>
    <row r="51" spans="2:11" ht="15" customHeight="1">
      <c r="B51" s="156"/>
      <c r="C51" s="157"/>
      <c r="D51" s="158"/>
      <c r="E51" s="158"/>
      <c r="F51" s="159"/>
      <c r="G51" s="160"/>
    </row>
    <row r="52" spans="2:11" ht="15" customHeight="1">
      <c r="B52" s="156"/>
      <c r="C52" s="161"/>
      <c r="D52" s="158"/>
      <c r="E52" s="158"/>
      <c r="F52" s="159"/>
      <c r="G52" s="160"/>
      <c r="I52" s="162"/>
    </row>
    <row r="53" spans="2:11" ht="15" customHeight="1">
      <c r="B53" s="156"/>
      <c r="C53" s="161"/>
      <c r="D53" s="158"/>
      <c r="E53" s="158"/>
      <c r="F53" s="159"/>
      <c r="G53" s="160"/>
      <c r="H53" s="162"/>
      <c r="I53" s="163"/>
    </row>
    <row r="54" spans="2:11" ht="15" customHeight="1">
      <c r="B54" s="164"/>
      <c r="C54" s="161"/>
      <c r="D54" s="158"/>
      <c r="E54" s="158"/>
      <c r="F54" s="159"/>
      <c r="G54" s="160"/>
      <c r="H54" s="162"/>
      <c r="I54" s="163"/>
      <c r="J54" s="127"/>
    </row>
    <row r="55" spans="2:11" ht="15" customHeight="1">
      <c r="B55" s="156"/>
      <c r="C55" s="161"/>
      <c r="D55" s="158"/>
      <c r="E55" s="158"/>
      <c r="F55" s="159"/>
      <c r="G55" s="158"/>
      <c r="H55" s="163"/>
      <c r="K55" s="106"/>
    </row>
    <row r="56" spans="2:11" ht="15" customHeight="1">
      <c r="B56" s="156"/>
      <c r="C56" s="161"/>
      <c r="D56" s="158"/>
      <c r="E56" s="158"/>
      <c r="F56" s="159"/>
      <c r="G56" s="158"/>
      <c r="H56" s="162"/>
    </row>
    <row r="57" spans="2:11" ht="15" customHeight="1">
      <c r="B57" s="156"/>
      <c r="C57" s="161"/>
      <c r="D57" s="158"/>
      <c r="E57" s="158"/>
      <c r="F57" s="159"/>
      <c r="H57" s="101"/>
      <c r="I57" s="163"/>
    </row>
    <row r="58" spans="2:11" ht="15" customHeight="1">
      <c r="B58" s="156"/>
      <c r="C58" s="165"/>
      <c r="D58" s="158"/>
      <c r="E58" s="158"/>
      <c r="F58" s="159"/>
      <c r="I58" s="163"/>
    </row>
    <row r="59" spans="2:11" ht="15" customHeight="1">
      <c r="B59" s="156"/>
      <c r="C59" s="166"/>
      <c r="D59" s="158"/>
      <c r="E59" s="158"/>
      <c r="F59" s="159"/>
    </row>
    <row r="60" spans="2:11" ht="15" customHeight="1">
      <c r="B60" s="156"/>
      <c r="C60" s="161"/>
      <c r="D60" s="167"/>
      <c r="E60" s="167"/>
      <c r="F60" s="159"/>
      <c r="H60" s="163"/>
    </row>
    <row r="61" spans="2:11" ht="15" customHeight="1">
      <c r="B61" s="156"/>
      <c r="C61" s="168"/>
      <c r="D61" s="158"/>
      <c r="E61" s="158"/>
      <c r="F61" s="159"/>
    </row>
    <row r="62" spans="2:11" ht="15" customHeight="1">
      <c r="B62" s="169"/>
      <c r="C62" s="168"/>
      <c r="D62" s="170"/>
      <c r="E62" s="170"/>
      <c r="F62" s="159"/>
      <c r="G62" s="106" t="s">
        <v>57</v>
      </c>
    </row>
    <row r="63" spans="2:11" ht="15" customHeight="1">
      <c r="B63" s="169"/>
      <c r="C63" s="168"/>
      <c r="D63" s="158"/>
      <c r="E63" s="158"/>
      <c r="F63" s="159"/>
    </row>
    <row r="64" spans="2:11" ht="15" customHeight="1">
      <c r="B64" s="169"/>
      <c r="C64" s="168"/>
      <c r="D64" s="171"/>
      <c r="E64" s="171"/>
      <c r="F64" s="171"/>
      <c r="G64" s="171"/>
    </row>
    <row r="65" spans="2:8" ht="12" customHeight="1">
      <c r="B65" s="168"/>
      <c r="C65" s="172"/>
      <c r="D65" s="172"/>
      <c r="E65" s="172"/>
      <c r="F65" s="172"/>
      <c r="G65" s="172"/>
    </row>
    <row r="66" spans="2:8" ht="15" customHeight="1">
      <c r="B66" s="173"/>
      <c r="C66" s="172"/>
      <c r="D66" s="172"/>
      <c r="E66" s="172"/>
      <c r="F66" s="172"/>
      <c r="G66" s="172"/>
    </row>
    <row r="67" spans="2:8" ht="13.5" customHeight="1">
      <c r="B67" s="173"/>
      <c r="C67" s="174"/>
      <c r="D67" s="174"/>
      <c r="E67" s="174"/>
      <c r="F67" s="174"/>
      <c r="G67" s="174"/>
      <c r="H67" s="101"/>
    </row>
    <row r="68" spans="2:8">
      <c r="B68" s="175"/>
    </row>
    <row r="69" spans="2:8" ht="11.25" customHeight="1">
      <c r="B69" s="176"/>
      <c r="C69" s="176"/>
      <c r="D69" s="176"/>
    </row>
  </sheetData>
  <mergeCells count="4">
    <mergeCell ref="B3:G3"/>
    <mergeCell ref="B39:G39"/>
    <mergeCell ref="B40:G40"/>
    <mergeCell ref="D64:G64"/>
  </mergeCells>
  <conditionalFormatting sqref="G48:G56 G7:G14 G16:G35">
    <cfRule type="cellIs" dxfId="13" priority="5" stopIfTrue="1" operator="lessThan">
      <formula>0</formula>
    </cfRule>
    <cfRule type="cellIs" dxfId="12" priority="6" stopIfTrue="1" operator="greaterThanOrEqual">
      <formula>0</formula>
    </cfRule>
  </conditionalFormatting>
  <conditionalFormatting sqref="G15">
    <cfRule type="cellIs" dxfId="11" priority="3" stopIfTrue="1" operator="lessThan">
      <formula>0</formula>
    </cfRule>
    <cfRule type="cellIs" dxfId="10" priority="4" stopIfTrue="1" operator="greaterThanOrEqual">
      <formula>0</formula>
    </cfRule>
  </conditionalFormatting>
  <conditionalFormatting sqref="K55">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0"/>
  <sheetViews>
    <sheetView showGridLines="0" topLeftCell="A4" zoomScale="85" zoomScaleNormal="85" zoomScaleSheetLayoutView="90" zoomScalePageLayoutView="75" workbookViewId="0">
      <selection activeCell="K13" sqref="K13"/>
    </sheetView>
  </sheetViews>
  <sheetFormatPr baseColWidth="10" defaultColWidth="11.5703125" defaultRowHeight="10.5"/>
  <cols>
    <col min="1" max="1" width="1.85546875" style="115" customWidth="1"/>
    <col min="2" max="2" width="5.28515625" style="115" customWidth="1"/>
    <col min="3" max="3" width="69.7109375" style="115" customWidth="1"/>
    <col min="4" max="4" width="17.42578125" style="115" customWidth="1"/>
    <col min="5" max="5" width="18.140625" style="115" customWidth="1"/>
    <col min="6" max="6" width="18" style="115" customWidth="1"/>
    <col min="7" max="7" width="20.28515625" style="115" customWidth="1"/>
    <col min="8" max="8" width="10.5703125" style="115" customWidth="1"/>
    <col min="9" max="16384" width="11.5703125" style="115"/>
  </cols>
  <sheetData>
    <row r="1" spans="1:8" ht="10.5" customHeight="1">
      <c r="G1" s="3"/>
    </row>
    <row r="2" spans="1:8" ht="15.6" customHeight="1">
      <c r="B2" s="5" t="s">
        <v>90</v>
      </c>
      <c r="C2" s="5"/>
      <c r="D2" s="5"/>
      <c r="E2" s="5"/>
      <c r="F2" s="5"/>
      <c r="G2" s="5"/>
    </row>
    <row r="3" spans="1:8" ht="15.6" customHeight="1" thickBot="1">
      <c r="B3" s="6"/>
      <c r="C3" s="6"/>
      <c r="D3" s="6"/>
      <c r="E3" s="6"/>
      <c r="F3" s="6"/>
      <c r="G3" s="6"/>
    </row>
    <row r="4" spans="1:8" ht="16.5" customHeight="1" thickBot="1">
      <c r="A4" s="177"/>
      <c r="B4" s="7" t="s">
        <v>91</v>
      </c>
      <c r="C4" s="8"/>
      <c r="D4" s="8"/>
      <c r="E4" s="8"/>
      <c r="F4" s="8"/>
      <c r="G4" s="9"/>
    </row>
    <row r="5" spans="1:8" ht="15.75" customHeight="1">
      <c r="B5" s="178"/>
      <c r="C5" s="11" t="s">
        <v>92</v>
      </c>
      <c r="D5" s="12"/>
      <c r="E5" s="12"/>
      <c r="F5" s="13" t="s">
        <v>4</v>
      </c>
      <c r="G5" s="14" t="s">
        <v>4</v>
      </c>
    </row>
    <row r="6" spans="1:8" ht="14.25">
      <c r="B6" s="179"/>
      <c r="C6" s="16" t="s">
        <v>5</v>
      </c>
      <c r="D6" s="17" t="s">
        <v>6</v>
      </c>
      <c r="E6" s="17" t="s">
        <v>7</v>
      </c>
      <c r="F6" s="18" t="s">
        <v>8</v>
      </c>
      <c r="G6" s="19" t="s">
        <v>8</v>
      </c>
    </row>
    <row r="7" spans="1:8" ht="15" thickBot="1">
      <c r="B7" s="180"/>
      <c r="C7" s="21"/>
      <c r="D7" s="22" t="s">
        <v>9</v>
      </c>
      <c r="E7" s="22" t="s">
        <v>10</v>
      </c>
      <c r="F7" s="23" t="s">
        <v>11</v>
      </c>
      <c r="G7" s="24" t="s">
        <v>12</v>
      </c>
    </row>
    <row r="8" spans="1:8" ht="20.100000000000001" customHeight="1" thickBot="1">
      <c r="B8" s="181"/>
      <c r="C8" s="182" t="s">
        <v>93</v>
      </c>
      <c r="D8" s="183"/>
      <c r="E8" s="183"/>
      <c r="F8" s="184"/>
      <c r="G8" s="185"/>
    </row>
    <row r="9" spans="1:8" ht="20.100000000000001" customHeight="1">
      <c r="B9" s="186" t="s">
        <v>94</v>
      </c>
      <c r="C9" s="187" t="s">
        <v>95</v>
      </c>
      <c r="D9" s="188">
        <v>351.7</v>
      </c>
      <c r="E9" s="188">
        <v>351.7</v>
      </c>
      <c r="F9" s="189">
        <f>E9-D9</f>
        <v>0</v>
      </c>
      <c r="G9" s="190">
        <f>(E9*100/D9)-100</f>
        <v>0</v>
      </c>
    </row>
    <row r="10" spans="1:8" ht="20.100000000000001" customHeight="1">
      <c r="B10" s="191" t="s">
        <v>94</v>
      </c>
      <c r="C10" s="36" t="s">
        <v>96</v>
      </c>
      <c r="D10" s="37">
        <v>342.17</v>
      </c>
      <c r="E10" s="37">
        <v>343.03</v>
      </c>
      <c r="F10" s="33">
        <f t="shared" ref="F10:F12" si="0">E10-D10</f>
        <v>0.8599999999999568</v>
      </c>
      <c r="G10" s="38">
        <f t="shared" ref="G10:G11" si="1">(E10*100/D10)-100</f>
        <v>0.25133705468041967</v>
      </c>
      <c r="H10" s="192"/>
    </row>
    <row r="11" spans="1:8" ht="20.100000000000001" customHeight="1">
      <c r="B11" s="191" t="s">
        <v>94</v>
      </c>
      <c r="C11" s="36" t="s">
        <v>97</v>
      </c>
      <c r="D11" s="37">
        <v>365.72</v>
      </c>
      <c r="E11" s="37">
        <v>361</v>
      </c>
      <c r="F11" s="33">
        <f t="shared" si="0"/>
        <v>-4.7200000000000273</v>
      </c>
      <c r="G11" s="38">
        <f t="shared" si="1"/>
        <v>-1.2906048342994723</v>
      </c>
      <c r="H11" s="192"/>
    </row>
    <row r="12" spans="1:8" ht="20.100000000000001" customHeight="1" thickBot="1">
      <c r="B12" s="191" t="s">
        <v>94</v>
      </c>
      <c r="C12" s="36" t="s">
        <v>98</v>
      </c>
      <c r="D12" s="37">
        <v>180.72</v>
      </c>
      <c r="E12" s="37">
        <v>181.4</v>
      </c>
      <c r="F12" s="33">
        <f t="shared" si="0"/>
        <v>0.68000000000000682</v>
      </c>
      <c r="G12" s="47">
        <f>(E12*100/D12)-100</f>
        <v>0.37627268702965466</v>
      </c>
    </row>
    <row r="13" spans="1:8" ht="20.100000000000001" customHeight="1" thickBot="1">
      <c r="B13" s="193"/>
      <c r="C13" s="194" t="s">
        <v>99</v>
      </c>
      <c r="D13" s="195"/>
      <c r="E13" s="195"/>
      <c r="F13" s="196"/>
      <c r="G13" s="197"/>
    </row>
    <row r="14" spans="1:8" ht="20.100000000000001" customHeight="1">
      <c r="B14" s="191" t="s">
        <v>94</v>
      </c>
      <c r="C14" s="59" t="s">
        <v>100</v>
      </c>
      <c r="D14" s="37">
        <v>636.73</v>
      </c>
      <c r="E14" s="37">
        <v>641.74</v>
      </c>
      <c r="F14" s="33">
        <f t="shared" ref="F14:F17" si="2">E14-D14</f>
        <v>5.0099999999999909</v>
      </c>
      <c r="G14" s="47">
        <f>(E14*100/D14)-100</f>
        <v>0.78683272344635213</v>
      </c>
    </row>
    <row r="15" spans="1:8" ht="20.100000000000001" customHeight="1">
      <c r="B15" s="191" t="s">
        <v>94</v>
      </c>
      <c r="C15" s="59" t="s">
        <v>101</v>
      </c>
      <c r="D15" s="37">
        <v>609.30999999999995</v>
      </c>
      <c r="E15" s="37">
        <v>613.54</v>
      </c>
      <c r="F15" s="33">
        <f t="shared" si="2"/>
        <v>4.2300000000000182</v>
      </c>
      <c r="G15" s="47">
        <f>(E15*100/D15)-100</f>
        <v>0.6942278971295508</v>
      </c>
    </row>
    <row r="16" spans="1:8" ht="20.100000000000001" customHeight="1">
      <c r="B16" s="191" t="s">
        <v>94</v>
      </c>
      <c r="C16" s="59" t="s">
        <v>102</v>
      </c>
      <c r="D16" s="37">
        <v>625.17999999999995</v>
      </c>
      <c r="E16" s="37">
        <v>628.66</v>
      </c>
      <c r="F16" s="33">
        <f t="shared" si="2"/>
        <v>3.4800000000000182</v>
      </c>
      <c r="G16" s="47">
        <f>(E16*100/D16)-100</f>
        <v>0.55663968776993045</v>
      </c>
    </row>
    <row r="17" spans="2:12" ht="20.100000000000001" customHeight="1" thickBot="1">
      <c r="B17" s="191" t="s">
        <v>94</v>
      </c>
      <c r="C17" s="59" t="s">
        <v>103</v>
      </c>
      <c r="D17" s="37">
        <v>593.44000000000005</v>
      </c>
      <c r="E17" s="37">
        <v>598.41</v>
      </c>
      <c r="F17" s="33">
        <f t="shared" si="2"/>
        <v>4.9699999999999136</v>
      </c>
      <c r="G17" s="47">
        <f>(E17*100/D17)-100</f>
        <v>0.83748988945806957</v>
      </c>
      <c r="H17" s="198"/>
    </row>
    <row r="18" spans="2:12" ht="20.100000000000001" customHeight="1" thickBot="1">
      <c r="B18" s="193"/>
      <c r="C18" s="199" t="s">
        <v>104</v>
      </c>
      <c r="D18" s="195"/>
      <c r="E18" s="195"/>
      <c r="F18" s="196"/>
      <c r="G18" s="197"/>
    </row>
    <row r="19" spans="2:12" ht="20.100000000000001" customHeight="1">
      <c r="B19" s="200" t="s">
        <v>94</v>
      </c>
      <c r="C19" s="59" t="s">
        <v>105</v>
      </c>
      <c r="D19" s="37">
        <v>169.51</v>
      </c>
      <c r="E19" s="37">
        <v>169.64</v>
      </c>
      <c r="F19" s="33">
        <f t="shared" ref="F19:F23" si="3">E19-D19</f>
        <v>0.12999999999999545</v>
      </c>
      <c r="G19" s="47">
        <f>(E19*100/D19)-100</f>
        <v>7.6691640611173284E-2</v>
      </c>
    </row>
    <row r="20" spans="2:12" ht="20.100000000000001" customHeight="1">
      <c r="B20" s="191" t="s">
        <v>94</v>
      </c>
      <c r="C20" s="59" t="s">
        <v>106</v>
      </c>
      <c r="D20" s="37">
        <v>161.80000000000001</v>
      </c>
      <c r="E20" s="37">
        <v>161.54</v>
      </c>
      <c r="F20" s="201">
        <f t="shared" si="3"/>
        <v>-0.26000000000001933</v>
      </c>
      <c r="G20" s="38">
        <f>(E20*100/D20)-100</f>
        <v>-0.16069221260816846</v>
      </c>
    </row>
    <row r="21" spans="2:12" ht="20.100000000000001" customHeight="1">
      <c r="B21" s="191" t="s">
        <v>94</v>
      </c>
      <c r="C21" s="59" t="s">
        <v>107</v>
      </c>
      <c r="D21" s="37">
        <v>162.30000000000001</v>
      </c>
      <c r="E21" s="37">
        <v>162.4</v>
      </c>
      <c r="F21" s="33">
        <f t="shared" si="3"/>
        <v>9.9999999999994316E-2</v>
      </c>
      <c r="G21" s="38">
        <f>(E21*100/D21)-100</f>
        <v>6.1614294516317614E-2</v>
      </c>
      <c r="L21" s="202"/>
    </row>
    <row r="22" spans="2:12" ht="20.100000000000001" customHeight="1">
      <c r="B22" s="191" t="s">
        <v>94</v>
      </c>
      <c r="C22" s="59" t="s">
        <v>108</v>
      </c>
      <c r="D22" s="37">
        <v>156.07</v>
      </c>
      <c r="E22" s="37">
        <v>161.03</v>
      </c>
      <c r="F22" s="33">
        <f t="shared" si="3"/>
        <v>4.960000000000008</v>
      </c>
      <c r="G22" s="38">
        <f>(E22*100/D22)-100</f>
        <v>3.1780611264176315</v>
      </c>
      <c r="H22" s="198"/>
    </row>
    <row r="23" spans="2:12" ht="20.100000000000001" customHeight="1" thickBot="1">
      <c r="B23" s="191" t="s">
        <v>94</v>
      </c>
      <c r="C23" s="203" t="s">
        <v>109</v>
      </c>
      <c r="D23" s="37">
        <v>41.62</v>
      </c>
      <c r="E23" s="37">
        <v>36.28</v>
      </c>
      <c r="F23" s="201">
        <f t="shared" si="3"/>
        <v>-5.3399999999999963</v>
      </c>
      <c r="G23" s="38">
        <f>(E23*100/D23)-100</f>
        <v>-12.830370014416147</v>
      </c>
    </row>
    <row r="24" spans="2:12" ht="20.100000000000001" customHeight="1" thickBot="1">
      <c r="B24" s="193"/>
      <c r="C24" s="199" t="s">
        <v>110</v>
      </c>
      <c r="D24" s="195"/>
      <c r="E24" s="195"/>
      <c r="F24" s="196"/>
      <c r="G24" s="204"/>
    </row>
    <row r="25" spans="2:12" ht="20.100000000000001" customHeight="1">
      <c r="B25" s="205" t="s">
        <v>111</v>
      </c>
      <c r="C25" s="123" t="s">
        <v>112</v>
      </c>
      <c r="D25" s="124">
        <v>139.61000000000001</v>
      </c>
      <c r="E25" s="124">
        <v>152.74</v>
      </c>
      <c r="F25" s="125">
        <f t="shared" ref="F25:F27" si="4">E25-D25</f>
        <v>13.129999999999995</v>
      </c>
      <c r="G25" s="126">
        <f>(E25*100/D25)-100</f>
        <v>9.4047704319174699</v>
      </c>
    </row>
    <row r="26" spans="2:12" ht="20.100000000000001" customHeight="1">
      <c r="B26" s="205" t="s">
        <v>111</v>
      </c>
      <c r="C26" s="123" t="s">
        <v>113</v>
      </c>
      <c r="D26" s="124">
        <v>131.16999999999999</v>
      </c>
      <c r="E26" s="124">
        <v>142.19999999999999</v>
      </c>
      <c r="F26" s="125">
        <f t="shared" si="4"/>
        <v>11.030000000000001</v>
      </c>
      <c r="G26" s="126">
        <f>(E26*100/D26)-100</f>
        <v>8.4089349698864027</v>
      </c>
    </row>
    <row r="27" spans="2:12" ht="20.100000000000001" customHeight="1" thickBot="1">
      <c r="B27" s="205" t="s">
        <v>111</v>
      </c>
      <c r="C27" s="123" t="s">
        <v>114</v>
      </c>
      <c r="D27" s="124">
        <v>140.24</v>
      </c>
      <c r="E27" s="124">
        <v>153.54</v>
      </c>
      <c r="F27" s="125">
        <f t="shared" si="4"/>
        <v>13.299999999999983</v>
      </c>
      <c r="G27" s="126">
        <f>(E27*100/D27)-100</f>
        <v>9.4837421563034781</v>
      </c>
    </row>
    <row r="28" spans="2:12" ht="20.100000000000001" customHeight="1" thickBot="1">
      <c r="B28" s="193"/>
      <c r="C28" s="206" t="s">
        <v>115</v>
      </c>
      <c r="D28" s="195"/>
      <c r="E28" s="195"/>
      <c r="F28" s="196"/>
      <c r="G28" s="204"/>
    </row>
    <row r="29" spans="2:12" ht="20.100000000000001" customHeight="1">
      <c r="B29" s="205" t="s">
        <v>116</v>
      </c>
      <c r="C29" s="123" t="s">
        <v>117</v>
      </c>
      <c r="D29" s="124">
        <v>83.73</v>
      </c>
      <c r="E29" s="124">
        <v>84.2</v>
      </c>
      <c r="F29" s="125">
        <f t="shared" ref="F29:F31" si="5">E29-D29</f>
        <v>0.46999999999999886</v>
      </c>
      <c r="G29" s="126">
        <f>(E29*100/D29)-100</f>
        <v>0.56132807834706</v>
      </c>
    </row>
    <row r="30" spans="2:12" ht="20.100000000000001" customHeight="1">
      <c r="B30" s="205" t="s">
        <v>116</v>
      </c>
      <c r="C30" s="207" t="s">
        <v>118</v>
      </c>
      <c r="D30" s="208">
        <v>0.69</v>
      </c>
      <c r="E30" s="208">
        <v>0.69</v>
      </c>
      <c r="F30" s="125">
        <f t="shared" si="5"/>
        <v>0</v>
      </c>
      <c r="G30" s="126">
        <f>(E30*100/D30)-100</f>
        <v>0</v>
      </c>
    </row>
    <row r="31" spans="2:12" ht="20.100000000000001" customHeight="1" thickBot="1">
      <c r="B31" s="205" t="s">
        <v>116</v>
      </c>
      <c r="C31" s="209" t="s">
        <v>119</v>
      </c>
      <c r="D31" s="210">
        <v>0.57999999999999996</v>
      </c>
      <c r="E31" s="210">
        <v>0.57999999999999996</v>
      </c>
      <c r="F31" s="125">
        <f t="shared" si="5"/>
        <v>0</v>
      </c>
      <c r="G31" s="126">
        <f>(E31*100/D31)-100</f>
        <v>0</v>
      </c>
    </row>
    <row r="32" spans="2:12" ht="20.100000000000001" customHeight="1" thickBot="1">
      <c r="B32" s="193"/>
      <c r="C32" s="199" t="s">
        <v>120</v>
      </c>
      <c r="D32" s="195"/>
      <c r="E32" s="195"/>
      <c r="F32" s="196"/>
      <c r="G32" s="204"/>
    </row>
    <row r="33" spans="2:7" ht="20.100000000000001" customHeight="1" thickBot="1">
      <c r="B33" s="211" t="s">
        <v>121</v>
      </c>
      <c r="C33" s="209" t="s">
        <v>122</v>
      </c>
      <c r="D33" s="124">
        <v>177.16</v>
      </c>
      <c r="E33" s="124">
        <v>177.16</v>
      </c>
      <c r="F33" s="125">
        <f>E33-D33</f>
        <v>0</v>
      </c>
      <c r="G33" s="126">
        <f>(E33*100/D33)-100</f>
        <v>0</v>
      </c>
    </row>
    <row r="34" spans="2:7" ht="20.100000000000001" customHeight="1" thickBot="1">
      <c r="B34" s="212"/>
      <c r="C34" s="199" t="s">
        <v>123</v>
      </c>
      <c r="D34" s="195"/>
      <c r="E34" s="195"/>
      <c r="F34" s="196"/>
      <c r="G34" s="204"/>
    </row>
    <row r="35" spans="2:7" ht="20.100000000000001" customHeight="1">
      <c r="B35" s="213" t="s">
        <v>124</v>
      </c>
      <c r="C35" s="214" t="s">
        <v>125</v>
      </c>
      <c r="D35" s="134">
        <v>77.33</v>
      </c>
      <c r="E35" s="134">
        <v>75.98</v>
      </c>
      <c r="F35" s="57">
        <f>E35-D35</f>
        <v>-1.3499999999999943</v>
      </c>
      <c r="G35" s="215">
        <f>(E35*100/D35)-100</f>
        <v>-1.7457649036596337</v>
      </c>
    </row>
    <row r="36" spans="2:7" ht="20.100000000000001" customHeight="1" thickBot="1">
      <c r="B36" s="216" t="s">
        <v>124</v>
      </c>
      <c r="C36" s="217" t="s">
        <v>126</v>
      </c>
      <c r="D36" s="218">
        <v>344.14</v>
      </c>
      <c r="E36" s="218">
        <v>327.52</v>
      </c>
      <c r="F36" s="219">
        <f>E36-D36</f>
        <v>-16.620000000000005</v>
      </c>
      <c r="G36" s="220">
        <f>(E36*100/D36)-100</f>
        <v>-4.8294298831870748</v>
      </c>
    </row>
    <row r="37" spans="2:7" ht="20.100000000000001" customHeight="1" thickBot="1">
      <c r="B37" s="221" t="s">
        <v>127</v>
      </c>
      <c r="C37" s="222" t="s">
        <v>128</v>
      </c>
      <c r="D37" s="223" t="s">
        <v>129</v>
      </c>
      <c r="E37" s="224"/>
      <c r="F37" s="224"/>
      <c r="G37" s="225"/>
    </row>
    <row r="38" spans="2:7" ht="20.100000000000001" customHeight="1" thickBot="1">
      <c r="B38" s="212"/>
      <c r="C38" s="199" t="s">
        <v>130</v>
      </c>
      <c r="D38" s="195"/>
      <c r="E38" s="195"/>
      <c r="F38" s="196"/>
      <c r="G38" s="204"/>
    </row>
    <row r="39" spans="2:7" ht="20.100000000000001" customHeight="1" thickBot="1">
      <c r="B39" s="221" t="s">
        <v>131</v>
      </c>
      <c r="C39" s="222" t="s">
        <v>132</v>
      </c>
      <c r="D39" s="223" t="s">
        <v>133</v>
      </c>
      <c r="E39" s="224"/>
      <c r="F39" s="224"/>
      <c r="G39" s="225"/>
    </row>
    <row r="40" spans="2:7" ht="14.25">
      <c r="B40" s="80" t="s">
        <v>50</v>
      </c>
      <c r="C40" s="81"/>
      <c r="D40" s="81"/>
      <c r="E40" s="81"/>
      <c r="F40" s="81"/>
      <c r="G40" s="177"/>
    </row>
    <row r="41" spans="2:7" ht="14.25">
      <c r="B41" s="83" t="s">
        <v>134</v>
      </c>
      <c r="C41" s="81"/>
      <c r="D41" s="81"/>
      <c r="E41" s="81"/>
      <c r="F41" s="81"/>
      <c r="G41" s="177"/>
    </row>
    <row r="42" spans="2:7" ht="12" customHeight="1">
      <c r="B42" s="83" t="s">
        <v>135</v>
      </c>
      <c r="C42" s="81"/>
      <c r="D42" s="81"/>
      <c r="E42" s="81"/>
      <c r="F42" s="81"/>
      <c r="G42" s="177"/>
    </row>
    <row r="43" spans="2:7" ht="32.25" customHeight="1">
      <c r="B43" s="83"/>
      <c r="C43" s="81"/>
      <c r="D43" s="81"/>
      <c r="E43" s="81"/>
      <c r="F43" s="81"/>
      <c r="G43" s="177"/>
    </row>
    <row r="44" spans="2:7" ht="22.5" customHeight="1">
      <c r="B44" s="87" t="s">
        <v>56</v>
      </c>
      <c r="C44" s="87"/>
      <c r="D44" s="87"/>
      <c r="E44" s="87"/>
      <c r="F44" s="87"/>
      <c r="G44" s="87"/>
    </row>
    <row r="45" spans="2:7" ht="15" customHeight="1"/>
    <row r="46" spans="2:7" ht="15" customHeight="1"/>
    <row r="47" spans="2:7" ht="15" customHeight="1"/>
    <row r="48" spans="2:7" ht="15" customHeight="1"/>
    <row r="49" spans="2:9" ht="71.25" customHeight="1">
      <c r="H49" s="226"/>
    </row>
    <row r="50" spans="2:9" ht="39" customHeight="1">
      <c r="H50" s="226"/>
    </row>
    <row r="51" spans="2:9" ht="18.75" customHeight="1">
      <c r="H51" s="226"/>
    </row>
    <row r="52" spans="2:9" ht="18.75" customHeight="1">
      <c r="H52" s="226"/>
    </row>
    <row r="53" spans="2:9" ht="13.5" customHeight="1">
      <c r="H53" s="226"/>
    </row>
    <row r="54" spans="2:9" ht="15" customHeight="1">
      <c r="B54" s="227"/>
      <c r="C54" s="227"/>
      <c r="D54" s="228"/>
      <c r="E54" s="228"/>
      <c r="F54" s="227"/>
      <c r="G54" s="227"/>
    </row>
    <row r="55" spans="2:9" ht="11.25" customHeight="1">
      <c r="B55" s="227"/>
      <c r="C55" s="227"/>
      <c r="D55" s="227"/>
      <c r="E55" s="227"/>
      <c r="F55" s="227"/>
    </row>
    <row r="56" spans="2:9" ht="13.5" customHeight="1">
      <c r="B56" s="227"/>
      <c r="C56" s="227"/>
      <c r="D56" s="229"/>
      <c r="E56" s="229"/>
      <c r="F56" s="230"/>
      <c r="G56" s="230"/>
      <c r="I56" s="231"/>
    </row>
    <row r="57" spans="2:9" ht="15" customHeight="1">
      <c r="B57" s="232"/>
      <c r="C57" s="233"/>
      <c r="D57" s="234"/>
      <c r="E57" s="234"/>
      <c r="F57" s="235"/>
      <c r="G57" s="234"/>
      <c r="I57" s="231"/>
    </row>
    <row r="58" spans="2:9" ht="15" customHeight="1">
      <c r="B58" s="232"/>
      <c r="C58" s="233"/>
      <c r="D58" s="234"/>
      <c r="E58" s="234"/>
      <c r="F58" s="235"/>
      <c r="G58" s="234"/>
      <c r="I58" s="231"/>
    </row>
    <row r="59" spans="2:9" ht="15" customHeight="1">
      <c r="B59" s="232"/>
      <c r="C59" s="233"/>
      <c r="D59" s="234"/>
      <c r="E59" s="234"/>
      <c r="F59" s="235"/>
      <c r="G59" s="234"/>
      <c r="I59" s="231"/>
    </row>
    <row r="60" spans="2:9" ht="15" customHeight="1">
      <c r="B60" s="232"/>
      <c r="C60" s="233"/>
      <c r="D60" s="234"/>
      <c r="E60" s="234"/>
      <c r="F60" s="235"/>
    </row>
    <row r="70" spans="7:7">
      <c r="G70" s="106" t="s">
        <v>57</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6145" r:id="rId4">
          <objectPr defaultSize="0" r:id="rId5">
            <anchor moveWithCells="1">
              <from>
                <xdr:col>1</xdr:col>
                <xdr:colOff>104775</xdr:colOff>
                <xdr:row>44</xdr:row>
                <xdr:rowOff>85725</xdr:rowOff>
              </from>
              <to>
                <xdr:col>6</xdr:col>
                <xdr:colOff>1285875</xdr:colOff>
                <xdr:row>68</xdr:row>
                <xdr:rowOff>114300</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5"/>
  <sheetViews>
    <sheetView showGridLines="0" topLeftCell="A4" zoomScaleNormal="100" zoomScaleSheetLayoutView="90" workbookViewId="0">
      <selection activeCell="I8" sqref="I8"/>
    </sheetView>
  </sheetViews>
  <sheetFormatPr baseColWidth="10" defaultColWidth="8.85546875" defaultRowHeight="11.25"/>
  <cols>
    <col min="1" max="1" width="2.7109375" style="236" customWidth="1"/>
    <col min="2" max="2" width="26.140625" style="236" customWidth="1"/>
    <col min="3" max="3" width="27.140625" style="236" customWidth="1"/>
    <col min="4" max="4" width="16.5703125" style="236" customWidth="1"/>
    <col min="5" max="5" width="15" style="236" customWidth="1"/>
    <col min="6" max="6" width="13.5703125" style="236" customWidth="1"/>
    <col min="7" max="7" width="6.140625" style="236" customWidth="1"/>
    <col min="8" max="16384" width="8.85546875" style="236"/>
  </cols>
  <sheetData>
    <row r="1" spans="2:7" ht="19.899999999999999" customHeight="1">
      <c r="G1" s="237"/>
    </row>
    <row r="2" spans="2:7" ht="36.75" customHeight="1">
      <c r="B2" s="238" t="s">
        <v>136</v>
      </c>
      <c r="C2" s="238"/>
      <c r="D2" s="238"/>
      <c r="E2" s="238"/>
      <c r="F2" s="238"/>
    </row>
    <row r="3" spans="2:7" ht="14.25" customHeight="1">
      <c r="B3" s="239"/>
      <c r="C3" s="239"/>
      <c r="D3" s="239"/>
      <c r="E3" s="239"/>
      <c r="F3" s="239"/>
    </row>
    <row r="4" spans="2:7" ht="19.899999999999999" customHeight="1">
      <c r="B4" s="5" t="s">
        <v>137</v>
      </c>
      <c r="C4" s="5"/>
      <c r="D4" s="5"/>
      <c r="E4" s="5"/>
      <c r="F4" s="5"/>
    </row>
    <row r="5" spans="2:7" ht="15.75" customHeight="1" thickBot="1">
      <c r="B5" s="6"/>
      <c r="C5" s="6"/>
      <c r="D5" s="6"/>
      <c r="E5" s="6"/>
      <c r="F5" s="6"/>
    </row>
    <row r="6" spans="2:7" ht="19.899999999999999" customHeight="1" thickBot="1">
      <c r="B6" s="7" t="s">
        <v>138</v>
      </c>
      <c r="C6" s="8"/>
      <c r="D6" s="8"/>
      <c r="E6" s="8"/>
      <c r="F6" s="9"/>
    </row>
    <row r="7" spans="2:7" ht="12" customHeight="1">
      <c r="B7" s="240" t="s">
        <v>139</v>
      </c>
      <c r="C7" s="240"/>
      <c r="D7" s="240"/>
      <c r="E7" s="240"/>
      <c r="F7" s="240"/>
      <c r="G7" s="241"/>
    </row>
    <row r="8" spans="2:7" ht="19.899999999999999" customHeight="1">
      <c r="B8" s="242" t="s">
        <v>140</v>
      </c>
      <c r="C8" s="242"/>
      <c r="D8" s="242"/>
      <c r="E8" s="242"/>
      <c r="F8" s="242"/>
      <c r="G8" s="241"/>
    </row>
    <row r="9" spans="2:7" ht="19.899999999999999" customHeight="1">
      <c r="B9" s="243" t="s">
        <v>141</v>
      </c>
      <c r="C9" s="243"/>
      <c r="D9" s="243"/>
      <c r="E9" s="243"/>
      <c r="F9" s="243"/>
    </row>
    <row r="10" spans="2:7" ht="19.899999999999999" customHeight="1" thickBot="1"/>
    <row r="11" spans="2:7" ht="39" customHeight="1" thickBot="1">
      <c r="B11" s="244" t="s">
        <v>142</v>
      </c>
      <c r="C11" s="245" t="s">
        <v>143</v>
      </c>
      <c r="D11" s="245" t="s">
        <v>144</v>
      </c>
      <c r="E11" s="245" t="s">
        <v>145</v>
      </c>
      <c r="F11" s="245" t="s">
        <v>146</v>
      </c>
    </row>
    <row r="12" spans="2:7" ht="15" customHeight="1">
      <c r="B12" s="246" t="s">
        <v>147</v>
      </c>
      <c r="C12" s="247" t="s">
        <v>148</v>
      </c>
      <c r="D12" s="248">
        <v>183</v>
      </c>
      <c r="E12" s="248">
        <v>184</v>
      </c>
      <c r="F12" s="249">
        <v>1</v>
      </c>
    </row>
    <row r="13" spans="2:7" ht="15" customHeight="1">
      <c r="B13" s="250"/>
      <c r="C13" s="247" t="s">
        <v>149</v>
      </c>
      <c r="D13" s="248">
        <v>175</v>
      </c>
      <c r="E13" s="248">
        <v>175</v>
      </c>
      <c r="F13" s="249">
        <v>0</v>
      </c>
    </row>
    <row r="14" spans="2:7" ht="15" customHeight="1">
      <c r="B14" s="251"/>
      <c r="C14" s="247" t="s">
        <v>150</v>
      </c>
      <c r="D14" s="248">
        <v>197</v>
      </c>
      <c r="E14" s="248">
        <v>200</v>
      </c>
      <c r="F14" s="249">
        <v>3</v>
      </c>
    </row>
    <row r="15" spans="2:7" ht="15" customHeight="1">
      <c r="B15" s="251"/>
      <c r="C15" s="247" t="s">
        <v>151</v>
      </c>
      <c r="D15" s="248">
        <v>178</v>
      </c>
      <c r="E15" s="248">
        <v>179.6</v>
      </c>
      <c r="F15" s="249">
        <v>1.6</v>
      </c>
    </row>
    <row r="16" spans="2:7" ht="15" customHeight="1">
      <c r="B16" s="251"/>
      <c r="C16" s="247" t="s">
        <v>152</v>
      </c>
      <c r="D16" s="248">
        <v>180</v>
      </c>
      <c r="E16" s="248">
        <v>182</v>
      </c>
      <c r="F16" s="249">
        <v>2</v>
      </c>
    </row>
    <row r="17" spans="2:6" ht="15" customHeight="1">
      <c r="B17" s="251"/>
      <c r="C17" s="247" t="s">
        <v>153</v>
      </c>
      <c r="D17" s="248">
        <v>183</v>
      </c>
      <c r="E17" s="248">
        <v>186</v>
      </c>
      <c r="F17" s="249">
        <v>3</v>
      </c>
    </row>
    <row r="18" spans="2:6" ht="15" customHeight="1">
      <c r="B18" s="251"/>
      <c r="C18" s="247" t="s">
        <v>154</v>
      </c>
      <c r="D18" s="248">
        <v>182</v>
      </c>
      <c r="E18" s="248">
        <v>182</v>
      </c>
      <c r="F18" s="249">
        <v>0</v>
      </c>
    </row>
    <row r="19" spans="2:6" ht="15" customHeight="1">
      <c r="B19" s="251"/>
      <c r="C19" s="247" t="s">
        <v>155</v>
      </c>
      <c r="D19" s="248">
        <v>188</v>
      </c>
      <c r="E19" s="248">
        <v>192</v>
      </c>
      <c r="F19" s="249">
        <v>4</v>
      </c>
    </row>
    <row r="20" spans="2:6" ht="15" customHeight="1">
      <c r="B20" s="251"/>
      <c r="C20" s="247" t="s">
        <v>156</v>
      </c>
      <c r="D20" s="248">
        <v>181</v>
      </c>
      <c r="E20" s="248">
        <v>184</v>
      </c>
      <c r="F20" s="249">
        <v>3</v>
      </c>
    </row>
    <row r="21" spans="2:6" ht="15" customHeight="1">
      <c r="B21" s="251"/>
      <c r="C21" s="247" t="s">
        <v>157</v>
      </c>
      <c r="D21" s="248">
        <v>196</v>
      </c>
      <c r="E21" s="248">
        <v>197</v>
      </c>
      <c r="F21" s="249">
        <v>1</v>
      </c>
    </row>
    <row r="22" spans="2:6" ht="15" customHeight="1">
      <c r="B22" s="251"/>
      <c r="C22" s="247" t="s">
        <v>158</v>
      </c>
      <c r="D22" s="248">
        <v>180</v>
      </c>
      <c r="E22" s="248">
        <v>183</v>
      </c>
      <c r="F22" s="249">
        <v>3</v>
      </c>
    </row>
    <row r="23" spans="2:6" ht="15" customHeight="1">
      <c r="B23" s="251"/>
      <c r="C23" s="247" t="s">
        <v>159</v>
      </c>
      <c r="D23" s="248">
        <v>181.8</v>
      </c>
      <c r="E23" s="248">
        <v>181.6</v>
      </c>
      <c r="F23" s="249">
        <v>-0.2</v>
      </c>
    </row>
    <row r="24" spans="2:6" ht="15" customHeight="1">
      <c r="B24" s="251"/>
      <c r="C24" s="247" t="s">
        <v>160</v>
      </c>
      <c r="D24" s="248">
        <v>190</v>
      </c>
      <c r="E24" s="248">
        <v>190</v>
      </c>
      <c r="F24" s="249">
        <v>0</v>
      </c>
    </row>
    <row r="25" spans="2:6" ht="15" customHeight="1">
      <c r="B25" s="251"/>
      <c r="C25" s="247" t="s">
        <v>161</v>
      </c>
      <c r="D25" s="248">
        <v>179.6</v>
      </c>
      <c r="E25" s="248">
        <v>178.8</v>
      </c>
      <c r="F25" s="249">
        <v>-0.8</v>
      </c>
    </row>
    <row r="26" spans="2:6" ht="15" customHeight="1">
      <c r="B26" s="251"/>
      <c r="C26" s="247" t="s">
        <v>162</v>
      </c>
      <c r="D26" s="248">
        <v>171</v>
      </c>
      <c r="E26" s="248">
        <v>169.2</v>
      </c>
      <c r="F26" s="249">
        <v>-1.8</v>
      </c>
    </row>
    <row r="27" spans="2:6" ht="15" customHeight="1">
      <c r="B27" s="251"/>
      <c r="C27" s="247" t="s">
        <v>163</v>
      </c>
      <c r="D27" s="248">
        <v>184</v>
      </c>
      <c r="E27" s="248">
        <v>184</v>
      </c>
      <c r="F27" s="249">
        <v>0</v>
      </c>
    </row>
    <row r="28" spans="2:6" ht="15" customHeight="1">
      <c r="B28" s="251"/>
      <c r="C28" s="247" t="s">
        <v>164</v>
      </c>
      <c r="D28" s="248">
        <v>176</v>
      </c>
      <c r="E28" s="248">
        <v>178.7</v>
      </c>
      <c r="F28" s="249">
        <v>2.7</v>
      </c>
    </row>
    <row r="29" spans="2:6" ht="15" customHeight="1">
      <c r="B29" s="251"/>
      <c r="C29" s="247" t="s">
        <v>165</v>
      </c>
      <c r="D29" s="248">
        <v>190</v>
      </c>
      <c r="E29" s="248">
        <v>190</v>
      </c>
      <c r="F29" s="249">
        <v>0</v>
      </c>
    </row>
    <row r="30" spans="2:6" ht="15" customHeight="1">
      <c r="B30" s="251"/>
      <c r="C30" s="247" t="s">
        <v>166</v>
      </c>
      <c r="D30" s="248">
        <v>178.6</v>
      </c>
      <c r="E30" s="248">
        <v>178.8</v>
      </c>
      <c r="F30" s="249">
        <v>0.2</v>
      </c>
    </row>
    <row r="31" spans="2:6" ht="15" customHeight="1">
      <c r="B31" s="251"/>
      <c r="C31" s="247" t="s">
        <v>167</v>
      </c>
      <c r="D31" s="248">
        <v>182</v>
      </c>
      <c r="E31" s="248">
        <v>182</v>
      </c>
      <c r="F31" s="249">
        <v>0</v>
      </c>
    </row>
    <row r="32" spans="2:6" ht="15" customHeight="1" thickBot="1">
      <c r="B32" s="252"/>
      <c r="C32" s="253" t="s">
        <v>168</v>
      </c>
      <c r="D32" s="254">
        <v>184</v>
      </c>
      <c r="E32" s="254">
        <v>186</v>
      </c>
      <c r="F32" s="255">
        <v>2</v>
      </c>
    </row>
    <row r="33" spans="2:6">
      <c r="B33" s="251" t="s">
        <v>169</v>
      </c>
      <c r="C33" s="256" t="s">
        <v>170</v>
      </c>
      <c r="D33" s="257">
        <v>259</v>
      </c>
      <c r="E33" s="257">
        <v>264</v>
      </c>
      <c r="F33" s="258">
        <v>5</v>
      </c>
    </row>
    <row r="34" spans="2:6" ht="12" thickBot="1">
      <c r="B34" s="259"/>
      <c r="C34" s="260" t="s">
        <v>168</v>
      </c>
      <c r="D34" s="261">
        <v>268</v>
      </c>
      <c r="E34" s="261">
        <v>270</v>
      </c>
      <c r="F34" s="262">
        <v>2</v>
      </c>
    </row>
    <row r="35" spans="2:6">
      <c r="F35" s="106" t="s">
        <v>57</v>
      </c>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showGridLines="0" zoomScaleNormal="100" zoomScaleSheetLayoutView="79" workbookViewId="0">
      <selection activeCell="D8" sqref="D8:E8"/>
    </sheetView>
  </sheetViews>
  <sheetFormatPr baseColWidth="10" defaultColWidth="8.85546875" defaultRowHeight="11.25"/>
  <cols>
    <col min="1" max="1" width="2.7109375" style="236" customWidth="1"/>
    <col min="2" max="2" width="26.140625" style="236" customWidth="1"/>
    <col min="3" max="3" width="25.5703125" style="236" customWidth="1"/>
    <col min="4" max="4" width="14.7109375" style="236" bestFit="1" customWidth="1"/>
    <col min="5" max="5" width="15.140625" style="236" customWidth="1"/>
    <col min="6" max="6" width="14.42578125" style="236" customWidth="1"/>
    <col min="7" max="7" width="2.42578125" style="236" customWidth="1"/>
    <col min="8" max="16384" width="8.85546875" style="236"/>
  </cols>
  <sheetData>
    <row r="1" spans="1:8" ht="19.899999999999999" customHeight="1">
      <c r="F1" s="237"/>
    </row>
    <row r="2" spans="1:8" ht="19.899999999999999" customHeight="1" thickBot="1"/>
    <row r="3" spans="1:8" ht="19.899999999999999" customHeight="1" thickBot="1">
      <c r="A3" s="263"/>
      <c r="B3" s="7" t="s">
        <v>171</v>
      </c>
      <c r="C3" s="8"/>
      <c r="D3" s="8"/>
      <c r="E3" s="8"/>
      <c r="F3" s="9"/>
      <c r="G3" s="263"/>
    </row>
    <row r="4" spans="1:8" ht="12" customHeight="1">
      <c r="B4" s="240" t="s">
        <v>139</v>
      </c>
      <c r="C4" s="240"/>
      <c r="D4" s="240"/>
      <c r="E4" s="240"/>
      <c r="F4" s="240"/>
      <c r="G4" s="241"/>
    </row>
    <row r="5" spans="1:8" ht="19.899999999999999" customHeight="1">
      <c r="B5" s="264" t="s">
        <v>140</v>
      </c>
      <c r="C5" s="264"/>
      <c r="D5" s="264"/>
      <c r="E5" s="264"/>
      <c r="F5" s="264"/>
      <c r="G5" s="241"/>
    </row>
    <row r="6" spans="1:8" ht="19.899999999999999" customHeight="1">
      <c r="B6" s="243" t="s">
        <v>141</v>
      </c>
      <c r="C6" s="243"/>
      <c r="D6" s="243"/>
      <c r="E6" s="243"/>
      <c r="F6" s="243"/>
    </row>
    <row r="7" spans="1:8" ht="19.899999999999999" customHeight="1" thickBot="1"/>
    <row r="8" spans="1:8" ht="39" customHeight="1" thickBot="1">
      <c r="B8" s="244" t="s">
        <v>142</v>
      </c>
      <c r="C8" s="265" t="s">
        <v>143</v>
      </c>
      <c r="D8" s="245" t="s">
        <v>144</v>
      </c>
      <c r="E8" s="245" t="s">
        <v>145</v>
      </c>
      <c r="F8" s="245" t="s">
        <v>146</v>
      </c>
    </row>
    <row r="9" spans="1:8" ht="15" customHeight="1">
      <c r="B9" s="266" t="s">
        <v>172</v>
      </c>
      <c r="C9" s="247" t="s">
        <v>148</v>
      </c>
      <c r="D9" s="248">
        <v>147.80000000000001</v>
      </c>
      <c r="E9" s="248">
        <v>150.6</v>
      </c>
      <c r="F9" s="249">
        <v>2.8</v>
      </c>
      <c r="G9" s="267"/>
      <c r="H9" s="267"/>
    </row>
    <row r="10" spans="1:8" ht="15" customHeight="1">
      <c r="B10" s="268"/>
      <c r="C10" s="247" t="s">
        <v>149</v>
      </c>
      <c r="D10" s="248">
        <v>145</v>
      </c>
      <c r="E10" s="248">
        <v>150</v>
      </c>
      <c r="F10" s="249">
        <v>5</v>
      </c>
      <c r="G10" s="267"/>
      <c r="H10" s="267"/>
    </row>
    <row r="11" spans="1:8" ht="15" customHeight="1">
      <c r="B11" s="268"/>
      <c r="C11" s="247" t="s">
        <v>151</v>
      </c>
      <c r="D11" s="248">
        <v>149</v>
      </c>
      <c r="E11" s="248">
        <v>154</v>
      </c>
      <c r="F11" s="249">
        <v>5</v>
      </c>
      <c r="G11" s="267"/>
      <c r="H11" s="267"/>
    </row>
    <row r="12" spans="1:8" ht="15" customHeight="1">
      <c r="B12" s="268"/>
      <c r="C12" s="247" t="s">
        <v>173</v>
      </c>
      <c r="D12" s="248">
        <v>155</v>
      </c>
      <c r="E12" s="248">
        <v>155</v>
      </c>
      <c r="F12" s="249">
        <v>0</v>
      </c>
      <c r="G12" s="267"/>
      <c r="H12" s="267"/>
    </row>
    <row r="13" spans="1:8" ht="15" customHeight="1">
      <c r="B13" s="268"/>
      <c r="C13" s="247" t="s">
        <v>174</v>
      </c>
      <c r="D13" s="248">
        <v>151.6</v>
      </c>
      <c r="E13" s="248">
        <v>154.6</v>
      </c>
      <c r="F13" s="249">
        <v>3</v>
      </c>
      <c r="G13" s="267"/>
      <c r="H13" s="267"/>
    </row>
    <row r="14" spans="1:8" ht="15" customHeight="1">
      <c r="B14" s="268"/>
      <c r="C14" s="247" t="s">
        <v>170</v>
      </c>
      <c r="D14" s="248">
        <v>149</v>
      </c>
      <c r="E14" s="248">
        <v>155</v>
      </c>
      <c r="F14" s="249">
        <v>6</v>
      </c>
      <c r="G14" s="267"/>
      <c r="H14" s="267"/>
    </row>
    <row r="15" spans="1:8" ht="15" customHeight="1">
      <c r="B15" s="268"/>
      <c r="C15" s="247" t="s">
        <v>175</v>
      </c>
      <c r="D15" s="248">
        <v>170</v>
      </c>
      <c r="E15" s="248">
        <v>170</v>
      </c>
      <c r="F15" s="249">
        <v>0</v>
      </c>
      <c r="G15" s="267"/>
      <c r="H15" s="267"/>
    </row>
    <row r="16" spans="1:8" ht="15" customHeight="1">
      <c r="B16" s="268"/>
      <c r="C16" s="247" t="s">
        <v>176</v>
      </c>
      <c r="D16" s="248">
        <v>149</v>
      </c>
      <c r="E16" s="248">
        <v>152</v>
      </c>
      <c r="F16" s="249">
        <v>3</v>
      </c>
      <c r="G16" s="267"/>
      <c r="H16" s="267"/>
    </row>
    <row r="17" spans="2:8" ht="15" customHeight="1">
      <c r="B17" s="268"/>
      <c r="C17" s="247" t="s">
        <v>177</v>
      </c>
      <c r="D17" s="248">
        <v>160</v>
      </c>
      <c r="E17" s="248">
        <v>160</v>
      </c>
      <c r="F17" s="249">
        <v>0</v>
      </c>
      <c r="G17" s="267"/>
      <c r="H17" s="267"/>
    </row>
    <row r="18" spans="2:8" ht="15" customHeight="1">
      <c r="B18" s="268"/>
      <c r="C18" s="247" t="s">
        <v>152</v>
      </c>
      <c r="D18" s="248">
        <v>143.4</v>
      </c>
      <c r="E18" s="248">
        <v>148.4</v>
      </c>
      <c r="F18" s="249">
        <v>5</v>
      </c>
      <c r="G18" s="267"/>
      <c r="H18" s="267"/>
    </row>
    <row r="19" spans="2:8" ht="15" customHeight="1">
      <c r="B19" s="268"/>
      <c r="C19" s="247" t="s">
        <v>153</v>
      </c>
      <c r="D19" s="248">
        <v>156</v>
      </c>
      <c r="E19" s="248">
        <v>158</v>
      </c>
      <c r="F19" s="249">
        <v>2</v>
      </c>
      <c r="G19" s="267"/>
      <c r="H19" s="267"/>
    </row>
    <row r="20" spans="2:8" ht="15" customHeight="1">
      <c r="B20" s="268"/>
      <c r="C20" s="247" t="s">
        <v>154</v>
      </c>
      <c r="D20" s="248">
        <v>152</v>
      </c>
      <c r="E20" s="248">
        <v>152</v>
      </c>
      <c r="F20" s="249">
        <v>0</v>
      </c>
      <c r="G20" s="267"/>
      <c r="H20" s="267"/>
    </row>
    <row r="21" spans="2:8" ht="15" customHeight="1">
      <c r="B21" s="268"/>
      <c r="C21" s="247" t="s">
        <v>155</v>
      </c>
      <c r="D21" s="248">
        <v>155</v>
      </c>
      <c r="E21" s="248">
        <v>161</v>
      </c>
      <c r="F21" s="249">
        <v>6</v>
      </c>
      <c r="G21" s="267"/>
      <c r="H21" s="267"/>
    </row>
    <row r="22" spans="2:8" ht="15" customHeight="1">
      <c r="B22" s="268"/>
      <c r="C22" s="247" t="s">
        <v>159</v>
      </c>
      <c r="D22" s="248">
        <v>154</v>
      </c>
      <c r="E22" s="248">
        <v>157</v>
      </c>
      <c r="F22" s="249">
        <v>3</v>
      </c>
      <c r="G22" s="267"/>
      <c r="H22" s="267"/>
    </row>
    <row r="23" spans="2:8" ht="15" customHeight="1">
      <c r="B23" s="268"/>
      <c r="C23" s="247" t="s">
        <v>161</v>
      </c>
      <c r="D23" s="248">
        <v>149</v>
      </c>
      <c r="E23" s="248">
        <v>153</v>
      </c>
      <c r="F23" s="249">
        <v>4</v>
      </c>
      <c r="G23" s="267"/>
      <c r="H23" s="267"/>
    </row>
    <row r="24" spans="2:8" ht="15" customHeight="1">
      <c r="B24" s="268"/>
      <c r="C24" s="247" t="s">
        <v>162</v>
      </c>
      <c r="D24" s="248">
        <v>143</v>
      </c>
      <c r="E24" s="248">
        <v>150</v>
      </c>
      <c r="F24" s="249">
        <v>7</v>
      </c>
      <c r="G24" s="267"/>
      <c r="H24" s="267"/>
    </row>
    <row r="25" spans="2:8" ht="15" customHeight="1">
      <c r="B25" s="268"/>
      <c r="C25" s="247" t="s">
        <v>164</v>
      </c>
      <c r="D25" s="248">
        <v>147</v>
      </c>
      <c r="E25" s="248">
        <v>150</v>
      </c>
      <c r="F25" s="249">
        <v>3</v>
      </c>
      <c r="G25" s="267"/>
      <c r="H25" s="267"/>
    </row>
    <row r="26" spans="2:8" ht="15" customHeight="1">
      <c r="B26" s="268"/>
      <c r="C26" s="247" t="s">
        <v>178</v>
      </c>
      <c r="D26" s="248">
        <v>154</v>
      </c>
      <c r="E26" s="248">
        <v>156</v>
      </c>
      <c r="F26" s="249">
        <v>2</v>
      </c>
      <c r="G26" s="267"/>
      <c r="H26" s="267"/>
    </row>
    <row r="27" spans="2:8" ht="15" customHeight="1">
      <c r="B27" s="268"/>
      <c r="C27" s="247" t="s">
        <v>179</v>
      </c>
      <c r="D27" s="248">
        <v>153.19999999999999</v>
      </c>
      <c r="E27" s="248">
        <v>154.19999999999999</v>
      </c>
      <c r="F27" s="249">
        <v>1</v>
      </c>
      <c r="G27" s="267"/>
      <c r="H27" s="267"/>
    </row>
    <row r="28" spans="2:8" ht="15" customHeight="1">
      <c r="B28" s="268"/>
      <c r="C28" s="247" t="s">
        <v>166</v>
      </c>
      <c r="D28" s="248">
        <v>150</v>
      </c>
      <c r="E28" s="248">
        <v>150</v>
      </c>
      <c r="F28" s="249">
        <v>0</v>
      </c>
      <c r="G28" s="267"/>
      <c r="H28" s="267"/>
    </row>
    <row r="29" spans="2:8" ht="15" customHeight="1">
      <c r="B29" s="268"/>
      <c r="C29" s="247" t="s">
        <v>167</v>
      </c>
      <c r="D29" s="248">
        <v>152</v>
      </c>
      <c r="E29" s="248">
        <v>152</v>
      </c>
      <c r="F29" s="249">
        <v>0</v>
      </c>
      <c r="G29" s="267"/>
      <c r="H29" s="267"/>
    </row>
    <row r="30" spans="2:8" ht="15" customHeight="1">
      <c r="B30" s="268"/>
      <c r="C30" s="247" t="s">
        <v>168</v>
      </c>
      <c r="D30" s="248">
        <v>154</v>
      </c>
      <c r="E30" s="248">
        <v>156</v>
      </c>
      <c r="F30" s="249">
        <v>2</v>
      </c>
      <c r="G30" s="267"/>
      <c r="H30" s="267"/>
    </row>
    <row r="31" spans="2:8" ht="15" customHeight="1" thickBot="1">
      <c r="B31" s="269" t="s">
        <v>180</v>
      </c>
      <c r="C31" s="253" t="s">
        <v>151</v>
      </c>
      <c r="D31" s="254">
        <v>165.2</v>
      </c>
      <c r="E31" s="254">
        <v>167.2</v>
      </c>
      <c r="F31" s="255">
        <v>2</v>
      </c>
      <c r="G31" s="267"/>
      <c r="H31" s="267"/>
    </row>
    <row r="32" spans="2:8" ht="15" customHeight="1">
      <c r="B32" s="266"/>
      <c r="C32" s="247" t="s">
        <v>174</v>
      </c>
      <c r="D32" s="248">
        <v>170.4</v>
      </c>
      <c r="E32" s="248">
        <v>172.8</v>
      </c>
      <c r="F32" s="249">
        <v>2.4</v>
      </c>
      <c r="G32" s="267"/>
      <c r="H32" s="267"/>
    </row>
    <row r="33" spans="2:8" ht="15" customHeight="1">
      <c r="B33" s="268"/>
      <c r="C33" s="247" t="s">
        <v>152</v>
      </c>
      <c r="D33" s="248">
        <v>141</v>
      </c>
      <c r="E33" s="248">
        <v>164.4</v>
      </c>
      <c r="F33" s="249">
        <v>23.4</v>
      </c>
      <c r="G33" s="267"/>
      <c r="H33" s="267"/>
    </row>
    <row r="34" spans="2:8" ht="15" customHeight="1">
      <c r="B34" s="268"/>
      <c r="C34" s="247" t="s">
        <v>159</v>
      </c>
      <c r="D34" s="248">
        <v>164.6</v>
      </c>
      <c r="E34" s="248">
        <v>166</v>
      </c>
      <c r="F34" s="249">
        <v>1.4</v>
      </c>
      <c r="G34" s="267"/>
      <c r="H34" s="267"/>
    </row>
    <row r="35" spans="2:8" ht="15" customHeight="1">
      <c r="B35" s="268"/>
      <c r="C35" s="247" t="s">
        <v>161</v>
      </c>
      <c r="D35" s="248">
        <v>165</v>
      </c>
      <c r="E35" s="248">
        <v>168</v>
      </c>
      <c r="F35" s="249">
        <v>3</v>
      </c>
      <c r="G35" s="267"/>
      <c r="H35" s="267"/>
    </row>
    <row r="36" spans="2:8" ht="15" customHeight="1">
      <c r="B36" s="268"/>
      <c r="C36" s="247" t="s">
        <v>162</v>
      </c>
      <c r="D36" s="248">
        <v>167</v>
      </c>
      <c r="E36" s="248">
        <v>171</v>
      </c>
      <c r="F36" s="249">
        <v>4</v>
      </c>
      <c r="G36" s="267"/>
      <c r="H36" s="267"/>
    </row>
    <row r="37" spans="2:8" ht="15" customHeight="1">
      <c r="B37" s="268"/>
      <c r="C37" s="247" t="s">
        <v>164</v>
      </c>
      <c r="D37" s="248">
        <v>165</v>
      </c>
      <c r="E37" s="248">
        <v>168</v>
      </c>
      <c r="F37" s="249">
        <v>3</v>
      </c>
      <c r="G37" s="267"/>
      <c r="H37" s="267"/>
    </row>
    <row r="38" spans="2:8" ht="15" customHeight="1">
      <c r="B38" s="268"/>
      <c r="C38" s="247" t="s">
        <v>178</v>
      </c>
      <c r="D38" s="248">
        <v>175</v>
      </c>
      <c r="E38" s="248">
        <v>177</v>
      </c>
      <c r="F38" s="249">
        <v>2</v>
      </c>
      <c r="G38" s="267"/>
      <c r="H38" s="267"/>
    </row>
    <row r="39" spans="2:8" ht="15" customHeight="1">
      <c r="B39" s="268"/>
      <c r="C39" s="247" t="s">
        <v>179</v>
      </c>
      <c r="D39" s="248">
        <v>175</v>
      </c>
      <c r="E39" s="248">
        <v>175</v>
      </c>
      <c r="F39" s="249">
        <v>0</v>
      </c>
      <c r="G39" s="267"/>
      <c r="H39" s="267"/>
    </row>
    <row r="40" spans="2:8" ht="15" customHeight="1">
      <c r="B40" s="268"/>
      <c r="C40" s="247" t="s">
        <v>166</v>
      </c>
      <c r="D40" s="248">
        <v>164.6</v>
      </c>
      <c r="E40" s="248">
        <v>163.6</v>
      </c>
      <c r="F40" s="249">
        <v>-1</v>
      </c>
      <c r="G40" s="267"/>
      <c r="H40" s="267"/>
    </row>
    <row r="41" spans="2:8" ht="15" customHeight="1">
      <c r="B41" s="268"/>
      <c r="C41" s="247" t="s">
        <v>167</v>
      </c>
      <c r="D41" s="248">
        <v>172</v>
      </c>
      <c r="E41" s="248">
        <v>172</v>
      </c>
      <c r="F41" s="249">
        <v>0</v>
      </c>
      <c r="G41" s="267"/>
      <c r="H41" s="267"/>
    </row>
    <row r="42" spans="2:8" ht="13.5" thickBot="1">
      <c r="B42" s="269"/>
      <c r="C42" s="253" t="s">
        <v>168</v>
      </c>
      <c r="D42" s="254">
        <v>175</v>
      </c>
      <c r="E42" s="254">
        <v>177</v>
      </c>
      <c r="F42" s="255">
        <v>2</v>
      </c>
    </row>
    <row r="43" spans="2:8">
      <c r="F43" s="106" t="s">
        <v>57</v>
      </c>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7"/>
  <sheetViews>
    <sheetView showGridLines="0" topLeftCell="A2" zoomScaleNormal="100" zoomScaleSheetLayoutView="80" workbookViewId="0">
      <selection activeCell="H6" sqref="H6"/>
    </sheetView>
  </sheetViews>
  <sheetFormatPr baseColWidth="10" defaultColWidth="8.85546875" defaultRowHeight="11.25"/>
  <cols>
    <col min="1" max="1" width="2.7109375" style="236" customWidth="1"/>
    <col min="2" max="2" width="35" style="236" customWidth="1"/>
    <col min="3" max="3" width="25.5703125" style="236" customWidth="1"/>
    <col min="4" max="4" width="14.7109375" style="236" customWidth="1"/>
    <col min="5" max="5" width="15.7109375" style="236" customWidth="1"/>
    <col min="6" max="6" width="13.140625" style="236" customWidth="1"/>
    <col min="7" max="7" width="4.85546875" style="236" customWidth="1"/>
    <col min="8" max="16384" width="8.85546875" style="236"/>
  </cols>
  <sheetData>
    <row r="1" spans="2:7" ht="19.899999999999999" customHeight="1"/>
    <row r="2" spans="2:7" ht="19.899999999999999" customHeight="1" thickBot="1"/>
    <row r="3" spans="2:7" ht="19.899999999999999" customHeight="1" thickBot="1">
      <c r="B3" s="7" t="s">
        <v>181</v>
      </c>
      <c r="C3" s="8"/>
      <c r="D3" s="8"/>
      <c r="E3" s="8"/>
      <c r="F3" s="9"/>
    </row>
    <row r="4" spans="2:7" ht="12" customHeight="1">
      <c r="B4" s="240" t="s">
        <v>139</v>
      </c>
      <c r="C4" s="240"/>
      <c r="D4" s="240"/>
      <c r="E4" s="240"/>
      <c r="F4" s="240"/>
      <c r="G4" s="241"/>
    </row>
    <row r="5" spans="2:7" ht="30" customHeight="1">
      <c r="B5" s="270" t="s">
        <v>182</v>
      </c>
      <c r="C5" s="270"/>
      <c r="D5" s="270"/>
      <c r="E5" s="270"/>
      <c r="F5" s="270"/>
      <c r="G5" s="241"/>
    </row>
    <row r="6" spans="2:7" ht="19.899999999999999" customHeight="1">
      <c r="B6" s="243" t="s">
        <v>183</v>
      </c>
      <c r="C6" s="243"/>
      <c r="D6" s="243"/>
      <c r="E6" s="243"/>
      <c r="F6" s="243"/>
    </row>
    <row r="7" spans="2:7" ht="19.899999999999999" customHeight="1">
      <c r="B7" s="243" t="s">
        <v>184</v>
      </c>
      <c r="C7" s="243"/>
      <c r="D7" s="243"/>
      <c r="E7" s="243"/>
      <c r="F7" s="243"/>
    </row>
    <row r="8" spans="2:7" ht="19.899999999999999" customHeight="1" thickBot="1"/>
    <row r="9" spans="2:7" ht="39" customHeight="1" thickBot="1">
      <c r="B9" s="244" t="s">
        <v>185</v>
      </c>
      <c r="C9" s="245" t="s">
        <v>143</v>
      </c>
      <c r="D9" s="245" t="s">
        <v>144</v>
      </c>
      <c r="E9" s="245" t="s">
        <v>145</v>
      </c>
      <c r="F9" s="245" t="s">
        <v>146</v>
      </c>
    </row>
    <row r="10" spans="2:7" ht="15" customHeight="1">
      <c r="B10" s="271" t="s">
        <v>186</v>
      </c>
      <c r="C10" s="272" t="s">
        <v>148</v>
      </c>
      <c r="D10" s="273">
        <v>180</v>
      </c>
      <c r="E10" s="273">
        <v>179.8</v>
      </c>
      <c r="F10" s="274">
        <v>-0.2</v>
      </c>
    </row>
    <row r="11" spans="2:7" ht="15" customHeight="1">
      <c r="B11" s="268"/>
      <c r="C11" s="272" t="s">
        <v>187</v>
      </c>
      <c r="D11" s="273">
        <v>182</v>
      </c>
      <c r="E11" s="273">
        <v>184</v>
      </c>
      <c r="F11" s="274">
        <v>2</v>
      </c>
    </row>
    <row r="12" spans="2:7" ht="15" customHeight="1">
      <c r="B12" s="268"/>
      <c r="C12" s="272" t="s">
        <v>188</v>
      </c>
      <c r="D12" s="273">
        <v>182</v>
      </c>
      <c r="E12" s="273">
        <v>184</v>
      </c>
      <c r="F12" s="274">
        <v>2</v>
      </c>
    </row>
    <row r="13" spans="2:7" ht="15" customHeight="1">
      <c r="B13" s="268"/>
      <c r="C13" s="272" t="s">
        <v>174</v>
      </c>
      <c r="D13" s="273">
        <v>185</v>
      </c>
      <c r="E13" s="273">
        <v>181.8</v>
      </c>
      <c r="F13" s="274">
        <v>-3.2</v>
      </c>
    </row>
    <row r="14" spans="2:7" ht="15" customHeight="1">
      <c r="B14" s="268"/>
      <c r="C14" s="272" t="s">
        <v>170</v>
      </c>
      <c r="D14" s="273">
        <v>182</v>
      </c>
      <c r="E14" s="273">
        <v>183</v>
      </c>
      <c r="F14" s="274">
        <v>1</v>
      </c>
    </row>
    <row r="15" spans="2:7" ht="15" customHeight="1">
      <c r="B15" s="268"/>
      <c r="C15" s="272" t="s">
        <v>175</v>
      </c>
      <c r="D15" s="273">
        <v>180</v>
      </c>
      <c r="E15" s="273">
        <v>180</v>
      </c>
      <c r="F15" s="274">
        <v>0</v>
      </c>
    </row>
    <row r="16" spans="2:7" ht="15" customHeight="1">
      <c r="B16" s="268"/>
      <c r="C16" s="272" t="s">
        <v>189</v>
      </c>
      <c r="D16" s="273">
        <v>182</v>
      </c>
      <c r="E16" s="273">
        <v>185</v>
      </c>
      <c r="F16" s="274">
        <v>3</v>
      </c>
    </row>
    <row r="17" spans="2:6" ht="15" customHeight="1">
      <c r="B17" s="268"/>
      <c r="C17" s="272" t="s">
        <v>153</v>
      </c>
      <c r="D17" s="273">
        <v>178</v>
      </c>
      <c r="E17" s="273">
        <v>179</v>
      </c>
      <c r="F17" s="274">
        <v>1</v>
      </c>
    </row>
    <row r="18" spans="2:6" ht="15" customHeight="1">
      <c r="B18" s="268"/>
      <c r="C18" s="272" t="s">
        <v>154</v>
      </c>
      <c r="D18" s="273">
        <v>169.6</v>
      </c>
      <c r="E18" s="273">
        <v>172.6</v>
      </c>
      <c r="F18" s="274">
        <v>3</v>
      </c>
    </row>
    <row r="19" spans="2:6" ht="15" customHeight="1">
      <c r="B19" s="268"/>
      <c r="C19" s="272" t="s">
        <v>155</v>
      </c>
      <c r="D19" s="273">
        <v>174</v>
      </c>
      <c r="E19" s="273">
        <v>178</v>
      </c>
      <c r="F19" s="274">
        <v>4</v>
      </c>
    </row>
    <row r="20" spans="2:6" ht="15" customHeight="1">
      <c r="B20" s="268"/>
      <c r="C20" s="272" t="s">
        <v>156</v>
      </c>
      <c r="D20" s="273">
        <v>172</v>
      </c>
      <c r="E20" s="273">
        <v>174</v>
      </c>
      <c r="F20" s="274">
        <v>2</v>
      </c>
    </row>
    <row r="21" spans="2:6" ht="15" customHeight="1">
      <c r="B21" s="268"/>
      <c r="C21" s="272" t="s">
        <v>158</v>
      </c>
      <c r="D21" s="273">
        <v>176</v>
      </c>
      <c r="E21" s="273">
        <v>179</v>
      </c>
      <c r="F21" s="274">
        <v>3</v>
      </c>
    </row>
    <row r="22" spans="2:6" ht="15" customHeight="1">
      <c r="B22" s="268"/>
      <c r="C22" s="272" t="s">
        <v>160</v>
      </c>
      <c r="D22" s="273">
        <v>180</v>
      </c>
      <c r="E22" s="273">
        <v>180</v>
      </c>
      <c r="F22" s="274">
        <v>0</v>
      </c>
    </row>
    <row r="23" spans="2:6" ht="15" customHeight="1">
      <c r="B23" s="268"/>
      <c r="C23" s="272" t="s">
        <v>161</v>
      </c>
      <c r="D23" s="273">
        <v>176</v>
      </c>
      <c r="E23" s="273">
        <v>180</v>
      </c>
      <c r="F23" s="274">
        <v>4</v>
      </c>
    </row>
    <row r="24" spans="2:6" ht="15" customHeight="1">
      <c r="B24" s="268"/>
      <c r="C24" s="272" t="s">
        <v>163</v>
      </c>
      <c r="D24" s="273">
        <v>185</v>
      </c>
      <c r="E24" s="273">
        <v>185</v>
      </c>
      <c r="F24" s="274">
        <v>0</v>
      </c>
    </row>
    <row r="25" spans="2:6" ht="15" customHeight="1">
      <c r="B25" s="268"/>
      <c r="C25" s="272" t="s">
        <v>179</v>
      </c>
      <c r="D25" s="273">
        <v>180</v>
      </c>
      <c r="E25" s="273">
        <v>178.6</v>
      </c>
      <c r="F25" s="274">
        <v>-1.4</v>
      </c>
    </row>
    <row r="26" spans="2:6" ht="15" customHeight="1">
      <c r="B26" s="268"/>
      <c r="C26" s="272" t="s">
        <v>166</v>
      </c>
      <c r="D26" s="273">
        <v>173</v>
      </c>
      <c r="E26" s="273">
        <v>173</v>
      </c>
      <c r="F26" s="274">
        <v>0</v>
      </c>
    </row>
    <row r="27" spans="2:6" ht="15" customHeight="1">
      <c r="B27" s="268"/>
      <c r="C27" s="272" t="s">
        <v>167</v>
      </c>
      <c r="D27" s="273">
        <v>172</v>
      </c>
      <c r="E27" s="273">
        <v>175</v>
      </c>
      <c r="F27" s="274">
        <v>3</v>
      </c>
    </row>
    <row r="28" spans="2:6" ht="15" customHeight="1" thickBot="1">
      <c r="B28" s="269"/>
      <c r="C28" s="275" t="s">
        <v>168</v>
      </c>
      <c r="D28" s="276">
        <v>177</v>
      </c>
      <c r="E28" s="276">
        <v>177</v>
      </c>
      <c r="F28" s="277">
        <v>0</v>
      </c>
    </row>
    <row r="29" spans="2:6" ht="15" customHeight="1">
      <c r="B29" s="271" t="s">
        <v>190</v>
      </c>
      <c r="C29" s="272" t="s">
        <v>187</v>
      </c>
      <c r="D29" s="273">
        <v>316</v>
      </c>
      <c r="E29" s="273">
        <v>310.5</v>
      </c>
      <c r="F29" s="274">
        <v>-5.5</v>
      </c>
    </row>
    <row r="30" spans="2:6" ht="15" customHeight="1" thickBot="1">
      <c r="B30" s="269"/>
      <c r="C30" s="275" t="s">
        <v>163</v>
      </c>
      <c r="D30" s="276">
        <v>353.22</v>
      </c>
      <c r="E30" s="276">
        <v>344.22</v>
      </c>
      <c r="F30" s="277">
        <v>-9</v>
      </c>
    </row>
    <row r="31" spans="2:6" ht="15" customHeight="1">
      <c r="B31" s="271" t="s">
        <v>191</v>
      </c>
      <c r="C31" s="272" t="s">
        <v>187</v>
      </c>
      <c r="D31" s="273" t="s">
        <v>192</v>
      </c>
      <c r="E31" s="273">
        <v>320</v>
      </c>
      <c r="F31" s="274" t="s">
        <v>192</v>
      </c>
    </row>
    <row r="32" spans="2:6" ht="15" customHeight="1">
      <c r="B32" s="268"/>
      <c r="C32" s="272" t="s">
        <v>163</v>
      </c>
      <c r="D32" s="273">
        <v>358.88</v>
      </c>
      <c r="E32" s="273">
        <v>353.38</v>
      </c>
      <c r="F32" s="274">
        <v>-5.5</v>
      </c>
    </row>
    <row r="33" spans="2:6" ht="15" customHeight="1" thickBot="1">
      <c r="B33" s="269"/>
      <c r="C33" s="275" t="s">
        <v>165</v>
      </c>
      <c r="D33" s="276">
        <v>300</v>
      </c>
      <c r="E33" s="276">
        <v>300</v>
      </c>
      <c r="F33" s="277">
        <v>0</v>
      </c>
    </row>
    <row r="34" spans="2:6" ht="15" customHeight="1">
      <c r="B34" s="271" t="s">
        <v>193</v>
      </c>
      <c r="C34" s="272" t="s">
        <v>187</v>
      </c>
      <c r="D34" s="273">
        <v>471.15</v>
      </c>
      <c r="E34" s="273">
        <v>471.15</v>
      </c>
      <c r="F34" s="274">
        <v>0</v>
      </c>
    </row>
    <row r="35" spans="2:6" ht="15" customHeight="1">
      <c r="B35" s="268"/>
      <c r="C35" s="272" t="s">
        <v>163</v>
      </c>
      <c r="D35" s="273">
        <v>490</v>
      </c>
      <c r="E35" s="273">
        <v>490</v>
      </c>
      <c r="F35" s="274">
        <v>0</v>
      </c>
    </row>
    <row r="36" spans="2:6" ht="15" customHeight="1" thickBot="1">
      <c r="B36" s="269"/>
      <c r="C36" s="275" t="s">
        <v>194</v>
      </c>
      <c r="D36" s="276">
        <v>595</v>
      </c>
      <c r="E36" s="276">
        <v>595</v>
      </c>
      <c r="F36" s="277">
        <v>0</v>
      </c>
    </row>
    <row r="37" spans="2:6" ht="15" customHeight="1">
      <c r="B37" s="271" t="s">
        <v>195</v>
      </c>
      <c r="C37" s="272" t="s">
        <v>163</v>
      </c>
      <c r="D37" s="273">
        <v>500</v>
      </c>
      <c r="E37" s="273">
        <v>500</v>
      </c>
      <c r="F37" s="274">
        <v>0</v>
      </c>
    </row>
    <row r="38" spans="2:6" ht="15" customHeight="1">
      <c r="B38" s="268"/>
      <c r="C38" s="272" t="s">
        <v>165</v>
      </c>
      <c r="D38" s="273">
        <v>640</v>
      </c>
      <c r="E38" s="273">
        <v>640</v>
      </c>
      <c r="F38" s="274">
        <v>0</v>
      </c>
    </row>
    <row r="39" spans="2:6" ht="15" customHeight="1" thickBot="1">
      <c r="B39" s="269"/>
      <c r="C39" s="275" t="s">
        <v>194</v>
      </c>
      <c r="D39" s="276">
        <v>640</v>
      </c>
      <c r="E39" s="276">
        <v>640</v>
      </c>
      <c r="F39" s="277">
        <v>0</v>
      </c>
    </row>
    <row r="40" spans="2:6" ht="15" customHeight="1">
      <c r="B40" s="271" t="s">
        <v>196</v>
      </c>
      <c r="C40" s="272" t="s">
        <v>187</v>
      </c>
      <c r="D40" s="273">
        <v>656.5</v>
      </c>
      <c r="E40" s="273">
        <v>656.5</v>
      </c>
      <c r="F40" s="274">
        <v>0</v>
      </c>
    </row>
    <row r="41" spans="2:6" ht="15" customHeight="1">
      <c r="B41" s="268"/>
      <c r="C41" s="272" t="s">
        <v>163</v>
      </c>
      <c r="D41" s="273">
        <v>612</v>
      </c>
      <c r="E41" s="273">
        <v>612</v>
      </c>
      <c r="F41" s="274">
        <v>0</v>
      </c>
    </row>
    <row r="42" spans="2:6" ht="15" customHeight="1" thickBot="1">
      <c r="B42" s="269"/>
      <c r="C42" s="275" t="s">
        <v>194</v>
      </c>
      <c r="D42" s="276">
        <v>615</v>
      </c>
      <c r="E42" s="276">
        <v>615</v>
      </c>
      <c r="F42" s="277">
        <v>0</v>
      </c>
    </row>
    <row r="43" spans="2:6" ht="15" customHeight="1">
      <c r="B43" s="271" t="s">
        <v>197</v>
      </c>
      <c r="C43" s="272" t="s">
        <v>187</v>
      </c>
      <c r="D43" s="273">
        <v>284</v>
      </c>
      <c r="E43" s="273">
        <v>284</v>
      </c>
      <c r="F43" s="274">
        <v>0</v>
      </c>
    </row>
    <row r="44" spans="2:6" ht="15" customHeight="1">
      <c r="B44" s="268"/>
      <c r="C44" s="272" t="s">
        <v>163</v>
      </c>
      <c r="D44" s="273">
        <v>307</v>
      </c>
      <c r="E44" s="273">
        <v>307</v>
      </c>
      <c r="F44" s="274">
        <v>0</v>
      </c>
    </row>
    <row r="45" spans="2:6" ht="13.5" thickBot="1">
      <c r="B45" s="269"/>
      <c r="C45" s="275" t="s">
        <v>194</v>
      </c>
      <c r="D45" s="276">
        <v>320</v>
      </c>
      <c r="E45" s="276">
        <v>320</v>
      </c>
      <c r="F45" s="277">
        <v>0</v>
      </c>
    </row>
    <row r="46" spans="2:6">
      <c r="F46" s="106" t="s">
        <v>57</v>
      </c>
    </row>
    <row r="47" spans="2:6">
      <c r="F47" s="278"/>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showGridLines="0" zoomScaleNormal="100" zoomScaleSheetLayoutView="90" workbookViewId="0">
      <selection activeCell="D8" sqref="D8:E8"/>
    </sheetView>
  </sheetViews>
  <sheetFormatPr baseColWidth="10" defaultColWidth="8.85546875" defaultRowHeight="11.25"/>
  <cols>
    <col min="1" max="1" width="2.7109375" style="236" customWidth="1"/>
    <col min="2" max="2" width="31.28515625" style="236" customWidth="1"/>
    <col min="3" max="3" width="25.5703125" style="236" customWidth="1"/>
    <col min="4" max="4" width="17.85546875" style="236" customWidth="1"/>
    <col min="5" max="5" width="15.85546875" style="236" customWidth="1"/>
    <col min="6" max="6" width="13.5703125" style="236" customWidth="1"/>
    <col min="7" max="7" width="3.28515625" style="236" customWidth="1"/>
    <col min="8" max="16384" width="8.85546875" style="236"/>
  </cols>
  <sheetData>
    <row r="1" spans="1:7" ht="14.25" customHeight="1">
      <c r="A1" s="279"/>
      <c r="B1" s="279"/>
      <c r="C1" s="279"/>
      <c r="D1" s="279"/>
      <c r="E1" s="279"/>
      <c r="F1" s="279"/>
    </row>
    <row r="2" spans="1:7" ht="10.5" customHeight="1" thickBot="1">
      <c r="A2" s="279"/>
      <c r="B2" s="279"/>
      <c r="C2" s="279"/>
      <c r="D2" s="279"/>
      <c r="E2" s="279"/>
      <c r="F2" s="279"/>
    </row>
    <row r="3" spans="1:7" ht="19.899999999999999" customHeight="1" thickBot="1">
      <c r="A3" s="279"/>
      <c r="B3" s="280" t="s">
        <v>198</v>
      </c>
      <c r="C3" s="281"/>
      <c r="D3" s="281"/>
      <c r="E3" s="281"/>
      <c r="F3" s="282"/>
    </row>
    <row r="4" spans="1:7" ht="15.75" customHeight="1">
      <c r="A4" s="279"/>
      <c r="B4" s="6"/>
      <c r="C4" s="6"/>
      <c r="D4" s="6"/>
      <c r="E4" s="6"/>
      <c r="F4" s="6"/>
    </row>
    <row r="5" spans="1:7" ht="20.45" customHeight="1">
      <c r="A5" s="279"/>
      <c r="B5" s="283" t="s">
        <v>199</v>
      </c>
      <c r="C5" s="283"/>
      <c r="D5" s="283"/>
      <c r="E5" s="283"/>
      <c r="F5" s="283"/>
      <c r="G5" s="241"/>
    </row>
    <row r="6" spans="1:7" ht="19.899999999999999" customHeight="1">
      <c r="A6" s="279"/>
      <c r="B6" s="284" t="s">
        <v>200</v>
      </c>
      <c r="C6" s="284"/>
      <c r="D6" s="284"/>
      <c r="E6" s="284"/>
      <c r="F6" s="284"/>
      <c r="G6" s="241"/>
    </row>
    <row r="7" spans="1:7" ht="19.899999999999999" customHeight="1" thickBot="1">
      <c r="A7" s="279"/>
      <c r="B7" s="279"/>
      <c r="C7" s="279"/>
      <c r="D7" s="279"/>
      <c r="E7" s="279"/>
      <c r="F7" s="279"/>
    </row>
    <row r="8" spans="1:7" ht="39" customHeight="1" thickBot="1">
      <c r="A8" s="279"/>
      <c r="B8" s="285" t="s">
        <v>185</v>
      </c>
      <c r="C8" s="286" t="s">
        <v>143</v>
      </c>
      <c r="D8" s="245" t="s">
        <v>144</v>
      </c>
      <c r="E8" s="245" t="s">
        <v>145</v>
      </c>
      <c r="F8" s="286" t="s">
        <v>146</v>
      </c>
    </row>
    <row r="9" spans="1:7" ht="15" customHeight="1">
      <c r="A9" s="279"/>
      <c r="B9" s="287" t="s">
        <v>201</v>
      </c>
      <c r="C9" s="288" t="s">
        <v>202</v>
      </c>
      <c r="D9" s="289">
        <v>48.628629038393456</v>
      </c>
      <c r="E9" s="289">
        <v>50.397437864708884</v>
      </c>
      <c r="F9" s="290">
        <v>1.7688088263154285</v>
      </c>
    </row>
    <row r="10" spans="1:7" ht="15" customHeight="1">
      <c r="A10" s="279"/>
      <c r="B10" s="291"/>
      <c r="C10" s="292" t="s">
        <v>203</v>
      </c>
      <c r="D10" s="293">
        <v>29.961786512154561</v>
      </c>
      <c r="E10" s="293">
        <v>30.185509482469005</v>
      </c>
      <c r="F10" s="294">
        <v>0.22372297031444432</v>
      </c>
    </row>
    <row r="11" spans="1:7" ht="15" customHeight="1">
      <c r="A11" s="279"/>
      <c r="B11" s="295"/>
      <c r="C11" s="292" t="s">
        <v>204</v>
      </c>
      <c r="D11" s="293">
        <v>26.659088627389441</v>
      </c>
      <c r="E11" s="293">
        <v>24.900000169320382</v>
      </c>
      <c r="F11" s="294">
        <v>-1.7590884580690584</v>
      </c>
    </row>
    <row r="12" spans="1:7" ht="15" customHeight="1">
      <c r="A12" s="279"/>
      <c r="B12" s="295"/>
      <c r="C12" s="295" t="s">
        <v>205</v>
      </c>
      <c r="D12" s="293">
        <v>34.85996016113473</v>
      </c>
      <c r="E12" s="293">
        <v>34.410387957982216</v>
      </c>
      <c r="F12" s="294">
        <v>-0.44957220315251334</v>
      </c>
    </row>
    <row r="13" spans="1:7" ht="15" customHeight="1" thickBot="1">
      <c r="A13" s="279"/>
      <c r="B13" s="296"/>
      <c r="C13" s="297" t="s">
        <v>206</v>
      </c>
      <c r="D13" s="298">
        <v>27.367766297742424</v>
      </c>
      <c r="E13" s="298">
        <v>28.608073368169773</v>
      </c>
      <c r="F13" s="299">
        <v>1.2403070704273489</v>
      </c>
    </row>
    <row r="14" spans="1:7" ht="15" customHeight="1" thickBot="1">
      <c r="A14" s="279"/>
      <c r="B14" s="300" t="s">
        <v>207</v>
      </c>
      <c r="C14" s="301" t="s">
        <v>208</v>
      </c>
      <c r="D14" s="302"/>
      <c r="E14" s="302"/>
      <c r="F14" s="303"/>
    </row>
    <row r="15" spans="1:7" ht="15" customHeight="1">
      <c r="A15" s="279"/>
      <c r="B15" s="295"/>
      <c r="C15" s="288" t="s">
        <v>202</v>
      </c>
      <c r="D15" s="289">
        <v>45.013760383241923</v>
      </c>
      <c r="E15" s="289">
        <v>42.674775626185436</v>
      </c>
      <c r="F15" s="290">
        <v>-2.3389847570564868</v>
      </c>
    </row>
    <row r="16" spans="1:7" ht="15" customHeight="1">
      <c r="A16" s="279"/>
      <c r="B16" s="295"/>
      <c r="C16" s="292" t="s">
        <v>204</v>
      </c>
      <c r="D16" s="293">
        <v>34.85034388289791</v>
      </c>
      <c r="E16" s="293">
        <v>33.268562588598606</v>
      </c>
      <c r="F16" s="294">
        <v>-1.5817812942993044</v>
      </c>
    </row>
    <row r="17" spans="1:6" ht="15" customHeight="1">
      <c r="A17" s="279"/>
      <c r="B17" s="295"/>
      <c r="C17" s="292" t="s">
        <v>205</v>
      </c>
      <c r="D17" s="293">
        <v>45.028035407891146</v>
      </c>
      <c r="E17" s="293">
        <v>44.862006641150671</v>
      </c>
      <c r="F17" s="294">
        <v>-0.16602876674047451</v>
      </c>
    </row>
    <row r="18" spans="1:6" ht="15" customHeight="1">
      <c r="A18" s="279"/>
      <c r="B18" s="295"/>
      <c r="C18" s="292" t="s">
        <v>203</v>
      </c>
      <c r="D18" s="293">
        <v>49.965197618965135</v>
      </c>
      <c r="E18" s="293">
        <v>47.795038214223851</v>
      </c>
      <c r="F18" s="294">
        <v>-2.170159404741284</v>
      </c>
    </row>
    <row r="19" spans="1:6" ht="15" customHeight="1">
      <c r="A19" s="279"/>
      <c r="B19" s="295"/>
      <c r="C19" s="292" t="s">
        <v>209</v>
      </c>
      <c r="D19" s="293">
        <v>52.087897823396382</v>
      </c>
      <c r="E19" s="293">
        <v>50.802504510151977</v>
      </c>
      <c r="F19" s="294">
        <v>-1.2853933132444055</v>
      </c>
    </row>
    <row r="20" spans="1:6" ht="15" customHeight="1">
      <c r="A20" s="279"/>
      <c r="B20" s="295"/>
      <c r="C20" s="292" t="s">
        <v>206</v>
      </c>
      <c r="D20" s="293">
        <v>38.80462018945893</v>
      </c>
      <c r="E20" s="293">
        <v>40.667339450096463</v>
      </c>
      <c r="F20" s="294">
        <v>1.8627192606375331</v>
      </c>
    </row>
    <row r="21" spans="1:6" ht="15" customHeight="1" thickBot="1">
      <c r="A21" s="279"/>
      <c r="B21" s="296"/>
      <c r="C21" s="297" t="s">
        <v>210</v>
      </c>
      <c r="D21" s="298">
        <v>35.020705965314683</v>
      </c>
      <c r="E21" s="298">
        <v>33.161004497808861</v>
      </c>
      <c r="F21" s="299">
        <v>-1.8597014675058219</v>
      </c>
    </row>
    <row r="22" spans="1:6" ht="15" customHeight="1" thickBot="1">
      <c r="A22" s="279"/>
      <c r="B22" s="304" t="s">
        <v>211</v>
      </c>
      <c r="C22" s="301" t="s">
        <v>212</v>
      </c>
      <c r="D22" s="302"/>
      <c r="E22" s="305"/>
      <c r="F22" s="306" t="s">
        <v>213</v>
      </c>
    </row>
    <row r="23" spans="1:6" ht="15" customHeight="1" thickBot="1">
      <c r="A23" s="279"/>
      <c r="B23" s="295"/>
      <c r="C23" s="292"/>
      <c r="D23" s="294" t="s">
        <v>214</v>
      </c>
      <c r="E23" s="294" t="s">
        <v>215</v>
      </c>
      <c r="F23" s="293"/>
    </row>
    <row r="24" spans="1:6" ht="15" customHeight="1" thickBot="1">
      <c r="A24" s="279"/>
      <c r="B24" s="307"/>
      <c r="C24" s="308"/>
      <c r="D24" s="305"/>
      <c r="E24" s="309"/>
      <c r="F24" s="309"/>
    </row>
    <row r="25" spans="1:6" ht="15" customHeight="1" thickBot="1">
      <c r="A25" s="279"/>
      <c r="B25" s="304" t="s">
        <v>216</v>
      </c>
      <c r="C25" s="310" t="s">
        <v>217</v>
      </c>
      <c r="D25" s="293">
        <v>150.99296379853334</v>
      </c>
      <c r="E25" s="293">
        <v>150.99296379853334</v>
      </c>
      <c r="F25" s="294">
        <v>0</v>
      </c>
    </row>
    <row r="26" spans="1:6" ht="15" customHeight="1" thickBot="1">
      <c r="A26" s="279"/>
      <c r="B26" s="307"/>
      <c r="C26" s="308"/>
      <c r="D26" s="305"/>
      <c r="E26" s="309"/>
      <c r="F26" s="306"/>
    </row>
    <row r="27" spans="1:6" ht="15" customHeight="1" thickBot="1">
      <c r="A27" s="279"/>
      <c r="B27" s="311" t="s">
        <v>218</v>
      </c>
      <c r="C27" s="311" t="s">
        <v>219</v>
      </c>
      <c r="D27" s="309">
        <v>133.26356847636876</v>
      </c>
      <c r="E27" s="309">
        <v>133.26356847636876</v>
      </c>
      <c r="F27" s="306">
        <v>0</v>
      </c>
    </row>
    <row r="28" spans="1:6">
      <c r="A28" s="279"/>
      <c r="B28" s="279"/>
      <c r="C28" s="279"/>
      <c r="D28" s="279"/>
      <c r="E28" s="279"/>
      <c r="F28" s="106" t="s">
        <v>57</v>
      </c>
    </row>
    <row r="30" spans="1:6">
      <c r="F30" s="278"/>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zoomScaleSheetLayoutView="90" workbookViewId="0">
      <selection activeCell="H7" sqref="H7"/>
    </sheetView>
  </sheetViews>
  <sheetFormatPr baseColWidth="10" defaultColWidth="11.42578125" defaultRowHeight="15"/>
  <cols>
    <col min="1" max="1" width="4" style="314" customWidth="1"/>
    <col min="2" max="2" width="38.7109375" style="314" customWidth="1"/>
    <col min="3" max="3" width="22.28515625" style="314" customWidth="1"/>
    <col min="4" max="4" width="18.28515625" style="314" customWidth="1"/>
    <col min="5" max="5" width="16" style="314" customWidth="1"/>
    <col min="6" max="6" width="13.5703125" style="314" customWidth="1"/>
    <col min="7" max="7" width="2.28515625" style="314" customWidth="1"/>
    <col min="8" max="16384" width="11.42578125" style="315"/>
  </cols>
  <sheetData>
    <row r="1" spans="1:12">
      <c r="A1" s="312"/>
      <c r="B1" s="312"/>
      <c r="C1" s="312"/>
      <c r="D1" s="312"/>
      <c r="E1" s="312"/>
      <c r="F1" s="313"/>
    </row>
    <row r="2" spans="1:12" ht="15.75" thickBot="1">
      <c r="A2" s="312"/>
      <c r="B2" s="316"/>
      <c r="C2" s="316"/>
      <c r="D2" s="316"/>
      <c r="E2" s="316"/>
      <c r="F2" s="317"/>
    </row>
    <row r="3" spans="1:12" ht="16.899999999999999" customHeight="1" thickBot="1">
      <c r="A3" s="312"/>
      <c r="B3" s="280" t="s">
        <v>220</v>
      </c>
      <c r="C3" s="281"/>
      <c r="D3" s="281"/>
      <c r="E3" s="281"/>
      <c r="F3" s="282"/>
    </row>
    <row r="4" spans="1:12">
      <c r="A4" s="312"/>
      <c r="B4" s="318"/>
      <c r="C4" s="319"/>
      <c r="D4" s="320"/>
      <c r="E4" s="320"/>
      <c r="F4" s="321"/>
    </row>
    <row r="5" spans="1:12">
      <c r="A5" s="312"/>
      <c r="B5" s="322" t="s">
        <v>221</v>
      </c>
      <c r="C5" s="322"/>
      <c r="D5" s="322"/>
      <c r="E5" s="322"/>
      <c r="F5" s="322"/>
      <c r="G5" s="323"/>
    </row>
    <row r="6" spans="1:12">
      <c r="A6" s="312"/>
      <c r="B6" s="322" t="s">
        <v>222</v>
      </c>
      <c r="C6" s="322"/>
      <c r="D6" s="322"/>
      <c r="E6" s="322"/>
      <c r="F6" s="322"/>
      <c r="G6" s="323"/>
    </row>
    <row r="7" spans="1:12" ht="15.75" thickBot="1">
      <c r="A7" s="312"/>
      <c r="B7" s="324"/>
      <c r="C7" s="324"/>
      <c r="D7" s="324"/>
      <c r="E7" s="324"/>
      <c r="F7" s="312"/>
    </row>
    <row r="8" spans="1:12" ht="44.45" customHeight="1" thickBot="1">
      <c r="A8" s="312"/>
      <c r="B8" s="244" t="s">
        <v>223</v>
      </c>
      <c r="C8" s="325" t="s">
        <v>143</v>
      </c>
      <c r="D8" s="245" t="s">
        <v>144</v>
      </c>
      <c r="E8" s="245" t="s">
        <v>145</v>
      </c>
      <c r="F8" s="325" t="s">
        <v>146</v>
      </c>
    </row>
    <row r="9" spans="1:12">
      <c r="A9" s="312"/>
      <c r="B9" s="326" t="s">
        <v>224</v>
      </c>
      <c r="C9" s="327" t="s">
        <v>203</v>
      </c>
      <c r="D9" s="328">
        <v>205</v>
      </c>
      <c r="E9" s="328">
        <v>205</v>
      </c>
      <c r="F9" s="329">
        <v>0</v>
      </c>
    </row>
    <row r="10" spans="1:12">
      <c r="A10" s="312"/>
      <c r="B10" s="330" t="s">
        <v>225</v>
      </c>
      <c r="C10" s="331" t="s">
        <v>204</v>
      </c>
      <c r="D10" s="332">
        <v>200</v>
      </c>
      <c r="E10" s="332">
        <v>208</v>
      </c>
      <c r="F10" s="333">
        <v>8</v>
      </c>
    </row>
    <row r="11" spans="1:12">
      <c r="A11" s="312"/>
      <c r="B11" s="330"/>
      <c r="C11" s="331" t="s">
        <v>226</v>
      </c>
      <c r="D11" s="332">
        <v>200.5</v>
      </c>
      <c r="E11" s="332">
        <v>193</v>
      </c>
      <c r="F11" s="333">
        <v>-7.5</v>
      </c>
    </row>
    <row r="12" spans="1:12">
      <c r="A12" s="312"/>
      <c r="B12" s="330"/>
      <c r="C12" s="331" t="s">
        <v>227</v>
      </c>
      <c r="D12" s="332">
        <v>196.5</v>
      </c>
      <c r="E12" s="332">
        <v>194.5</v>
      </c>
      <c r="F12" s="333">
        <v>-2</v>
      </c>
      <c r="L12" s="334"/>
    </row>
    <row r="13" spans="1:12">
      <c r="A13" s="312"/>
      <c r="B13" s="330"/>
      <c r="C13" s="331" t="s">
        <v>228</v>
      </c>
      <c r="D13" s="332">
        <v>197.68</v>
      </c>
      <c r="E13" s="332">
        <v>186.62</v>
      </c>
      <c r="F13" s="333">
        <v>-11.060000000000002</v>
      </c>
    </row>
    <row r="14" spans="1:12">
      <c r="A14" s="312"/>
      <c r="B14" s="330"/>
      <c r="C14" s="331" t="s">
        <v>229</v>
      </c>
      <c r="D14" s="332">
        <v>202</v>
      </c>
      <c r="E14" s="332">
        <v>202</v>
      </c>
      <c r="F14" s="333">
        <v>0</v>
      </c>
    </row>
    <row r="15" spans="1:12">
      <c r="A15" s="312"/>
      <c r="B15" s="330"/>
      <c r="C15" s="331" t="s">
        <v>230</v>
      </c>
      <c r="D15" s="332">
        <v>206.13</v>
      </c>
      <c r="E15" s="332">
        <v>201.54500000000002</v>
      </c>
      <c r="F15" s="333">
        <v>-4.5849999999999795</v>
      </c>
    </row>
    <row r="16" spans="1:12">
      <c r="A16" s="312"/>
      <c r="B16" s="330"/>
      <c r="C16" s="331" t="s">
        <v>231</v>
      </c>
      <c r="D16" s="332">
        <v>217.5</v>
      </c>
      <c r="E16" s="332">
        <v>217.5</v>
      </c>
      <c r="F16" s="333">
        <v>0</v>
      </c>
    </row>
    <row r="17" spans="1:6" ht="15.75" thickBot="1">
      <c r="A17" s="312"/>
      <c r="B17" s="330"/>
      <c r="C17" s="335" t="s">
        <v>206</v>
      </c>
      <c r="D17" s="336">
        <v>207</v>
      </c>
      <c r="E17" s="336">
        <v>215</v>
      </c>
      <c r="F17" s="337">
        <v>8</v>
      </c>
    </row>
    <row r="18" spans="1:6">
      <c r="A18" s="312"/>
      <c r="B18" s="338" t="s">
        <v>232</v>
      </c>
      <c r="C18" s="331" t="s">
        <v>203</v>
      </c>
      <c r="D18" s="332">
        <v>175</v>
      </c>
      <c r="E18" s="332">
        <v>175</v>
      </c>
      <c r="F18" s="333">
        <v>0</v>
      </c>
    </row>
    <row r="19" spans="1:6">
      <c r="A19" s="312"/>
      <c r="B19" s="330" t="s">
        <v>233</v>
      </c>
      <c r="C19" s="331" t="s">
        <v>226</v>
      </c>
      <c r="D19" s="332">
        <v>174.5</v>
      </c>
      <c r="E19" s="332">
        <v>173</v>
      </c>
      <c r="F19" s="333">
        <v>-1.5</v>
      </c>
    </row>
    <row r="20" spans="1:6">
      <c r="A20" s="312"/>
      <c r="B20" s="330"/>
      <c r="C20" s="331" t="s">
        <v>227</v>
      </c>
      <c r="D20" s="332">
        <v>179</v>
      </c>
      <c r="E20" s="332">
        <v>179</v>
      </c>
      <c r="F20" s="333">
        <v>0</v>
      </c>
    </row>
    <row r="21" spans="1:6">
      <c r="A21" s="312"/>
      <c r="B21" s="330"/>
      <c r="C21" s="331" t="s">
        <v>228</v>
      </c>
      <c r="D21" s="332">
        <v>173.63</v>
      </c>
      <c r="E21" s="332">
        <v>175.12</v>
      </c>
      <c r="F21" s="333">
        <v>1.4900000000000091</v>
      </c>
    </row>
    <row r="22" spans="1:6">
      <c r="A22" s="312"/>
      <c r="B22" s="330"/>
      <c r="C22" s="331" t="s">
        <v>230</v>
      </c>
      <c r="D22" s="332">
        <v>171</v>
      </c>
      <c r="E22" s="332">
        <v>171</v>
      </c>
      <c r="F22" s="333">
        <v>0</v>
      </c>
    </row>
    <row r="23" spans="1:6">
      <c r="A23" s="312"/>
      <c r="B23" s="330"/>
      <c r="C23" s="331" t="s">
        <v>234</v>
      </c>
      <c r="D23" s="332">
        <v>195</v>
      </c>
      <c r="E23" s="332">
        <v>195</v>
      </c>
      <c r="F23" s="333">
        <v>0</v>
      </c>
    </row>
    <row r="24" spans="1:6">
      <c r="A24" s="312"/>
      <c r="B24" s="330"/>
      <c r="C24" s="331" t="s">
        <v>231</v>
      </c>
      <c r="D24" s="332">
        <v>180</v>
      </c>
      <c r="E24" s="332">
        <v>180</v>
      </c>
      <c r="F24" s="333">
        <v>0</v>
      </c>
    </row>
    <row r="25" spans="1:6" ht="15.75" thickBot="1">
      <c r="A25" s="312"/>
      <c r="B25" s="339"/>
      <c r="C25" s="331" t="s">
        <v>206</v>
      </c>
      <c r="D25" s="332">
        <v>180</v>
      </c>
      <c r="E25" s="332">
        <v>179</v>
      </c>
      <c r="F25" s="333">
        <v>-1</v>
      </c>
    </row>
    <row r="26" spans="1:6">
      <c r="A26" s="312"/>
      <c r="B26" s="338" t="s">
        <v>235</v>
      </c>
      <c r="C26" s="327" t="s">
        <v>226</v>
      </c>
      <c r="D26" s="328">
        <v>167.60500000000002</v>
      </c>
      <c r="E26" s="328">
        <v>167</v>
      </c>
      <c r="F26" s="329">
        <v>-0.60500000000001819</v>
      </c>
    </row>
    <row r="27" spans="1:6">
      <c r="A27" s="312"/>
      <c r="B27" s="330"/>
      <c r="C27" s="331" t="s">
        <v>227</v>
      </c>
      <c r="D27" s="332">
        <v>167.5</v>
      </c>
      <c r="E27" s="332">
        <v>168</v>
      </c>
      <c r="F27" s="333">
        <v>0.5</v>
      </c>
    </row>
    <row r="28" spans="1:6">
      <c r="A28" s="312"/>
      <c r="B28" s="330" t="s">
        <v>236</v>
      </c>
      <c r="C28" s="331" t="s">
        <v>228</v>
      </c>
      <c r="D28" s="332">
        <v>169.18</v>
      </c>
      <c r="E28" s="332">
        <v>168.17500000000001</v>
      </c>
      <c r="F28" s="333">
        <v>-1.0049999999999955</v>
      </c>
    </row>
    <row r="29" spans="1:6">
      <c r="A29" s="312"/>
      <c r="B29" s="330"/>
      <c r="C29" s="331" t="s">
        <v>229</v>
      </c>
      <c r="D29" s="332">
        <v>167</v>
      </c>
      <c r="E29" s="332">
        <v>167</v>
      </c>
      <c r="F29" s="333">
        <v>0</v>
      </c>
    </row>
    <row r="30" spans="1:6">
      <c r="A30" s="312"/>
      <c r="B30" s="330"/>
      <c r="C30" s="331" t="s">
        <v>230</v>
      </c>
      <c r="D30" s="332">
        <v>171</v>
      </c>
      <c r="E30" s="332">
        <v>171</v>
      </c>
      <c r="F30" s="333">
        <v>0</v>
      </c>
    </row>
    <row r="31" spans="1:6">
      <c r="A31" s="312"/>
      <c r="B31" s="330"/>
      <c r="C31" s="331" t="s">
        <v>231</v>
      </c>
      <c r="D31" s="332">
        <v>155</v>
      </c>
      <c r="E31" s="332">
        <v>155</v>
      </c>
      <c r="F31" s="333">
        <v>0</v>
      </c>
    </row>
    <row r="32" spans="1:6" ht="15.75" thickBot="1">
      <c r="A32" s="312"/>
      <c r="B32" s="339"/>
      <c r="C32" s="335" t="s">
        <v>203</v>
      </c>
      <c r="D32" s="336">
        <v>162.5</v>
      </c>
      <c r="E32" s="336">
        <v>162.5</v>
      </c>
      <c r="F32" s="337">
        <v>0</v>
      </c>
    </row>
    <row r="33" spans="1:6">
      <c r="A33" s="312"/>
      <c r="B33" s="338" t="s">
        <v>237</v>
      </c>
      <c r="C33" s="331" t="s">
        <v>226</v>
      </c>
      <c r="D33" s="332">
        <v>170.5</v>
      </c>
      <c r="E33" s="332">
        <v>169.5</v>
      </c>
      <c r="F33" s="333">
        <v>-1</v>
      </c>
    </row>
    <row r="34" spans="1:6">
      <c r="A34" s="312"/>
      <c r="B34" s="330"/>
      <c r="C34" s="331" t="s">
        <v>228</v>
      </c>
      <c r="D34" s="332">
        <v>170.5</v>
      </c>
      <c r="E34" s="332">
        <v>171.12</v>
      </c>
      <c r="F34" s="333">
        <v>0.62000000000000455</v>
      </c>
    </row>
    <row r="35" spans="1:6">
      <c r="A35" s="312"/>
      <c r="B35" s="330"/>
      <c r="C35" s="331" t="s">
        <v>230</v>
      </c>
      <c r="D35" s="332">
        <v>169.19</v>
      </c>
      <c r="E35" s="332">
        <v>169.73000000000002</v>
      </c>
      <c r="F35" s="333">
        <v>0.54000000000002046</v>
      </c>
    </row>
    <row r="36" spans="1:6" ht="15.75" thickBot="1">
      <c r="A36" s="312"/>
      <c r="B36" s="339"/>
      <c r="C36" s="331" t="s">
        <v>231</v>
      </c>
      <c r="D36" s="332">
        <v>170</v>
      </c>
      <c r="E36" s="332">
        <v>170</v>
      </c>
      <c r="F36" s="333">
        <v>0</v>
      </c>
    </row>
    <row r="37" spans="1:6">
      <c r="A37" s="312"/>
      <c r="B37" s="338" t="s">
        <v>238</v>
      </c>
      <c r="C37" s="327" t="s">
        <v>226</v>
      </c>
      <c r="D37" s="328">
        <v>62.5</v>
      </c>
      <c r="E37" s="328">
        <v>59.5</v>
      </c>
      <c r="F37" s="329">
        <v>-3</v>
      </c>
    </row>
    <row r="38" spans="1:6">
      <c r="A38" s="312"/>
      <c r="B38" s="330"/>
      <c r="C38" s="331" t="s">
        <v>228</v>
      </c>
      <c r="D38" s="332">
        <v>63.555</v>
      </c>
      <c r="E38" s="332">
        <v>60.524999999999999</v>
      </c>
      <c r="F38" s="333">
        <v>-3.0300000000000011</v>
      </c>
    </row>
    <row r="39" spans="1:6" ht="15.75" thickBot="1">
      <c r="A39" s="312"/>
      <c r="B39" s="339"/>
      <c r="C39" s="335" t="s">
        <v>231</v>
      </c>
      <c r="D39" s="336">
        <v>67.5</v>
      </c>
      <c r="E39" s="336">
        <v>67.5</v>
      </c>
      <c r="F39" s="337">
        <v>0</v>
      </c>
    </row>
    <row r="40" spans="1:6">
      <c r="A40" s="312"/>
      <c r="B40" s="338" t="s">
        <v>239</v>
      </c>
      <c r="C40" s="331" t="s">
        <v>226</v>
      </c>
      <c r="D40" s="332">
        <v>93.724999999999994</v>
      </c>
      <c r="E40" s="332">
        <v>93.724999999999994</v>
      </c>
      <c r="F40" s="333">
        <v>0</v>
      </c>
    </row>
    <row r="41" spans="1:6">
      <c r="A41" s="312"/>
      <c r="B41" s="330"/>
      <c r="C41" s="331" t="s">
        <v>228</v>
      </c>
      <c r="D41" s="332">
        <v>93.88</v>
      </c>
      <c r="E41" s="332">
        <v>93.484999999999999</v>
      </c>
      <c r="F41" s="333">
        <v>-0.39499999999999602</v>
      </c>
    </row>
    <row r="42" spans="1:6" ht="15.75" thickBot="1">
      <c r="A42" s="312"/>
      <c r="B42" s="339"/>
      <c r="C42" s="331" t="s">
        <v>231</v>
      </c>
      <c r="D42" s="332">
        <v>97.5</v>
      </c>
      <c r="E42" s="332">
        <v>97.5</v>
      </c>
      <c r="F42" s="333">
        <v>0</v>
      </c>
    </row>
    <row r="43" spans="1:6">
      <c r="A43" s="312"/>
      <c r="B43" s="330"/>
      <c r="C43" s="327" t="s">
        <v>226</v>
      </c>
      <c r="D43" s="328">
        <v>77.72</v>
      </c>
      <c r="E43" s="328">
        <v>77.72</v>
      </c>
      <c r="F43" s="329">
        <v>0</v>
      </c>
    </row>
    <row r="44" spans="1:6">
      <c r="A44" s="312"/>
      <c r="B44" s="330" t="s">
        <v>240</v>
      </c>
      <c r="C44" s="331" t="s">
        <v>230</v>
      </c>
      <c r="D44" s="332">
        <v>79.61</v>
      </c>
      <c r="E44" s="332">
        <v>79.94</v>
      </c>
      <c r="F44" s="333">
        <v>0.32999999999999829</v>
      </c>
    </row>
    <row r="45" spans="1:6" ht="15.75" thickBot="1">
      <c r="A45" s="312"/>
      <c r="B45" s="330"/>
      <c r="C45" s="335" t="s">
        <v>231</v>
      </c>
      <c r="D45" s="336">
        <v>81</v>
      </c>
      <c r="E45" s="336">
        <v>80</v>
      </c>
      <c r="F45" s="337">
        <v>-1</v>
      </c>
    </row>
    <row r="46" spans="1:6">
      <c r="A46" s="312"/>
      <c r="B46" s="340" t="s">
        <v>241</v>
      </c>
      <c r="C46" s="331" t="s">
        <v>242</v>
      </c>
      <c r="D46" s="332">
        <v>358.0839436385067</v>
      </c>
      <c r="E46" s="332">
        <v>356.13205980491358</v>
      </c>
      <c r="F46" s="333">
        <v>-1.951883833593115</v>
      </c>
    </row>
    <row r="47" spans="1:6">
      <c r="A47" s="312"/>
      <c r="B47" s="341" t="s">
        <v>243</v>
      </c>
      <c r="C47" s="331" t="s">
        <v>244</v>
      </c>
      <c r="D47" s="332">
        <v>294.42450016199496</v>
      </c>
      <c r="E47" s="332">
        <v>294.42450016199496</v>
      </c>
      <c r="F47" s="333">
        <v>0</v>
      </c>
    </row>
    <row r="48" spans="1:6" ht="15.75" thickBot="1">
      <c r="A48" s="317"/>
      <c r="B48" s="342"/>
      <c r="C48" s="335" t="s">
        <v>245</v>
      </c>
      <c r="D48" s="336">
        <v>316.97979448607305</v>
      </c>
      <c r="E48" s="336">
        <v>316.97979448607305</v>
      </c>
      <c r="F48" s="337">
        <v>0</v>
      </c>
    </row>
    <row r="49" spans="1:6">
      <c r="A49" s="317"/>
      <c r="B49" s="317"/>
      <c r="C49" s="317"/>
      <c r="D49" s="317"/>
      <c r="E49" s="317"/>
      <c r="F49" s="106" t="s">
        <v>57</v>
      </c>
    </row>
    <row r="50" spans="1:6">
      <c r="F50" s="343"/>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9"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TRAGSA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TRAGSA</dc:creator>
  <cp:lastModifiedBy>TRAGSA</cp:lastModifiedBy>
  <dcterms:created xsi:type="dcterms:W3CDTF">2020-07-16T06:49:31Z</dcterms:created>
  <dcterms:modified xsi:type="dcterms:W3CDTF">2020-07-16T06:49:50Z</dcterms:modified>
</cp:coreProperties>
</file>