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anwang/YuxianWang_summer-2024/"/>
    </mc:Choice>
  </mc:AlternateContent>
  <xr:revisionPtr revIDLastSave="0" documentId="13_ncr:1_{B0A5564E-4C2B-404E-A78B-E49BDFF19574}" xr6:coauthVersionLast="47" xr6:coauthVersionMax="47" xr10:uidLastSave="{00000000-0000-0000-0000-000000000000}"/>
  <bookViews>
    <workbookView xWindow="1160" yWindow="500" windowWidth="22660" windowHeight="18760" activeTab="1" xr2:uid="{00000000-000D-0000-FFFF-FFFF00000000}"/>
  </bookViews>
  <sheets>
    <sheet name="Sheet1" sheetId="1" r:id="rId1"/>
    <sheet name="Rebalance" sheetId="2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F46" i="2"/>
  <c r="F36" i="2"/>
  <c r="F31" i="2"/>
  <c r="F26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2" i="2"/>
  <c r="F33" i="2"/>
  <c r="F34" i="2"/>
  <c r="F35" i="2"/>
  <c r="F37" i="2"/>
  <c r="F38" i="2"/>
  <c r="F39" i="2"/>
  <c r="F40" i="2"/>
  <c r="F42" i="2"/>
  <c r="F4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6" i="2"/>
  <c r="D45" i="2"/>
  <c r="D29" i="2"/>
  <c r="D11" i="2"/>
  <c r="D12" i="2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C13" i="2"/>
  <c r="C7" i="2"/>
  <c r="C8" i="2"/>
  <c r="C9" i="2"/>
  <c r="F9" i="2" s="1"/>
  <c r="C10" i="2"/>
  <c r="C11" i="2"/>
  <c r="C12" i="2"/>
  <c r="E13" i="2"/>
  <c r="C14" i="2"/>
  <c r="E14" i="2" s="1"/>
  <c r="C15" i="2"/>
  <c r="C16" i="2"/>
  <c r="C17" i="2"/>
  <c r="C18" i="2"/>
  <c r="C19" i="2"/>
  <c r="C20" i="2"/>
  <c r="C21" i="2"/>
  <c r="C22" i="2"/>
  <c r="E22" i="2" s="1"/>
  <c r="C23" i="2"/>
  <c r="C24" i="2"/>
  <c r="C25" i="2"/>
  <c r="E25" i="2" s="1"/>
  <c r="C26" i="2"/>
  <c r="C27" i="2"/>
  <c r="C28" i="2"/>
  <c r="C29" i="2"/>
  <c r="C30" i="2"/>
  <c r="E30" i="2" s="1"/>
  <c r="C31" i="2"/>
  <c r="C32" i="2"/>
  <c r="C33" i="2"/>
  <c r="C34" i="2"/>
  <c r="C35" i="2"/>
  <c r="C36" i="2"/>
  <c r="C37" i="2"/>
  <c r="C38" i="2"/>
  <c r="C39" i="2"/>
  <c r="C40" i="2"/>
  <c r="C41" i="2"/>
  <c r="C42" i="2"/>
  <c r="E42" i="2" s="1"/>
  <c r="C43" i="2"/>
  <c r="C44" i="2"/>
  <c r="C45" i="2"/>
  <c r="C46" i="2"/>
  <c r="E46" i="2" s="1"/>
  <c r="C47" i="2"/>
  <c r="C48" i="2"/>
  <c r="C49" i="2"/>
  <c r="C50" i="2"/>
  <c r="C51" i="2"/>
  <c r="C52" i="2"/>
  <c r="E52" i="2" s="1"/>
  <c r="C53" i="2"/>
  <c r="C54" i="2"/>
  <c r="E54" i="2" s="1"/>
  <c r="C55" i="2"/>
  <c r="C56" i="2"/>
  <c r="C57" i="2"/>
  <c r="C58" i="2"/>
  <c r="E58" i="2" s="1"/>
  <c r="C59" i="2"/>
  <c r="C60" i="2"/>
  <c r="C61" i="2"/>
  <c r="C62" i="2"/>
  <c r="C63" i="2"/>
  <c r="C64" i="2"/>
  <c r="C65" i="2"/>
  <c r="C66" i="2"/>
  <c r="C67" i="2"/>
  <c r="C68" i="2"/>
  <c r="E68" i="2" s="1"/>
  <c r="C69" i="2"/>
  <c r="E69" i="2" s="1"/>
  <c r="C70" i="2"/>
  <c r="C71" i="2"/>
  <c r="C72" i="2"/>
  <c r="C73" i="2"/>
  <c r="C74" i="2"/>
  <c r="E74" i="2" s="1"/>
  <c r="C75" i="2"/>
  <c r="C76" i="2"/>
  <c r="C77" i="2"/>
  <c r="E77" i="2" s="1"/>
  <c r="C78" i="2"/>
  <c r="C79" i="2"/>
  <c r="C80" i="2"/>
  <c r="C81" i="2"/>
  <c r="E81" i="2" s="1"/>
  <c r="C82" i="2"/>
  <c r="C83" i="2"/>
  <c r="C84" i="2"/>
  <c r="E84" i="2" s="1"/>
  <c r="C85" i="2"/>
  <c r="C86" i="2"/>
  <c r="C87" i="2"/>
  <c r="C88" i="2"/>
  <c r="C89" i="2"/>
  <c r="C90" i="2"/>
  <c r="C91" i="2"/>
  <c r="C92" i="2"/>
  <c r="C93" i="2"/>
  <c r="E93" i="2" s="1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E106" i="2" s="1"/>
  <c r="C107" i="2"/>
  <c r="C108" i="2"/>
  <c r="C109" i="2"/>
  <c r="C110" i="2"/>
  <c r="C111" i="2"/>
  <c r="C112" i="2"/>
  <c r="C113" i="2"/>
  <c r="E113" i="2" s="1"/>
  <c r="C114" i="2"/>
  <c r="C115" i="2"/>
  <c r="C116" i="2"/>
  <c r="C117" i="2"/>
  <c r="E117" i="2" s="1"/>
  <c r="C118" i="2"/>
  <c r="C119" i="2"/>
  <c r="C120" i="2"/>
  <c r="C121" i="2"/>
  <c r="C122" i="2"/>
  <c r="E122" i="2" s="1"/>
  <c r="C123" i="2"/>
  <c r="C124" i="2"/>
  <c r="C125" i="2"/>
  <c r="C126" i="2"/>
  <c r="C127" i="2"/>
  <c r="C128" i="2"/>
  <c r="C129" i="2"/>
  <c r="C130" i="2"/>
  <c r="C131" i="2"/>
  <c r="E131" i="2" s="1"/>
  <c r="C132" i="2"/>
  <c r="C133" i="2"/>
  <c r="C134" i="2"/>
  <c r="C135" i="2"/>
  <c r="C136" i="2"/>
  <c r="C137" i="2"/>
  <c r="E137" i="2" s="1"/>
  <c r="C138" i="2"/>
  <c r="E138" i="2" s="1"/>
  <c r="C139" i="2"/>
  <c r="C140" i="2"/>
  <c r="C141" i="2"/>
  <c r="C142" i="2"/>
  <c r="E142" i="2" s="1"/>
  <c r="C143" i="2"/>
  <c r="C144" i="2"/>
  <c r="C145" i="2"/>
  <c r="C146" i="2"/>
  <c r="E146" i="2" s="1"/>
  <c r="C147" i="2"/>
  <c r="C148" i="2"/>
  <c r="C149" i="2"/>
  <c r="E149" i="2" s="1"/>
  <c r="C150" i="2"/>
  <c r="C151" i="2"/>
  <c r="C152" i="2"/>
  <c r="C153" i="2"/>
  <c r="C154" i="2"/>
  <c r="E154" i="2" s="1"/>
  <c r="C155" i="2"/>
  <c r="C156" i="2"/>
  <c r="E156" i="2" s="1"/>
  <c r="C157" i="2"/>
  <c r="E157" i="2" s="1"/>
  <c r="C158" i="2"/>
  <c r="E158" i="2" s="1"/>
  <c r="C159" i="2"/>
  <c r="C160" i="2"/>
  <c r="C161" i="2"/>
  <c r="C162" i="2"/>
  <c r="C163" i="2"/>
  <c r="E163" i="2" s="1"/>
  <c r="C164" i="2"/>
  <c r="E164" i="2" s="1"/>
  <c r="C165" i="2"/>
  <c r="C166" i="2"/>
  <c r="E166" i="2" s="1"/>
  <c r="C167" i="2"/>
  <c r="C168" i="2"/>
  <c r="C169" i="2"/>
  <c r="C170" i="2"/>
  <c r="C171" i="2"/>
  <c r="C172" i="2"/>
  <c r="C173" i="2"/>
  <c r="C174" i="2"/>
  <c r="E174" i="2" s="1"/>
  <c r="C175" i="2"/>
  <c r="C176" i="2"/>
  <c r="C177" i="2"/>
  <c r="E177" i="2" s="1"/>
  <c r="C178" i="2"/>
  <c r="C179" i="2"/>
  <c r="C180" i="2"/>
  <c r="C181" i="2"/>
  <c r="E181" i="2" s="1"/>
  <c r="C182" i="2"/>
  <c r="C183" i="2"/>
  <c r="C184" i="2"/>
  <c r="C185" i="2"/>
  <c r="C186" i="2"/>
  <c r="E186" i="2" s="1"/>
  <c r="C187" i="2"/>
  <c r="E187" i="2" s="1"/>
  <c r="C188" i="2"/>
  <c r="E188" i="2" s="1"/>
  <c r="C189" i="2"/>
  <c r="E189" i="2" s="1"/>
  <c r="C190" i="2"/>
  <c r="C191" i="2"/>
  <c r="C192" i="2"/>
  <c r="C193" i="2"/>
  <c r="C194" i="2"/>
  <c r="E194" i="2" s="1"/>
  <c r="C195" i="2"/>
  <c r="C196" i="2"/>
  <c r="E196" i="2" s="1"/>
  <c r="C197" i="2"/>
  <c r="C198" i="2"/>
  <c r="C199" i="2"/>
  <c r="C200" i="2"/>
  <c r="C201" i="2"/>
  <c r="E201" i="2" s="1"/>
  <c r="C202" i="2"/>
  <c r="C203" i="2"/>
  <c r="C204" i="2"/>
  <c r="E204" i="2" s="1"/>
  <c r="C205" i="2"/>
  <c r="C206" i="2"/>
  <c r="E206" i="2" s="1"/>
  <c r="C207" i="2"/>
  <c r="C208" i="2"/>
  <c r="C209" i="2"/>
  <c r="C210" i="2"/>
  <c r="C211" i="2"/>
  <c r="C212" i="2"/>
  <c r="E212" i="2" s="1"/>
  <c r="C213" i="2"/>
  <c r="C214" i="2"/>
  <c r="E214" i="2" s="1"/>
  <c r="C215" i="2"/>
  <c r="C216" i="2"/>
  <c r="C217" i="2"/>
  <c r="E217" i="2" s="1"/>
  <c r="C218" i="2"/>
  <c r="C219" i="2"/>
  <c r="C220" i="2"/>
  <c r="E7" i="2"/>
  <c r="E23" i="2"/>
  <c r="E24" i="2"/>
  <c r="E32" i="2"/>
  <c r="E34" i="2"/>
  <c r="E38" i="2"/>
  <c r="E40" i="2"/>
  <c r="E48" i="2"/>
  <c r="E56" i="2"/>
  <c r="E71" i="2"/>
  <c r="E72" i="2"/>
  <c r="E73" i="2"/>
  <c r="E87" i="2"/>
  <c r="E101" i="2"/>
  <c r="E102" i="2"/>
  <c r="E103" i="2"/>
  <c r="E119" i="2"/>
  <c r="E128" i="2"/>
  <c r="E153" i="2"/>
  <c r="E167" i="2"/>
  <c r="E168" i="2"/>
  <c r="E184" i="2"/>
  <c r="E191" i="2"/>
  <c r="E192" i="2"/>
  <c r="E197" i="2"/>
  <c r="E198" i="2"/>
  <c r="E208" i="2"/>
  <c r="E216" i="2"/>
  <c r="E17" i="2"/>
  <c r="E18" i="2"/>
  <c r="E19" i="2"/>
  <c r="E20" i="2"/>
  <c r="E27" i="2"/>
  <c r="E28" i="2"/>
  <c r="E8" i="2"/>
  <c r="E9" i="2"/>
  <c r="E10" i="2"/>
  <c r="F7" i="2"/>
  <c r="F8" i="2"/>
  <c r="F10" i="2"/>
  <c r="F4" i="2"/>
  <c r="F5" i="2"/>
  <c r="F3" i="2"/>
  <c r="E37" i="2"/>
  <c r="E57" i="2"/>
  <c r="E61" i="2"/>
  <c r="E67" i="2"/>
  <c r="E89" i="2"/>
  <c r="E97" i="2"/>
  <c r="E99" i="2"/>
  <c r="E107" i="2"/>
  <c r="E109" i="2"/>
  <c r="E132" i="2"/>
  <c r="E147" i="2"/>
  <c r="E152" i="2"/>
  <c r="E169" i="2"/>
  <c r="E173" i="2"/>
  <c r="E179" i="2"/>
  <c r="E33" i="2"/>
  <c r="E35" i="2"/>
  <c r="E43" i="2"/>
  <c r="E44" i="2"/>
  <c r="E47" i="2"/>
  <c r="E51" i="2"/>
  <c r="E63" i="2"/>
  <c r="E66" i="2"/>
  <c r="E76" i="2"/>
  <c r="E78" i="2"/>
  <c r="E79" i="2"/>
  <c r="E83" i="2"/>
  <c r="E91" i="2"/>
  <c r="E98" i="2"/>
  <c r="E111" i="2"/>
  <c r="E121" i="2"/>
  <c r="E123" i="2"/>
  <c r="E124" i="2"/>
  <c r="E127" i="2"/>
  <c r="E143" i="2"/>
  <c r="E151" i="2"/>
  <c r="E159" i="2"/>
  <c r="E161" i="2"/>
  <c r="E171" i="2"/>
  <c r="E176" i="2"/>
  <c r="E183" i="2"/>
  <c r="E193" i="2"/>
  <c r="E199" i="2"/>
  <c r="E203" i="2"/>
  <c r="E207" i="2"/>
  <c r="E211" i="2"/>
  <c r="D3" i="2"/>
  <c r="D4" i="2"/>
  <c r="D5" i="2"/>
  <c r="C2" i="2"/>
  <c r="C3" i="2"/>
  <c r="C4" i="2"/>
  <c r="C5" i="2"/>
  <c r="F2" i="2"/>
  <c r="E182" i="2" l="1"/>
  <c r="E118" i="2"/>
  <c r="E148" i="2"/>
  <c r="E29" i="2"/>
  <c r="E126" i="2"/>
  <c r="E94" i="2"/>
  <c r="E62" i="2"/>
  <c r="E116" i="2"/>
  <c r="E82" i="2"/>
  <c r="E218" i="2"/>
  <c r="E162" i="2"/>
  <c r="E114" i="2"/>
  <c r="E96" i="2"/>
  <c r="E64" i="2"/>
  <c r="E144" i="2"/>
  <c r="E112" i="2"/>
  <c r="E136" i="2"/>
  <c r="E86" i="2"/>
  <c r="E15" i="2"/>
  <c r="E202" i="2"/>
  <c r="E134" i="2"/>
  <c r="E39" i="2"/>
  <c r="E178" i="2"/>
  <c r="E88" i="2"/>
  <c r="E104" i="2"/>
  <c r="E12" i="2"/>
  <c r="D6" i="2"/>
  <c r="D7" i="2" s="1"/>
  <c r="D8" i="2" s="1"/>
  <c r="D9" i="2" s="1"/>
  <c r="D10" i="2" s="1"/>
  <c r="E213" i="2"/>
  <c r="E133" i="2"/>
  <c r="E53" i="2"/>
  <c r="E172" i="2"/>
  <c r="E92" i="2"/>
  <c r="E141" i="2"/>
  <c r="E219" i="2"/>
  <c r="E139" i="2"/>
  <c r="E129" i="2"/>
  <c r="E59" i="2"/>
  <c r="E49" i="2"/>
  <c r="E108" i="2"/>
  <c r="E209" i="2"/>
  <c r="E5" i="2"/>
  <c r="E4" i="2"/>
  <c r="E3" i="2"/>
  <c r="E11" i="2" l="1"/>
  <c r="E6" i="2"/>
  <c r="E16" i="2" l="1"/>
  <c r="E21" i="2" l="1"/>
  <c r="E26" i="2" l="1"/>
  <c r="E31" i="2" l="1"/>
  <c r="E36" i="2" l="1"/>
  <c r="E41" i="2" l="1"/>
  <c r="E45" i="2" l="1"/>
  <c r="E50" i="2" l="1"/>
  <c r="E55" i="2" l="1"/>
  <c r="E60" i="2" l="1"/>
  <c r="E65" i="2" l="1"/>
  <c r="E70" i="2" l="1"/>
  <c r="E75" i="2" l="1"/>
  <c r="E80" i="2" l="1"/>
  <c r="E85" i="2" l="1"/>
  <c r="E90" i="2" l="1"/>
  <c r="E95" i="2" l="1"/>
  <c r="E100" i="2" l="1"/>
  <c r="E105" i="2" l="1"/>
  <c r="E110" i="2" l="1"/>
  <c r="E115" i="2" l="1"/>
  <c r="E120" i="2" l="1"/>
  <c r="E125" i="2" l="1"/>
  <c r="E130" i="2" l="1"/>
  <c r="E135" i="2" l="1"/>
  <c r="E140" i="2" l="1"/>
  <c r="E145" i="2" l="1"/>
  <c r="E150" i="2" l="1"/>
  <c r="E155" i="2" l="1"/>
  <c r="E160" i="2" l="1"/>
  <c r="E165" i="2" l="1"/>
  <c r="E170" i="2" l="1"/>
  <c r="E175" i="2" l="1"/>
  <c r="E180" i="2" l="1"/>
  <c r="E185" i="2" l="1"/>
  <c r="E190" i="2" l="1"/>
  <c r="E195" i="2" l="1"/>
  <c r="E200" i="2" l="1"/>
  <c r="E205" i="2" l="1"/>
  <c r="E210" i="2" l="1"/>
  <c r="E220" i="2" l="1"/>
  <c r="E215" i="2"/>
</calcChain>
</file>

<file path=xl/sharedStrings.xml><?xml version="1.0" encoding="utf-8"?>
<sst xmlns="http://schemas.openxmlformats.org/spreadsheetml/2006/main" count="17" uniqueCount="14">
  <si>
    <t>Date (America/Chicago)</t>
  </si>
  <si>
    <t>Contract=ERN,Strip=12/1/2016</t>
  </si>
  <si>
    <t>Settlement_Price</t>
  </si>
  <si>
    <t>Contract=H,Strip=12/1/2016</t>
  </si>
  <si>
    <t>"Henry, NG LD1 Futures"</t>
  </si>
  <si>
    <t>Time Series Function</t>
  </si>
  <si>
    <t>Contract=XPR,Strip=12/1/2016</t>
  </si>
  <si>
    <t>H</t>
  </si>
  <si>
    <t>Target Position</t>
  </si>
  <si>
    <t>Position Values</t>
  </si>
  <si>
    <t>Rebalance Ratio</t>
  </si>
  <si>
    <t>Initial position</t>
  </si>
  <si>
    <t>Weekly Price Change</t>
  </si>
  <si>
    <t>Hedging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</si>
</sst>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3"/>
  <sheetViews>
    <sheetView zoomScale="150" zoomScaleNormal="150" workbookViewId="0">
      <selection activeCell="B22" sqref="B22"/>
    </sheetView>
  </sheetViews>
  <sheetFormatPr baseColWidth="10" defaultColWidth="8.83203125" defaultRowHeight="15" x14ac:dyDescent="0.2"/>
  <cols>
    <col min="1" max="1" width="22.5" bestFit="1" customWidth="1"/>
    <col min="2" max="2" width="28" bestFit="1" customWidth="1"/>
    <col min="3" max="3" width="27.5" customWidth="1"/>
    <col min="4" max="4" width="21.6640625" customWidth="1"/>
    <col min="5" max="5" width="27.6640625" bestFit="1" customWidth="1"/>
    <col min="6" max="6" width="13.83203125" bestFit="1" customWidth="1"/>
    <col min="7" max="7" width="17.1640625" bestFit="1" customWidth="1"/>
    <col min="8" max="8" width="17.1640625" customWidth="1"/>
    <col min="9" max="9" width="9.6640625" bestFit="1" customWidth="1"/>
    <col min="10" max="10" width="11.83203125" bestFit="1" customWidth="1"/>
    <col min="11" max="11" width="15.33203125" bestFit="1" customWidth="1"/>
  </cols>
  <sheetData>
    <row r="1" spans="1:9" x14ac:dyDescent="0.2">
      <c r="A1" t="s">
        <v>5</v>
      </c>
      <c r="B1" t="s">
        <v>1</v>
      </c>
      <c r="C1" t="s">
        <v>3</v>
      </c>
      <c r="D1" t="s">
        <v>6</v>
      </c>
    </row>
    <row r="2" spans="1:9" x14ac:dyDescent="0.2">
      <c r="B2" t="s">
        <v>2</v>
      </c>
      <c r="C2" t="s">
        <v>2</v>
      </c>
      <c r="D2" t="s">
        <v>2</v>
      </c>
    </row>
    <row r="3" spans="1:9" x14ac:dyDescent="0.2">
      <c r="C3" t="s">
        <v>4</v>
      </c>
    </row>
    <row r="4" spans="1:9" x14ac:dyDescent="0.2">
      <c r="A4" t="s">
        <v>0</v>
      </c>
    </row>
    <row r="5" spans="1:9" x14ac:dyDescent="0.2">
      <c r="A5" s="1">
        <v>42395</v>
      </c>
      <c r="B5">
        <v>24.62</v>
      </c>
      <c r="C5">
        <v>2.7130000000000001</v>
      </c>
      <c r="D5" s="2">
        <v>9.0748249170659783</v>
      </c>
      <c r="F5" s="3"/>
      <c r="I5" s="4"/>
    </row>
    <row r="6" spans="1:9" x14ac:dyDescent="0.2">
      <c r="A6" s="1">
        <v>42396</v>
      </c>
      <c r="B6">
        <v>24.5</v>
      </c>
      <c r="C6">
        <v>2.7</v>
      </c>
      <c r="D6" s="2">
        <v>9.0740740740740726</v>
      </c>
      <c r="F6" s="3"/>
      <c r="I6" s="4"/>
    </row>
    <row r="7" spans="1:9" x14ac:dyDescent="0.2">
      <c r="A7" s="1">
        <v>42397</v>
      </c>
      <c r="B7">
        <v>24.43</v>
      </c>
      <c r="C7">
        <v>2.6920000000000002</v>
      </c>
      <c r="D7" s="2">
        <v>9.0750371471025257</v>
      </c>
      <c r="F7" s="3"/>
      <c r="I7" s="4"/>
    </row>
    <row r="8" spans="1:9" x14ac:dyDescent="0.2">
      <c r="A8" s="1">
        <v>42398</v>
      </c>
      <c r="B8">
        <v>24.88</v>
      </c>
      <c r="C8">
        <v>2.742</v>
      </c>
      <c r="D8" s="2">
        <v>9.0736688548504745</v>
      </c>
      <c r="F8" s="3"/>
      <c r="I8" s="4"/>
    </row>
    <row r="9" spans="1:9" x14ac:dyDescent="0.2">
      <c r="A9" s="1">
        <v>42401</v>
      </c>
      <c r="B9">
        <v>24.56</v>
      </c>
      <c r="C9">
        <v>2.7</v>
      </c>
      <c r="D9" s="2">
        <v>9.0962962962962948</v>
      </c>
      <c r="F9" s="3"/>
      <c r="I9" s="4"/>
    </row>
    <row r="10" spans="1:9" x14ac:dyDescent="0.2">
      <c r="A10" s="1">
        <v>42402</v>
      </c>
      <c r="B10">
        <v>24.16</v>
      </c>
      <c r="C10">
        <v>2.6560000000000001</v>
      </c>
      <c r="D10" s="2">
        <v>9.0963855421686741</v>
      </c>
      <c r="F10" s="3"/>
      <c r="I10" s="4"/>
    </row>
    <row r="11" spans="1:9" x14ac:dyDescent="0.2">
      <c r="A11" s="1">
        <v>42403</v>
      </c>
      <c r="B11">
        <v>24.18</v>
      </c>
      <c r="C11">
        <v>2.6640000000000001</v>
      </c>
      <c r="D11" s="2">
        <v>9.076576576576576</v>
      </c>
      <c r="F11" s="3"/>
      <c r="I11" s="4"/>
    </row>
    <row r="12" spans="1:9" x14ac:dyDescent="0.2">
      <c r="A12" s="1">
        <v>42404</v>
      </c>
      <c r="B12">
        <v>24.03</v>
      </c>
      <c r="C12">
        <v>2.641</v>
      </c>
      <c r="D12" s="2">
        <v>9.0988262021961379</v>
      </c>
      <c r="F12" s="3"/>
      <c r="I12" s="4"/>
    </row>
    <row r="13" spans="1:9" x14ac:dyDescent="0.2">
      <c r="A13" s="1">
        <v>42405</v>
      </c>
      <c r="B13">
        <v>24.48</v>
      </c>
      <c r="C13">
        <v>2.69</v>
      </c>
      <c r="D13" s="2">
        <v>9.1003717472118968</v>
      </c>
      <c r="F13" s="3"/>
      <c r="I13" s="4"/>
    </row>
    <row r="14" spans="1:9" x14ac:dyDescent="0.2">
      <c r="A14" s="1">
        <v>42408</v>
      </c>
      <c r="B14">
        <v>24.71</v>
      </c>
      <c r="C14">
        <v>2.7010000000000001</v>
      </c>
      <c r="D14" s="2">
        <v>9.1484635320251755</v>
      </c>
      <c r="F14" s="3"/>
      <c r="I14" s="4"/>
    </row>
    <row r="15" spans="1:9" x14ac:dyDescent="0.2">
      <c r="A15" s="1">
        <v>42409</v>
      </c>
      <c r="B15">
        <v>24.55</v>
      </c>
      <c r="C15">
        <v>2.6840000000000002</v>
      </c>
      <c r="D15" s="2">
        <v>9.1467958271236949</v>
      </c>
      <c r="F15" s="3"/>
      <c r="I15" s="4"/>
    </row>
    <row r="16" spans="1:9" x14ac:dyDescent="0.2">
      <c r="A16" s="1">
        <v>42410</v>
      </c>
      <c r="B16">
        <v>24.2</v>
      </c>
      <c r="C16">
        <v>2.6509999999999998</v>
      </c>
      <c r="D16" s="2">
        <v>9.1286307053941904</v>
      </c>
      <c r="F16" s="3"/>
      <c r="I16" s="4"/>
    </row>
    <row r="17" spans="1:9" x14ac:dyDescent="0.2">
      <c r="A17" s="1">
        <v>42411</v>
      </c>
      <c r="B17">
        <v>24.02</v>
      </c>
      <c r="C17">
        <v>2.6269999999999998</v>
      </c>
      <c r="D17" s="2">
        <v>9.14350970688999</v>
      </c>
      <c r="F17" s="3"/>
      <c r="I17" s="4"/>
    </row>
    <row r="18" spans="1:9" x14ac:dyDescent="0.2">
      <c r="A18" s="1">
        <v>42412</v>
      </c>
      <c r="B18">
        <v>23.8</v>
      </c>
      <c r="C18">
        <v>2.6030000000000002</v>
      </c>
      <c r="D18" s="2">
        <v>9.1432961966961201</v>
      </c>
      <c r="F18" s="3"/>
      <c r="I18" s="4"/>
    </row>
    <row r="19" spans="1:9" x14ac:dyDescent="0.2">
      <c r="A19" s="1">
        <v>42415</v>
      </c>
      <c r="B19">
        <v>23.8</v>
      </c>
      <c r="C19">
        <v>2.6030000000000002</v>
      </c>
      <c r="D19" s="2">
        <v>9.1432961966961201</v>
      </c>
      <c r="F19" s="3"/>
      <c r="I19" s="4"/>
    </row>
    <row r="20" spans="1:9" x14ac:dyDescent="0.2">
      <c r="A20" s="1">
        <v>42416</v>
      </c>
      <c r="B20">
        <v>23.52</v>
      </c>
      <c r="C20">
        <v>2.5680000000000001</v>
      </c>
      <c r="D20" s="2">
        <v>9.1588785046728969</v>
      </c>
      <c r="F20" s="3"/>
      <c r="I20" s="4"/>
    </row>
    <row r="21" spans="1:9" x14ac:dyDescent="0.2">
      <c r="A21" s="1">
        <v>42417</v>
      </c>
      <c r="B21">
        <v>23.69</v>
      </c>
      <c r="C21">
        <v>2.5870000000000002</v>
      </c>
      <c r="D21" s="2">
        <v>9.1573250869733283</v>
      </c>
      <c r="F21" s="3"/>
      <c r="I21" s="4"/>
    </row>
    <row r="22" spans="1:9" x14ac:dyDescent="0.2">
      <c r="A22" s="1">
        <v>42418</v>
      </c>
      <c r="B22">
        <v>23.19</v>
      </c>
      <c r="C22">
        <v>2.532</v>
      </c>
      <c r="D22" s="2">
        <v>9.1587677725118493</v>
      </c>
      <c r="F22" s="3"/>
      <c r="I22" s="4"/>
    </row>
    <row r="23" spans="1:9" x14ac:dyDescent="0.2">
      <c r="A23" s="1">
        <v>42419</v>
      </c>
      <c r="B23">
        <v>23.06</v>
      </c>
      <c r="C23">
        <v>2.484</v>
      </c>
      <c r="D23" s="2">
        <v>9.2834138486312394</v>
      </c>
      <c r="F23" s="3"/>
      <c r="I23" s="4"/>
    </row>
    <row r="24" spans="1:9" x14ac:dyDescent="0.2">
      <c r="A24" s="1">
        <v>42422</v>
      </c>
      <c r="B24">
        <v>22.63</v>
      </c>
      <c r="C24">
        <v>2.46</v>
      </c>
      <c r="D24" s="2">
        <v>9.1991869918699187</v>
      </c>
      <c r="F24" s="3"/>
      <c r="I24" s="4"/>
    </row>
    <row r="25" spans="1:9" x14ac:dyDescent="0.2">
      <c r="A25" s="1">
        <v>42423</v>
      </c>
      <c r="B25">
        <v>22.54</v>
      </c>
      <c r="C25">
        <v>2.4359999999999999</v>
      </c>
      <c r="D25" s="2">
        <v>9.2528735632183903</v>
      </c>
      <c r="F25" s="3"/>
      <c r="I25" s="4"/>
    </row>
    <row r="26" spans="1:9" x14ac:dyDescent="0.2">
      <c r="A26" s="1">
        <v>42424</v>
      </c>
      <c r="B26">
        <v>22.76</v>
      </c>
      <c r="C26">
        <v>2.4449999999999998</v>
      </c>
      <c r="D26" s="2">
        <v>9.3087934560327206</v>
      </c>
      <c r="F26" s="3"/>
      <c r="I26" s="4"/>
    </row>
    <row r="27" spans="1:9" x14ac:dyDescent="0.2">
      <c r="A27" s="1">
        <v>42425</v>
      </c>
      <c r="B27">
        <v>22.66</v>
      </c>
      <c r="C27">
        <v>2.42</v>
      </c>
      <c r="D27" s="2">
        <v>9.3636363636363633</v>
      </c>
      <c r="F27" s="3"/>
      <c r="I27" s="4"/>
    </row>
    <row r="28" spans="1:9" x14ac:dyDescent="0.2">
      <c r="A28" s="1">
        <v>42426</v>
      </c>
      <c r="B28">
        <v>22.82</v>
      </c>
      <c r="C28">
        <v>2.4340000000000002</v>
      </c>
      <c r="D28" s="2">
        <v>9.3755135579293345</v>
      </c>
      <c r="F28" s="3"/>
      <c r="I28" s="4"/>
    </row>
    <row r="29" spans="1:9" x14ac:dyDescent="0.2">
      <c r="A29" s="1">
        <v>42429</v>
      </c>
      <c r="B29">
        <v>23.05</v>
      </c>
      <c r="C29">
        <v>2.4590000000000001</v>
      </c>
      <c r="D29" s="2">
        <v>9.3737291581943882</v>
      </c>
      <c r="F29" s="3"/>
      <c r="I29" s="4"/>
    </row>
    <row r="30" spans="1:9" x14ac:dyDescent="0.2">
      <c r="A30" s="1">
        <v>42430</v>
      </c>
      <c r="B30">
        <v>23.63</v>
      </c>
      <c r="C30">
        <v>2.5209999999999999</v>
      </c>
      <c r="D30" s="2">
        <v>9.373264577548591</v>
      </c>
      <c r="F30" s="3"/>
      <c r="I30" s="4"/>
    </row>
    <row r="31" spans="1:9" x14ac:dyDescent="0.2">
      <c r="A31" s="1">
        <v>42431</v>
      </c>
      <c r="B31">
        <v>23.42</v>
      </c>
      <c r="C31">
        <v>2.508</v>
      </c>
      <c r="D31" s="2">
        <v>9.3381180223285494</v>
      </c>
      <c r="F31" s="3"/>
      <c r="I31" s="4"/>
    </row>
    <row r="32" spans="1:9" x14ac:dyDescent="0.2">
      <c r="A32" s="1">
        <v>42432</v>
      </c>
      <c r="B32">
        <v>23.61</v>
      </c>
      <c r="C32">
        <v>2.528</v>
      </c>
      <c r="D32" s="2">
        <v>9.3393987341772142</v>
      </c>
      <c r="F32" s="3"/>
      <c r="I32" s="4"/>
    </row>
    <row r="33" spans="1:9" x14ac:dyDescent="0.2">
      <c r="A33" s="1">
        <v>42433</v>
      </c>
      <c r="B33">
        <v>23.81</v>
      </c>
      <c r="C33">
        <v>2.5489999999999999</v>
      </c>
      <c r="D33" s="2">
        <v>9.3409180070615925</v>
      </c>
      <c r="F33" s="3"/>
      <c r="I33" s="4"/>
    </row>
    <row r="34" spans="1:9" x14ac:dyDescent="0.2">
      <c r="A34" s="1">
        <v>42436</v>
      </c>
      <c r="B34">
        <v>23.89</v>
      </c>
      <c r="C34">
        <v>2.5489999999999999</v>
      </c>
      <c r="D34" s="2">
        <v>9.3723028638681836</v>
      </c>
      <c r="F34" s="3"/>
      <c r="I34" s="4"/>
    </row>
    <row r="35" spans="1:9" x14ac:dyDescent="0.2">
      <c r="A35" s="1">
        <v>42437</v>
      </c>
      <c r="B35">
        <v>23.8</v>
      </c>
      <c r="C35">
        <v>2.5390000000000001</v>
      </c>
      <c r="D35" s="2">
        <v>9.3737692004726263</v>
      </c>
      <c r="F35" s="3"/>
      <c r="I35" s="4"/>
    </row>
    <row r="36" spans="1:9" x14ac:dyDescent="0.2">
      <c r="A36" s="1">
        <v>42438</v>
      </c>
      <c r="B36">
        <v>24.11</v>
      </c>
      <c r="C36">
        <v>2.5720000000000001</v>
      </c>
      <c r="D36" s="2">
        <v>9.3740279937791602</v>
      </c>
      <c r="F36" s="3"/>
      <c r="I36" s="4"/>
    </row>
    <row r="37" spans="1:9" x14ac:dyDescent="0.2">
      <c r="A37" s="1">
        <v>42439</v>
      </c>
      <c r="B37">
        <v>24.78</v>
      </c>
      <c r="C37">
        <v>2.6429999999999998</v>
      </c>
      <c r="D37" s="2">
        <v>9.3757094211123739</v>
      </c>
      <c r="F37" s="3"/>
      <c r="I37" s="4"/>
    </row>
    <row r="38" spans="1:9" x14ac:dyDescent="0.2">
      <c r="A38" s="1">
        <v>42440</v>
      </c>
      <c r="B38">
        <v>25.02</v>
      </c>
      <c r="C38">
        <v>2.669</v>
      </c>
      <c r="D38" s="2">
        <v>9.3742974896965148</v>
      </c>
      <c r="F38" s="3"/>
      <c r="I38" s="4"/>
    </row>
    <row r="39" spans="1:9" x14ac:dyDescent="0.2">
      <c r="A39" s="1">
        <v>42443</v>
      </c>
      <c r="B39">
        <v>24.98</v>
      </c>
      <c r="C39">
        <v>2.665</v>
      </c>
      <c r="D39" s="2">
        <v>9.3733583489681056</v>
      </c>
      <c r="F39" s="3"/>
      <c r="I39" s="4"/>
    </row>
    <row r="40" spans="1:9" x14ac:dyDescent="0.2">
      <c r="A40" s="1">
        <v>42444</v>
      </c>
      <c r="B40">
        <v>25.13</v>
      </c>
      <c r="C40">
        <v>2.681</v>
      </c>
      <c r="D40" s="2">
        <v>9.3733681462140979</v>
      </c>
      <c r="F40" s="3"/>
      <c r="I40" s="4"/>
    </row>
    <row r="41" spans="1:9" x14ac:dyDescent="0.2">
      <c r="A41" s="1">
        <v>42445</v>
      </c>
      <c r="B41">
        <v>25.3</v>
      </c>
      <c r="C41">
        <v>2.6989999999999998</v>
      </c>
      <c r="D41" s="2">
        <v>9.3738421637643583</v>
      </c>
      <c r="F41" s="3"/>
      <c r="I41" s="4"/>
    </row>
    <row r="42" spans="1:9" x14ac:dyDescent="0.2">
      <c r="A42" s="1">
        <v>42446</v>
      </c>
      <c r="B42">
        <v>25.73</v>
      </c>
      <c r="C42">
        <v>2.7469999999999999</v>
      </c>
      <c r="D42" s="2">
        <v>9.3665817255187491</v>
      </c>
      <c r="F42" s="3"/>
      <c r="I42" s="4"/>
    </row>
    <row r="43" spans="1:9" x14ac:dyDescent="0.2">
      <c r="A43" s="1">
        <v>42447</v>
      </c>
      <c r="B43">
        <v>25.54</v>
      </c>
      <c r="C43">
        <v>2.7269999999999999</v>
      </c>
      <c r="D43" s="2">
        <v>9.3656032269893661</v>
      </c>
      <c r="F43" s="3"/>
      <c r="I43" s="4"/>
    </row>
    <row r="44" spans="1:9" x14ac:dyDescent="0.2">
      <c r="A44" s="1">
        <v>42450</v>
      </c>
      <c r="B44">
        <v>25.09</v>
      </c>
      <c r="C44">
        <v>2.6789999999999998</v>
      </c>
      <c r="D44" s="2">
        <v>9.3654348637551337</v>
      </c>
      <c r="F44" s="3"/>
      <c r="I44" s="4"/>
    </row>
    <row r="45" spans="1:9" x14ac:dyDescent="0.2">
      <c r="A45" s="1">
        <v>42451</v>
      </c>
      <c r="B45">
        <v>25.41</v>
      </c>
      <c r="C45">
        <v>2.7170000000000001</v>
      </c>
      <c r="D45" s="2">
        <v>9.3522267206477725</v>
      </c>
      <c r="F45" s="3"/>
      <c r="I45" s="4"/>
    </row>
    <row r="46" spans="1:9" x14ac:dyDescent="0.2">
      <c r="A46" s="1">
        <v>42452</v>
      </c>
      <c r="B46">
        <v>25.22</v>
      </c>
      <c r="C46">
        <v>2.6970000000000001</v>
      </c>
      <c r="D46" s="2">
        <v>9.3511308861698179</v>
      </c>
      <c r="F46" s="3"/>
      <c r="I46" s="4"/>
    </row>
    <row r="47" spans="1:9" x14ac:dyDescent="0.2">
      <c r="A47" s="1">
        <v>42453</v>
      </c>
      <c r="B47">
        <v>25.54</v>
      </c>
      <c r="C47">
        <v>2.7309999999999999</v>
      </c>
      <c r="D47" s="2">
        <v>9.3518857561332851</v>
      </c>
      <c r="F47" s="3"/>
      <c r="I47" s="4"/>
    </row>
    <row r="48" spans="1:9" x14ac:dyDescent="0.2">
      <c r="A48" s="1">
        <v>42457</v>
      </c>
      <c r="B48">
        <v>25.76</v>
      </c>
      <c r="C48">
        <v>2.774</v>
      </c>
      <c r="D48" s="2">
        <v>9.2862292718096615</v>
      </c>
      <c r="F48" s="3"/>
      <c r="I48" s="4"/>
    </row>
    <row r="49" spans="1:9" x14ac:dyDescent="0.2">
      <c r="A49" s="1">
        <v>42458</v>
      </c>
      <c r="B49">
        <v>26.11</v>
      </c>
      <c r="C49">
        <v>2.81</v>
      </c>
      <c r="D49" s="2">
        <v>9.2918149466192173</v>
      </c>
      <c r="F49" s="3"/>
      <c r="I49" s="4"/>
    </row>
    <row r="50" spans="1:9" x14ac:dyDescent="0.2">
      <c r="A50" s="1">
        <v>42459</v>
      </c>
      <c r="B50">
        <v>25.98</v>
      </c>
      <c r="C50">
        <v>2.8090000000000002</v>
      </c>
      <c r="D50" s="2">
        <v>9.2488430046279806</v>
      </c>
      <c r="F50" s="3"/>
      <c r="I50" s="4"/>
    </row>
    <row r="51" spans="1:9" x14ac:dyDescent="0.2">
      <c r="A51" s="1">
        <v>42460</v>
      </c>
      <c r="B51">
        <v>25.3</v>
      </c>
      <c r="C51">
        <v>2.7349999999999999</v>
      </c>
      <c r="D51" s="2">
        <v>9.2504570383912252</v>
      </c>
      <c r="F51" s="3"/>
      <c r="I51" s="4"/>
    </row>
    <row r="52" spans="1:9" x14ac:dyDescent="0.2">
      <c r="A52" s="1">
        <v>42461</v>
      </c>
      <c r="B52">
        <v>25.27</v>
      </c>
      <c r="C52">
        <v>2.7320000000000002</v>
      </c>
      <c r="D52" s="2">
        <v>9.2496339677891655</v>
      </c>
      <c r="F52" s="3"/>
      <c r="I52" s="4"/>
    </row>
    <row r="53" spans="1:9" x14ac:dyDescent="0.2">
      <c r="A53" s="1">
        <v>42464</v>
      </c>
      <c r="B53">
        <v>25.46</v>
      </c>
      <c r="C53">
        <v>2.7530000000000001</v>
      </c>
      <c r="D53" s="2">
        <v>9.2480929894660377</v>
      </c>
      <c r="F53" s="3"/>
      <c r="I53" s="4"/>
    </row>
    <row r="54" spans="1:9" x14ac:dyDescent="0.2">
      <c r="A54" s="1">
        <v>42465</v>
      </c>
      <c r="B54">
        <v>25.29</v>
      </c>
      <c r="C54">
        <v>2.7349999999999999</v>
      </c>
      <c r="D54" s="2">
        <v>9.2468007312614269</v>
      </c>
      <c r="F54" s="3"/>
      <c r="I54" s="4"/>
    </row>
    <row r="55" spans="1:9" x14ac:dyDescent="0.2">
      <c r="A55" s="1">
        <v>42466</v>
      </c>
      <c r="B55">
        <v>25.11</v>
      </c>
      <c r="C55">
        <v>2.7160000000000002</v>
      </c>
      <c r="D55" s="2">
        <v>9.2452135493372598</v>
      </c>
      <c r="F55" s="3"/>
      <c r="I55" s="4"/>
    </row>
    <row r="56" spans="1:9" x14ac:dyDescent="0.2">
      <c r="A56" s="1">
        <v>42467</v>
      </c>
      <c r="B56">
        <v>25.66</v>
      </c>
      <c r="C56">
        <v>2.7749999999999999</v>
      </c>
      <c r="D56" s="2">
        <v>9.2468468468468465</v>
      </c>
      <c r="F56" s="3"/>
      <c r="I56" s="4"/>
    </row>
    <row r="57" spans="1:9" x14ac:dyDescent="0.2">
      <c r="A57" s="1">
        <v>42468</v>
      </c>
      <c r="B57">
        <v>25.74</v>
      </c>
      <c r="C57">
        <v>2.7839999999999998</v>
      </c>
      <c r="D57" s="2">
        <v>9.2456896551724146</v>
      </c>
      <c r="F57" s="3"/>
      <c r="I57" s="4"/>
    </row>
    <row r="58" spans="1:9" x14ac:dyDescent="0.2">
      <c r="A58" s="1">
        <v>42471</v>
      </c>
      <c r="B58">
        <v>25.5</v>
      </c>
      <c r="C58">
        <v>2.758</v>
      </c>
      <c r="D58" s="2">
        <v>9.2458303118201588</v>
      </c>
      <c r="F58" s="3"/>
      <c r="I58" s="4"/>
    </row>
    <row r="59" spans="1:9" x14ac:dyDescent="0.2">
      <c r="A59" s="1">
        <v>42472</v>
      </c>
      <c r="B59">
        <v>25.86</v>
      </c>
      <c r="C59">
        <v>2.8029999999999999</v>
      </c>
      <c r="D59" s="2">
        <v>9.2258294684266851</v>
      </c>
      <c r="F59" s="3"/>
      <c r="I59" s="4"/>
    </row>
    <row r="60" spans="1:9" x14ac:dyDescent="0.2">
      <c r="A60" s="1">
        <v>42473</v>
      </c>
      <c r="B60">
        <v>25.67</v>
      </c>
      <c r="C60">
        <v>2.8180000000000001</v>
      </c>
      <c r="D60" s="2">
        <v>9.1092973740241305</v>
      </c>
      <c r="F60" s="3"/>
      <c r="I60" s="4"/>
    </row>
    <row r="61" spans="1:9" x14ac:dyDescent="0.2">
      <c r="A61" s="1">
        <v>42474</v>
      </c>
      <c r="B61">
        <v>25.51</v>
      </c>
      <c r="C61">
        <v>2.798</v>
      </c>
      <c r="D61" s="2">
        <v>9.1172265904217298</v>
      </c>
      <c r="F61" s="3"/>
      <c r="I61" s="4"/>
    </row>
    <row r="62" spans="1:9" x14ac:dyDescent="0.2">
      <c r="A62" s="1">
        <v>42475</v>
      </c>
      <c r="B62">
        <v>25.24</v>
      </c>
      <c r="C62">
        <v>2.7679999999999998</v>
      </c>
      <c r="D62" s="2">
        <v>9.1184971098265901</v>
      </c>
      <c r="F62" s="3"/>
      <c r="I62" s="4"/>
    </row>
    <row r="63" spans="1:9" x14ac:dyDescent="0.2">
      <c r="A63" s="1">
        <v>42478</v>
      </c>
      <c r="B63">
        <v>25.7</v>
      </c>
      <c r="C63">
        <v>2.8250000000000002</v>
      </c>
      <c r="D63" s="2">
        <v>9.0973451327433619</v>
      </c>
      <c r="F63" s="3"/>
      <c r="I63" s="4"/>
    </row>
    <row r="64" spans="1:9" x14ac:dyDescent="0.2">
      <c r="A64" s="1">
        <v>42479</v>
      </c>
      <c r="B64">
        <v>26.29</v>
      </c>
      <c r="C64">
        <v>2.8969999999999998</v>
      </c>
      <c r="D64" s="2">
        <v>9.0749050742147048</v>
      </c>
      <c r="F64" s="3"/>
      <c r="I64" s="4"/>
    </row>
    <row r="65" spans="1:9" x14ac:dyDescent="0.2">
      <c r="A65" s="1">
        <v>42480</v>
      </c>
      <c r="B65">
        <v>26.29</v>
      </c>
      <c r="C65">
        <v>2.9020000000000001</v>
      </c>
      <c r="D65" s="2">
        <v>9.059269469331495</v>
      </c>
      <c r="F65" s="3"/>
      <c r="I65" s="4"/>
    </row>
    <row r="66" spans="1:9" x14ac:dyDescent="0.2">
      <c r="A66" s="1">
        <v>42481</v>
      </c>
      <c r="B66">
        <v>26.62</v>
      </c>
      <c r="C66">
        <v>2.956</v>
      </c>
      <c r="D66" s="2">
        <v>9.005412719891746</v>
      </c>
      <c r="F66" s="3"/>
      <c r="I66" s="4"/>
    </row>
    <row r="67" spans="1:9" x14ac:dyDescent="0.2">
      <c r="A67" s="1">
        <v>42482</v>
      </c>
      <c r="B67">
        <v>27.11</v>
      </c>
      <c r="C67">
        <v>3.016</v>
      </c>
      <c r="D67" s="2">
        <v>8.9887267904509276</v>
      </c>
      <c r="F67" s="3"/>
      <c r="I67" s="4"/>
    </row>
    <row r="68" spans="1:9" x14ac:dyDescent="0.2">
      <c r="A68" s="1">
        <v>42485</v>
      </c>
      <c r="B68">
        <v>26.8</v>
      </c>
      <c r="C68">
        <v>2.9820000000000002</v>
      </c>
      <c r="D68" s="2">
        <v>8.987256874580817</v>
      </c>
      <c r="F68" s="3"/>
      <c r="I68" s="4"/>
    </row>
    <row r="69" spans="1:9" x14ac:dyDescent="0.2">
      <c r="A69" s="1">
        <v>42486</v>
      </c>
      <c r="B69">
        <v>26.95</v>
      </c>
      <c r="C69">
        <v>2.9990000000000001</v>
      </c>
      <c r="D69" s="2">
        <v>8.9863287762587518</v>
      </c>
      <c r="F69" s="3"/>
      <c r="I69" s="4"/>
    </row>
    <row r="70" spans="1:9" x14ac:dyDescent="0.2">
      <c r="A70" s="1">
        <v>42487</v>
      </c>
      <c r="B70">
        <v>27.31</v>
      </c>
      <c r="C70">
        <v>3.0390000000000001</v>
      </c>
      <c r="D70" s="2">
        <v>8.9865087199736742</v>
      </c>
      <c r="F70" s="3"/>
      <c r="I70" s="4"/>
    </row>
    <row r="71" spans="1:9" x14ac:dyDescent="0.2">
      <c r="A71" s="1">
        <v>42488</v>
      </c>
      <c r="B71">
        <v>27.17</v>
      </c>
      <c r="C71">
        <v>3.0230000000000001</v>
      </c>
      <c r="D71" s="2">
        <v>8.987760502811776</v>
      </c>
      <c r="F71" s="3"/>
      <c r="I71" s="4"/>
    </row>
    <row r="72" spans="1:9" x14ac:dyDescent="0.2">
      <c r="A72" s="1">
        <v>42489</v>
      </c>
      <c r="B72">
        <v>26.97</v>
      </c>
      <c r="C72">
        <v>3.028</v>
      </c>
      <c r="D72" s="2">
        <v>8.9068692206076605</v>
      </c>
      <c r="F72" s="3"/>
      <c r="I72" s="4"/>
    </row>
    <row r="73" spans="1:9" x14ac:dyDescent="0.2">
      <c r="A73" s="1">
        <v>42492</v>
      </c>
      <c r="B73">
        <v>26.41</v>
      </c>
      <c r="C73">
        <v>2.9689999999999999</v>
      </c>
      <c r="D73" s="2">
        <v>8.8952509262377912</v>
      </c>
      <c r="F73" s="3"/>
      <c r="I73" s="4"/>
    </row>
    <row r="74" spans="1:9" x14ac:dyDescent="0.2">
      <c r="A74" s="1">
        <v>42493</v>
      </c>
      <c r="B74">
        <v>26.35</v>
      </c>
      <c r="C74">
        <v>2.9740000000000002</v>
      </c>
      <c r="D74" s="2">
        <v>8.8601210490921325</v>
      </c>
      <c r="F74" s="3"/>
      <c r="I74" s="4"/>
    </row>
    <row r="75" spans="1:9" x14ac:dyDescent="0.2">
      <c r="A75" s="1">
        <v>42494</v>
      </c>
      <c r="B75">
        <v>26.81</v>
      </c>
      <c r="C75">
        <v>2.9950000000000001</v>
      </c>
      <c r="D75" s="2">
        <v>8.9515859766277117</v>
      </c>
      <c r="F75" s="3"/>
      <c r="I75" s="4"/>
    </row>
    <row r="76" spans="1:9" x14ac:dyDescent="0.2">
      <c r="A76" s="1">
        <v>42495</v>
      </c>
      <c r="B76">
        <v>26.78</v>
      </c>
      <c r="C76">
        <v>2.992</v>
      </c>
      <c r="D76" s="2">
        <v>8.9505347593582893</v>
      </c>
      <c r="F76" s="3"/>
      <c r="I76" s="4"/>
    </row>
    <row r="77" spans="1:9" x14ac:dyDescent="0.2">
      <c r="A77" s="1">
        <v>42496</v>
      </c>
      <c r="B77">
        <v>26.7</v>
      </c>
      <c r="C77">
        <v>2.9750000000000001</v>
      </c>
      <c r="D77" s="2">
        <v>8.9747899159663866</v>
      </c>
      <c r="F77" s="3"/>
      <c r="I77" s="4"/>
    </row>
    <row r="78" spans="1:9" x14ac:dyDescent="0.2">
      <c r="A78" s="1">
        <v>42499</v>
      </c>
      <c r="B78">
        <v>26.51</v>
      </c>
      <c r="C78">
        <v>2.9540000000000002</v>
      </c>
      <c r="D78" s="2">
        <v>8.9742721733243052</v>
      </c>
      <c r="F78" s="3"/>
      <c r="I78" s="4"/>
    </row>
    <row r="79" spans="1:9" x14ac:dyDescent="0.2">
      <c r="A79" s="1">
        <v>42500</v>
      </c>
      <c r="B79">
        <v>26.71</v>
      </c>
      <c r="C79">
        <v>2.9649999999999999</v>
      </c>
      <c r="D79" s="2">
        <v>9.0084317032040477</v>
      </c>
      <c r="F79" s="3"/>
      <c r="I79" s="4"/>
    </row>
    <row r="80" spans="1:9" x14ac:dyDescent="0.2">
      <c r="A80" s="1">
        <v>42501</v>
      </c>
      <c r="B80">
        <v>26.61</v>
      </c>
      <c r="C80">
        <v>2.972</v>
      </c>
      <c r="D80" s="2">
        <v>8.9535666218034997</v>
      </c>
      <c r="F80" s="3"/>
      <c r="I80" s="4"/>
    </row>
    <row r="81" spans="1:9" x14ac:dyDescent="0.2">
      <c r="A81" s="1">
        <v>42502</v>
      </c>
      <c r="B81">
        <v>26.48</v>
      </c>
      <c r="C81">
        <v>2.9569999999999999</v>
      </c>
      <c r="D81" s="2">
        <v>8.9550219817382484</v>
      </c>
      <c r="F81" s="3"/>
      <c r="I81" s="4"/>
    </row>
    <row r="82" spans="1:9" x14ac:dyDescent="0.2">
      <c r="A82" s="1">
        <v>42503</v>
      </c>
      <c r="B82">
        <v>26.1</v>
      </c>
      <c r="C82">
        <v>2.915</v>
      </c>
      <c r="D82" s="2">
        <v>8.9536878216123501</v>
      </c>
      <c r="F82" s="3"/>
      <c r="I82" s="4"/>
    </row>
    <row r="83" spans="1:9" x14ac:dyDescent="0.2">
      <c r="A83" s="1">
        <v>42506</v>
      </c>
      <c r="B83">
        <v>25.74</v>
      </c>
      <c r="C83">
        <v>2.8740000000000001</v>
      </c>
      <c r="D83" s="2">
        <v>8.9561586638830892</v>
      </c>
      <c r="F83" s="3"/>
      <c r="I83" s="4"/>
    </row>
    <row r="84" spans="1:9" x14ac:dyDescent="0.2">
      <c r="A84" s="1">
        <v>42507</v>
      </c>
      <c r="B84">
        <v>25.69</v>
      </c>
      <c r="C84">
        <v>2.8530000000000002</v>
      </c>
      <c r="D84" s="2">
        <v>9.0045566070802661</v>
      </c>
      <c r="F84" s="3"/>
      <c r="I84" s="4"/>
    </row>
    <row r="85" spans="1:9" x14ac:dyDescent="0.2">
      <c r="A85" s="1">
        <v>42508</v>
      </c>
      <c r="B85">
        <v>25.28</v>
      </c>
      <c r="C85">
        <v>2.8069999999999999</v>
      </c>
      <c r="D85" s="2">
        <v>9.0060562878518002</v>
      </c>
      <c r="F85" s="3"/>
      <c r="I85" s="4"/>
    </row>
    <row r="86" spans="1:9" x14ac:dyDescent="0.2">
      <c r="A86" s="1">
        <v>42509</v>
      </c>
      <c r="B86">
        <v>26.07</v>
      </c>
      <c r="C86">
        <v>2.8780000000000001</v>
      </c>
      <c r="D86" s="2">
        <v>9.058373870743571</v>
      </c>
      <c r="F86" s="3"/>
      <c r="I86" s="4"/>
    </row>
    <row r="87" spans="1:9" x14ac:dyDescent="0.2">
      <c r="A87" s="1">
        <v>42510</v>
      </c>
      <c r="B87">
        <v>26.28</v>
      </c>
      <c r="C87">
        <v>2.9009999999999998</v>
      </c>
      <c r="D87" s="2">
        <v>9.0589451913133416</v>
      </c>
      <c r="F87" s="3"/>
      <c r="I87" s="4"/>
    </row>
    <row r="88" spans="1:9" x14ac:dyDescent="0.2">
      <c r="A88" s="1">
        <v>42513</v>
      </c>
      <c r="B88">
        <v>26.21</v>
      </c>
      <c r="C88">
        <v>2.9020000000000001</v>
      </c>
      <c r="D88" s="2">
        <v>9.0317022742935897</v>
      </c>
      <c r="F88" s="3"/>
      <c r="I88" s="4"/>
    </row>
    <row r="89" spans="1:9" x14ac:dyDescent="0.2">
      <c r="A89" s="1">
        <v>42514</v>
      </c>
      <c r="B89">
        <v>25.91</v>
      </c>
      <c r="C89">
        <v>2.883</v>
      </c>
      <c r="D89" s="2">
        <v>8.9871661463753032</v>
      </c>
      <c r="F89" s="3"/>
      <c r="I89" s="4"/>
    </row>
    <row r="90" spans="1:9" x14ac:dyDescent="0.2">
      <c r="A90" s="1">
        <v>42515</v>
      </c>
      <c r="B90">
        <v>26.5</v>
      </c>
      <c r="C90">
        <v>2.9489999999999998</v>
      </c>
      <c r="D90" s="2">
        <v>8.9860969820278065</v>
      </c>
      <c r="F90" s="3"/>
      <c r="I90" s="4"/>
    </row>
    <row r="91" spans="1:9" x14ac:dyDescent="0.2">
      <c r="A91" s="1">
        <v>42516</v>
      </c>
      <c r="B91">
        <v>26.58</v>
      </c>
      <c r="C91">
        <v>2.9580000000000002</v>
      </c>
      <c r="D91" s="2">
        <v>8.9858012170385386</v>
      </c>
      <c r="F91" s="3"/>
      <c r="I91" s="4"/>
    </row>
    <row r="92" spans="1:9" x14ac:dyDescent="0.2">
      <c r="A92" s="1">
        <v>42517</v>
      </c>
      <c r="B92">
        <v>27</v>
      </c>
      <c r="C92">
        <v>2.9670000000000001</v>
      </c>
      <c r="D92" s="2">
        <v>9.1001011122345794</v>
      </c>
      <c r="F92" s="3"/>
      <c r="I92" s="4"/>
    </row>
    <row r="93" spans="1:9" x14ac:dyDescent="0.2">
      <c r="A93" s="1">
        <v>42520</v>
      </c>
      <c r="B93">
        <v>27</v>
      </c>
      <c r="C93">
        <v>2.9670000000000001</v>
      </c>
      <c r="D93" s="2">
        <v>9.1001011122345794</v>
      </c>
      <c r="F93" s="3"/>
      <c r="I93" s="4"/>
    </row>
    <row r="94" spans="1:9" x14ac:dyDescent="0.2">
      <c r="A94" s="1">
        <v>42521</v>
      </c>
      <c r="B94">
        <v>27.06</v>
      </c>
      <c r="C94">
        <v>2.9969999999999999</v>
      </c>
      <c r="D94" s="2">
        <v>9.0290290290290294</v>
      </c>
      <c r="F94" s="3"/>
      <c r="I94" s="4"/>
    </row>
    <row r="95" spans="1:9" x14ac:dyDescent="0.2">
      <c r="A95" s="1">
        <v>42522</v>
      </c>
      <c r="B95">
        <v>27.1</v>
      </c>
      <c r="C95">
        <v>3.0030000000000001</v>
      </c>
      <c r="D95" s="2">
        <v>9.0243090243090247</v>
      </c>
      <c r="F95" s="3"/>
      <c r="I95" s="4"/>
    </row>
    <row r="96" spans="1:9" x14ac:dyDescent="0.2">
      <c r="A96" s="1">
        <v>42523</v>
      </c>
      <c r="B96">
        <v>27.31</v>
      </c>
      <c r="C96">
        <v>3.032</v>
      </c>
      <c r="D96" s="2">
        <v>9.0072559366754614</v>
      </c>
      <c r="F96" s="3"/>
      <c r="I96" s="4"/>
    </row>
    <row r="97" spans="1:9" x14ac:dyDescent="0.2">
      <c r="A97" s="1">
        <v>42524</v>
      </c>
      <c r="B97">
        <v>27.24</v>
      </c>
      <c r="C97">
        <v>3.024</v>
      </c>
      <c r="D97" s="2">
        <v>9.0079365079365079</v>
      </c>
      <c r="F97" s="3"/>
      <c r="I97" s="4"/>
    </row>
    <row r="98" spans="1:9" x14ac:dyDescent="0.2">
      <c r="A98" s="1">
        <v>42527</v>
      </c>
      <c r="B98">
        <v>27.29</v>
      </c>
      <c r="C98">
        <v>3.0470000000000002</v>
      </c>
      <c r="D98" s="2">
        <v>8.9563505086970778</v>
      </c>
      <c r="F98" s="3"/>
      <c r="I98" s="4"/>
    </row>
    <row r="99" spans="1:9" x14ac:dyDescent="0.2">
      <c r="A99" s="1">
        <v>42528</v>
      </c>
      <c r="B99">
        <v>27.84</v>
      </c>
      <c r="C99">
        <v>3.1080000000000001</v>
      </c>
      <c r="D99" s="2">
        <v>8.9575289575289574</v>
      </c>
      <c r="F99" s="3"/>
      <c r="I99" s="4"/>
    </row>
    <row r="100" spans="1:9" x14ac:dyDescent="0.2">
      <c r="A100" s="1">
        <v>42529</v>
      </c>
      <c r="B100">
        <v>27.91</v>
      </c>
      <c r="C100">
        <v>3.1160000000000001</v>
      </c>
      <c r="D100" s="2">
        <v>8.956996148908857</v>
      </c>
      <c r="F100" s="3"/>
      <c r="I100" s="4"/>
    </row>
    <row r="101" spans="1:9" x14ac:dyDescent="0.2">
      <c r="A101" s="1">
        <v>42530</v>
      </c>
      <c r="B101">
        <v>28.65</v>
      </c>
      <c r="C101">
        <v>3.2280000000000002</v>
      </c>
      <c r="D101" s="2">
        <v>8.8754646840148688</v>
      </c>
      <c r="F101" s="3"/>
      <c r="I101" s="4"/>
    </row>
    <row r="102" spans="1:9" x14ac:dyDescent="0.2">
      <c r="A102" s="1">
        <v>42531</v>
      </c>
      <c r="B102">
        <v>28.24</v>
      </c>
      <c r="C102">
        <v>3.1829999999999998</v>
      </c>
      <c r="D102" s="2">
        <v>8.8721332076657244</v>
      </c>
      <c r="F102" s="3"/>
      <c r="I102" s="4"/>
    </row>
    <row r="103" spans="1:9" x14ac:dyDescent="0.2">
      <c r="A103" s="1">
        <v>42534</v>
      </c>
      <c r="B103">
        <v>28.3</v>
      </c>
      <c r="C103">
        <v>3.1819999999999999</v>
      </c>
      <c r="D103" s="2">
        <v>8.8937774984286619</v>
      </c>
      <c r="F103" s="3"/>
      <c r="I103" s="4"/>
    </row>
    <row r="104" spans="1:9" x14ac:dyDescent="0.2">
      <c r="A104" s="1">
        <v>42535</v>
      </c>
      <c r="B104">
        <v>27.92</v>
      </c>
      <c r="C104">
        <v>3.1389999999999998</v>
      </c>
      <c r="D104" s="2">
        <v>8.8945524052245943</v>
      </c>
      <c r="F104" s="3"/>
      <c r="I104" s="4"/>
    </row>
    <row r="105" spans="1:9" x14ac:dyDescent="0.2">
      <c r="A105" s="1">
        <v>42536</v>
      </c>
      <c r="B105">
        <v>27.64</v>
      </c>
      <c r="C105">
        <v>3.1080000000000001</v>
      </c>
      <c r="D105" s="2">
        <v>8.8931788931788933</v>
      </c>
      <c r="F105" s="3"/>
      <c r="I105" s="4"/>
    </row>
    <row r="106" spans="1:9" x14ac:dyDescent="0.2">
      <c r="A106" s="1">
        <v>42537</v>
      </c>
      <c r="B106">
        <v>27.54</v>
      </c>
      <c r="C106">
        <v>3.097</v>
      </c>
      <c r="D106" s="2">
        <v>8.8924765902486271</v>
      </c>
      <c r="F106" s="3"/>
      <c r="I106" s="4"/>
    </row>
    <row r="107" spans="1:9" x14ac:dyDescent="0.2">
      <c r="A107" s="1">
        <v>42538</v>
      </c>
      <c r="B107">
        <v>27.86</v>
      </c>
      <c r="C107">
        <v>3.133</v>
      </c>
      <c r="D107" s="2">
        <v>8.8924353654644115</v>
      </c>
      <c r="F107" s="3"/>
      <c r="I107" s="4"/>
    </row>
    <row r="108" spans="1:9" x14ac:dyDescent="0.2">
      <c r="A108" s="1">
        <v>42541</v>
      </c>
      <c r="B108">
        <v>28.45</v>
      </c>
      <c r="C108">
        <v>3.206</v>
      </c>
      <c r="D108" s="2">
        <v>8.8739862757330012</v>
      </c>
      <c r="F108" s="3"/>
      <c r="I108" s="4"/>
    </row>
    <row r="109" spans="1:9" x14ac:dyDescent="0.2">
      <c r="A109" s="1">
        <v>42542</v>
      </c>
      <c r="B109">
        <v>28.62</v>
      </c>
      <c r="C109">
        <v>3.2250000000000001</v>
      </c>
      <c r="D109" s="2">
        <v>8.8744186046511633</v>
      </c>
      <c r="F109" s="3"/>
      <c r="I109" s="4"/>
    </row>
    <row r="110" spans="1:9" x14ac:dyDescent="0.2">
      <c r="A110" s="1">
        <v>42543</v>
      </c>
      <c r="B110">
        <v>28.19</v>
      </c>
      <c r="C110">
        <v>3.177</v>
      </c>
      <c r="D110" s="2">
        <v>8.8731507711677686</v>
      </c>
      <c r="F110" s="3"/>
      <c r="I110" s="4"/>
    </row>
    <row r="111" spans="1:9" x14ac:dyDescent="0.2">
      <c r="A111" s="1">
        <v>42544</v>
      </c>
      <c r="B111">
        <v>28.58</v>
      </c>
      <c r="C111">
        <v>3.202</v>
      </c>
      <c r="D111" s="2">
        <v>8.925671455340412</v>
      </c>
      <c r="F111" s="3"/>
      <c r="I111" s="4"/>
    </row>
    <row r="112" spans="1:9" x14ac:dyDescent="0.2">
      <c r="A112" s="1">
        <v>42545</v>
      </c>
      <c r="B112">
        <v>28.34</v>
      </c>
      <c r="C112">
        <v>3.1749999999999998</v>
      </c>
      <c r="D112" s="2">
        <v>8.9259842519685044</v>
      </c>
      <c r="F112" s="3"/>
      <c r="I112" s="4"/>
    </row>
    <row r="113" spans="1:9" x14ac:dyDescent="0.2">
      <c r="A113" s="1">
        <v>42548</v>
      </c>
      <c r="B113">
        <v>28.51</v>
      </c>
      <c r="C113">
        <v>3.194</v>
      </c>
      <c r="D113" s="2">
        <v>8.9261114589855985</v>
      </c>
      <c r="F113" s="3"/>
      <c r="I113" s="4"/>
    </row>
    <row r="114" spans="1:9" x14ac:dyDescent="0.2">
      <c r="A114" s="1">
        <v>42549</v>
      </c>
      <c r="B114">
        <v>29.17</v>
      </c>
      <c r="C114">
        <v>3.2959999999999998</v>
      </c>
      <c r="D114" s="2">
        <v>8.8501213592233015</v>
      </c>
      <c r="F114" s="3"/>
      <c r="I114" s="4"/>
    </row>
    <row r="115" spans="1:9" x14ac:dyDescent="0.2">
      <c r="A115" s="1">
        <v>42550</v>
      </c>
      <c r="B115">
        <v>29.01</v>
      </c>
      <c r="C115">
        <v>3.278</v>
      </c>
      <c r="D115" s="2">
        <v>8.8499084807809645</v>
      </c>
      <c r="F115" s="3"/>
      <c r="I115" s="4"/>
    </row>
    <row r="116" spans="1:9" x14ac:dyDescent="0.2">
      <c r="A116" s="1">
        <v>42551</v>
      </c>
      <c r="B116">
        <v>29.4</v>
      </c>
      <c r="C116">
        <v>3.319</v>
      </c>
      <c r="D116" s="2">
        <v>8.8580897860801446</v>
      </c>
      <c r="F116" s="3"/>
      <c r="I116" s="4"/>
    </row>
    <row r="117" spans="1:9" x14ac:dyDescent="0.2">
      <c r="A117" s="1">
        <v>42552</v>
      </c>
      <c r="B117">
        <v>29.81</v>
      </c>
      <c r="C117">
        <v>3.3650000000000002</v>
      </c>
      <c r="D117" s="2">
        <v>8.8588410104011874</v>
      </c>
      <c r="F117" s="3"/>
      <c r="I117" s="4"/>
    </row>
    <row r="118" spans="1:9" x14ac:dyDescent="0.2">
      <c r="A118" s="1">
        <v>42555</v>
      </c>
      <c r="B118">
        <v>29.81</v>
      </c>
      <c r="C118">
        <v>3.3650000000000002</v>
      </c>
      <c r="D118" s="2">
        <v>8.8588410104011874</v>
      </c>
      <c r="F118" s="3"/>
      <c r="I118" s="4"/>
    </row>
    <row r="119" spans="1:9" x14ac:dyDescent="0.2">
      <c r="A119" s="1">
        <v>42556</v>
      </c>
      <c r="B119">
        <v>28.45</v>
      </c>
      <c r="C119">
        <v>3.206</v>
      </c>
      <c r="D119" s="2">
        <v>8.8739862757330012</v>
      </c>
      <c r="F119" s="3"/>
      <c r="I119" s="4"/>
    </row>
    <row r="120" spans="1:9" x14ac:dyDescent="0.2">
      <c r="A120" s="1">
        <v>42557</v>
      </c>
      <c r="B120">
        <v>28.58</v>
      </c>
      <c r="C120">
        <v>3.2210000000000001</v>
      </c>
      <c r="D120" s="2">
        <v>8.8730208009934799</v>
      </c>
      <c r="F120" s="3"/>
      <c r="I120" s="4"/>
    </row>
    <row r="121" spans="1:9" x14ac:dyDescent="0.2">
      <c r="A121" s="1">
        <v>42558</v>
      </c>
      <c r="B121">
        <v>28.52</v>
      </c>
      <c r="C121">
        <v>3.214</v>
      </c>
      <c r="D121" s="2">
        <v>8.8736776602364653</v>
      </c>
      <c r="F121" s="3"/>
      <c r="I121" s="4"/>
    </row>
    <row r="122" spans="1:9" x14ac:dyDescent="0.2">
      <c r="A122" s="1">
        <v>42559</v>
      </c>
      <c r="B122">
        <v>28.85</v>
      </c>
      <c r="C122">
        <v>3.2509999999999999</v>
      </c>
      <c r="D122" s="2">
        <v>8.874192556136574</v>
      </c>
      <c r="F122" s="3"/>
      <c r="I122" s="4"/>
    </row>
    <row r="123" spans="1:9" x14ac:dyDescent="0.2">
      <c r="A123" s="1">
        <v>42562</v>
      </c>
      <c r="B123">
        <v>28.38</v>
      </c>
      <c r="C123">
        <v>3.198</v>
      </c>
      <c r="D123" s="2">
        <v>8.8742964352720453</v>
      </c>
      <c r="F123" s="3"/>
      <c r="I123" s="4"/>
    </row>
    <row r="124" spans="1:9" x14ac:dyDescent="0.2">
      <c r="A124" s="1">
        <v>42563</v>
      </c>
      <c r="B124">
        <v>28.21</v>
      </c>
      <c r="C124">
        <v>3.2010000000000001</v>
      </c>
      <c r="D124" s="2">
        <v>8.812870977819431</v>
      </c>
      <c r="F124" s="3"/>
      <c r="I124" s="4"/>
    </row>
    <row r="125" spans="1:9" x14ac:dyDescent="0.2">
      <c r="A125" s="1">
        <v>42564</v>
      </c>
      <c r="B125">
        <v>28.24</v>
      </c>
      <c r="C125">
        <v>3.2</v>
      </c>
      <c r="D125" s="2">
        <v>8.8249999999999993</v>
      </c>
      <c r="F125" s="3"/>
      <c r="I125" s="4"/>
    </row>
    <row r="126" spans="1:9" x14ac:dyDescent="0.2">
      <c r="A126" s="1">
        <v>42565</v>
      </c>
      <c r="B126">
        <v>28.25</v>
      </c>
      <c r="C126">
        <v>3.2010000000000001</v>
      </c>
      <c r="D126" s="2">
        <v>8.8253670727897529</v>
      </c>
      <c r="F126" s="3"/>
      <c r="I126" s="4"/>
    </row>
    <row r="127" spans="1:9" x14ac:dyDescent="0.2">
      <c r="A127" s="1">
        <v>42566</v>
      </c>
      <c r="B127">
        <v>28.37</v>
      </c>
      <c r="C127">
        <v>3.2149999999999999</v>
      </c>
      <c r="D127" s="2">
        <v>8.8242612752721623</v>
      </c>
      <c r="F127" s="3"/>
      <c r="I127" s="4"/>
    </row>
    <row r="128" spans="1:9" x14ac:dyDescent="0.2">
      <c r="A128" s="1">
        <v>42569</v>
      </c>
      <c r="B128">
        <v>28.18</v>
      </c>
      <c r="C128">
        <v>3.194</v>
      </c>
      <c r="D128" s="2">
        <v>8.8227927363807144</v>
      </c>
      <c r="F128" s="3"/>
      <c r="I128" s="4"/>
    </row>
    <row r="129" spans="1:9" x14ac:dyDescent="0.2">
      <c r="A129" s="1">
        <v>42570</v>
      </c>
      <c r="B129">
        <v>28.06</v>
      </c>
      <c r="C129">
        <v>3.18</v>
      </c>
      <c r="D129" s="2">
        <v>8.8238993710691815</v>
      </c>
      <c r="F129" s="3"/>
      <c r="I129" s="4"/>
    </row>
    <row r="130" spans="1:9" x14ac:dyDescent="0.2">
      <c r="A130" s="1">
        <v>42571</v>
      </c>
      <c r="B130">
        <v>27.57</v>
      </c>
      <c r="C130">
        <v>3.125</v>
      </c>
      <c r="D130" s="2">
        <v>8.8224</v>
      </c>
      <c r="F130" s="3"/>
      <c r="I130" s="4"/>
    </row>
    <row r="131" spans="1:9" x14ac:dyDescent="0.2">
      <c r="A131" s="1">
        <v>42572</v>
      </c>
      <c r="B131">
        <v>27.65</v>
      </c>
      <c r="C131">
        <v>3.1429999999999998</v>
      </c>
      <c r="D131" s="2">
        <v>8.7973273942093542</v>
      </c>
      <c r="F131" s="3"/>
      <c r="I131" s="4"/>
    </row>
    <row r="132" spans="1:9" x14ac:dyDescent="0.2">
      <c r="A132" s="1">
        <v>42573</v>
      </c>
      <c r="B132">
        <v>28.2</v>
      </c>
      <c r="C132">
        <v>3.2050000000000001</v>
      </c>
      <c r="D132" s="2">
        <v>8.7987519500780031</v>
      </c>
      <c r="F132" s="3"/>
      <c r="I132" s="4"/>
    </row>
    <row r="133" spans="1:9" x14ac:dyDescent="0.2">
      <c r="A133" s="1">
        <v>42576</v>
      </c>
      <c r="B133">
        <v>28.1</v>
      </c>
      <c r="C133">
        <v>3.194</v>
      </c>
      <c r="D133" s="2">
        <v>8.7977457733249853</v>
      </c>
      <c r="F133" s="3"/>
      <c r="I133" s="4"/>
    </row>
    <row r="134" spans="1:9" x14ac:dyDescent="0.2">
      <c r="A134" s="1">
        <v>42577</v>
      </c>
      <c r="B134">
        <v>27.95</v>
      </c>
      <c r="C134">
        <v>3.1749999999999998</v>
      </c>
      <c r="D134" s="2">
        <v>8.8031496062992129</v>
      </c>
      <c r="F134" s="3"/>
      <c r="I134" s="4"/>
    </row>
    <row r="135" spans="1:9" x14ac:dyDescent="0.2">
      <c r="A135" s="1">
        <v>42578</v>
      </c>
      <c r="B135">
        <v>27.85</v>
      </c>
      <c r="C135">
        <v>3.1640000000000001</v>
      </c>
      <c r="D135" s="2">
        <v>8.8021491782553731</v>
      </c>
      <c r="F135" s="3"/>
      <c r="I135" s="4"/>
    </row>
    <row r="136" spans="1:9" x14ac:dyDescent="0.2">
      <c r="A136" s="1">
        <v>42579</v>
      </c>
      <c r="B136">
        <v>28.93</v>
      </c>
      <c r="C136">
        <v>3.2869999999999999</v>
      </c>
      <c r="D136" s="2">
        <v>8.8013386066321875</v>
      </c>
      <c r="F136" s="3"/>
      <c r="I136" s="4"/>
    </row>
    <row r="137" spans="1:9" x14ac:dyDescent="0.2">
      <c r="A137" s="1">
        <v>42580</v>
      </c>
      <c r="B137">
        <v>29.22</v>
      </c>
      <c r="C137">
        <v>3.32</v>
      </c>
      <c r="D137" s="2">
        <v>8.8012048192771086</v>
      </c>
      <c r="F137" s="3"/>
      <c r="I137" s="4"/>
    </row>
    <row r="138" spans="1:9" x14ac:dyDescent="0.2">
      <c r="A138" s="1">
        <v>42583</v>
      </c>
      <c r="B138">
        <v>28.51</v>
      </c>
      <c r="C138">
        <v>3.2389999999999999</v>
      </c>
      <c r="D138" s="2">
        <v>8.8020994133991977</v>
      </c>
      <c r="F138" s="3"/>
      <c r="I138" s="4"/>
    </row>
    <row r="139" spans="1:9" x14ac:dyDescent="0.2">
      <c r="A139" s="1">
        <v>42584</v>
      </c>
      <c r="B139">
        <v>28.23</v>
      </c>
      <c r="C139">
        <v>3.1989999999999998</v>
      </c>
      <c r="D139" s="2">
        <v>8.8246326977180374</v>
      </c>
      <c r="F139" s="3"/>
      <c r="I139" s="4"/>
    </row>
    <row r="140" spans="1:9" x14ac:dyDescent="0.2">
      <c r="A140" s="1">
        <v>42585</v>
      </c>
      <c r="B140">
        <v>28.91</v>
      </c>
      <c r="C140">
        <v>3.2759999999999998</v>
      </c>
      <c r="D140" s="2">
        <v>8.8247863247863254</v>
      </c>
      <c r="F140" s="3"/>
      <c r="I140" s="4"/>
    </row>
    <row r="141" spans="1:9" x14ac:dyDescent="0.2">
      <c r="A141" s="1">
        <v>42586</v>
      </c>
      <c r="B141">
        <v>28.83</v>
      </c>
      <c r="C141">
        <v>3.2669999999999999</v>
      </c>
      <c r="D141" s="2">
        <v>8.8246097337006422</v>
      </c>
      <c r="F141" s="3"/>
      <c r="I141" s="4"/>
    </row>
    <row r="142" spans="1:9" x14ac:dyDescent="0.2">
      <c r="A142" s="1">
        <v>42587</v>
      </c>
      <c r="B142">
        <v>28.39</v>
      </c>
      <c r="C142">
        <v>3.2170000000000001</v>
      </c>
      <c r="D142" s="2">
        <v>8.8249922287845823</v>
      </c>
      <c r="F142" s="3"/>
      <c r="I142" s="4"/>
    </row>
    <row r="143" spans="1:9" x14ac:dyDescent="0.2">
      <c r="A143" s="1">
        <v>42590</v>
      </c>
      <c r="B143">
        <v>28.16</v>
      </c>
      <c r="C143">
        <v>3.1909999999999998</v>
      </c>
      <c r="D143" s="2">
        <v>8.824819805703541</v>
      </c>
      <c r="F143" s="3"/>
      <c r="I143" s="4"/>
    </row>
    <row r="144" spans="1:9" x14ac:dyDescent="0.2">
      <c r="A144" s="1">
        <v>42591</v>
      </c>
      <c r="B144">
        <v>27.57</v>
      </c>
      <c r="C144">
        <v>3.0979999999999999</v>
      </c>
      <c r="D144" s="2">
        <v>8.8992898644286633</v>
      </c>
      <c r="F144" s="3"/>
      <c r="I144" s="4"/>
    </row>
    <row r="145" spans="1:9" x14ac:dyDescent="0.2">
      <c r="A145" s="1">
        <v>42592</v>
      </c>
      <c r="B145">
        <v>27.19</v>
      </c>
      <c r="C145">
        <v>3.0590000000000002</v>
      </c>
      <c r="D145" s="2">
        <v>8.8885256619810402</v>
      </c>
      <c r="F145" s="3"/>
      <c r="I145" s="4"/>
    </row>
    <row r="146" spans="1:9" x14ac:dyDescent="0.2">
      <c r="A146" s="1">
        <v>42593</v>
      </c>
      <c r="B146">
        <v>27.12</v>
      </c>
      <c r="C146">
        <v>3.0510000000000002</v>
      </c>
      <c r="D146" s="2">
        <v>8.8888888888888893</v>
      </c>
      <c r="F146" s="3"/>
      <c r="I146" s="4"/>
    </row>
    <row r="147" spans="1:9" x14ac:dyDescent="0.2">
      <c r="A147" s="1">
        <v>42594</v>
      </c>
      <c r="B147">
        <v>27.24</v>
      </c>
      <c r="C147">
        <v>3.0640000000000001</v>
      </c>
      <c r="D147" s="2">
        <v>8.8903394255874666</v>
      </c>
      <c r="F147" s="3"/>
      <c r="I147" s="4"/>
    </row>
    <row r="148" spans="1:9" x14ac:dyDescent="0.2">
      <c r="A148" s="1">
        <v>42597</v>
      </c>
      <c r="B148">
        <v>27.27</v>
      </c>
      <c r="C148">
        <v>3.073</v>
      </c>
      <c r="D148" s="2">
        <v>8.8740644321509929</v>
      </c>
      <c r="F148" s="3"/>
      <c r="I148" s="4"/>
    </row>
    <row r="149" spans="1:9" x14ac:dyDescent="0.2">
      <c r="A149" s="1">
        <v>42598</v>
      </c>
      <c r="B149">
        <v>27.44</v>
      </c>
      <c r="C149">
        <v>3.0920000000000001</v>
      </c>
      <c r="D149" s="2">
        <v>8.8745148771022002</v>
      </c>
      <c r="F149" s="3"/>
      <c r="I149" s="4"/>
    </row>
    <row r="150" spans="1:9" x14ac:dyDescent="0.2">
      <c r="A150" s="1">
        <v>42599</v>
      </c>
      <c r="B150">
        <v>27.36</v>
      </c>
      <c r="C150">
        <v>3.0830000000000002</v>
      </c>
      <c r="D150" s="2">
        <v>8.8744729159909177</v>
      </c>
      <c r="F150" s="3"/>
      <c r="I150" s="4"/>
    </row>
    <row r="151" spans="1:9" x14ac:dyDescent="0.2">
      <c r="A151" s="1">
        <v>42600</v>
      </c>
      <c r="B151">
        <v>27.6</v>
      </c>
      <c r="C151">
        <v>3.11</v>
      </c>
      <c r="D151" s="2">
        <v>8.87459807073955</v>
      </c>
      <c r="F151" s="3"/>
      <c r="I151" s="4"/>
    </row>
    <row r="152" spans="1:9" x14ac:dyDescent="0.2">
      <c r="A152" s="1">
        <v>42601</v>
      </c>
      <c r="B152">
        <v>26.82</v>
      </c>
      <c r="C152">
        <v>3.0219999999999998</v>
      </c>
      <c r="D152" s="2">
        <v>8.8749172733289221</v>
      </c>
      <c r="F152" s="3"/>
      <c r="I152" s="4"/>
    </row>
    <row r="153" spans="1:9" x14ac:dyDescent="0.2">
      <c r="A153" s="1">
        <v>42604</v>
      </c>
      <c r="B153">
        <v>27.03</v>
      </c>
      <c r="C153">
        <v>3.0459999999999998</v>
      </c>
      <c r="D153" s="2">
        <v>8.8739330269205521</v>
      </c>
      <c r="F153" s="3"/>
      <c r="I153" s="4"/>
    </row>
    <row r="154" spans="1:9" x14ac:dyDescent="0.2">
      <c r="A154" s="1">
        <v>42605</v>
      </c>
      <c r="B154">
        <v>27.76</v>
      </c>
      <c r="C154">
        <v>3.1280000000000001</v>
      </c>
      <c r="D154" s="2">
        <v>8.8746803069053719</v>
      </c>
      <c r="F154" s="3"/>
      <c r="I154" s="4"/>
    </row>
    <row r="155" spans="1:9" x14ac:dyDescent="0.2">
      <c r="A155" s="1">
        <v>42606</v>
      </c>
      <c r="B155">
        <v>28.17</v>
      </c>
      <c r="C155">
        <v>3.1739999999999999</v>
      </c>
      <c r="D155" s="2">
        <v>8.8752362948960304</v>
      </c>
      <c r="F155" s="3"/>
      <c r="I155" s="4"/>
    </row>
    <row r="156" spans="1:9" x14ac:dyDescent="0.2">
      <c r="A156" s="1">
        <v>42607</v>
      </c>
      <c r="B156">
        <v>28.05</v>
      </c>
      <c r="C156">
        <v>3.2120000000000002</v>
      </c>
      <c r="D156" s="2">
        <v>8.7328767123287676</v>
      </c>
      <c r="F156" s="3"/>
      <c r="I156" s="4"/>
    </row>
    <row r="157" spans="1:9" x14ac:dyDescent="0.2">
      <c r="A157" s="1">
        <v>42608</v>
      </c>
      <c r="B157">
        <v>28.19</v>
      </c>
      <c r="C157">
        <v>3.2280000000000002</v>
      </c>
      <c r="D157" s="2">
        <v>8.7329615861214371</v>
      </c>
      <c r="F157" s="3"/>
      <c r="I157" s="4"/>
    </row>
    <row r="158" spans="1:9" x14ac:dyDescent="0.2">
      <c r="A158" s="1">
        <v>42611</v>
      </c>
      <c r="B158">
        <v>28.07</v>
      </c>
      <c r="C158">
        <v>3.214</v>
      </c>
      <c r="D158" s="2">
        <v>8.7336652146857503</v>
      </c>
      <c r="F158" s="3"/>
      <c r="I158" s="4"/>
    </row>
    <row r="159" spans="1:9" x14ac:dyDescent="0.2">
      <c r="A159" s="1">
        <v>42612</v>
      </c>
      <c r="B159">
        <v>27.57</v>
      </c>
      <c r="C159">
        <v>3.157</v>
      </c>
      <c r="D159" s="2">
        <v>8.73297434273044</v>
      </c>
      <c r="F159" s="3"/>
      <c r="I159" s="4"/>
    </row>
    <row r="160" spans="1:9" x14ac:dyDescent="0.2">
      <c r="A160" s="1">
        <v>42613</v>
      </c>
      <c r="B160">
        <v>27.97</v>
      </c>
      <c r="C160">
        <v>3.2029999999999998</v>
      </c>
      <c r="D160" s="2">
        <v>8.7324383390571345</v>
      </c>
      <c r="F160" s="3"/>
      <c r="I160" s="4"/>
    </row>
    <row r="161" spans="1:9" x14ac:dyDescent="0.2">
      <c r="A161" s="1">
        <v>42614</v>
      </c>
      <c r="B161">
        <v>27.18</v>
      </c>
      <c r="C161">
        <v>3.113</v>
      </c>
      <c r="D161" s="2">
        <v>8.7311275297141027</v>
      </c>
      <c r="F161" s="3"/>
      <c r="I161" s="4"/>
    </row>
    <row r="162" spans="1:9" x14ac:dyDescent="0.2">
      <c r="A162" s="1">
        <v>42615</v>
      </c>
      <c r="B162">
        <v>27.08</v>
      </c>
      <c r="C162">
        <v>3.101</v>
      </c>
      <c r="D162" s="2">
        <v>8.7326668816510793</v>
      </c>
      <c r="F162" s="3"/>
      <c r="I162" s="4"/>
    </row>
    <row r="163" spans="1:9" x14ac:dyDescent="0.2">
      <c r="A163" s="1">
        <v>42618</v>
      </c>
      <c r="B163">
        <v>27.08</v>
      </c>
      <c r="C163">
        <v>3.101</v>
      </c>
      <c r="D163" s="2">
        <v>8.7326668816510793</v>
      </c>
      <c r="F163" s="3"/>
      <c r="I163" s="4"/>
    </row>
    <row r="164" spans="1:9" x14ac:dyDescent="0.2">
      <c r="A164" s="1">
        <v>42619</v>
      </c>
      <c r="B164">
        <v>26.71</v>
      </c>
      <c r="C164">
        <v>3.0590000000000002</v>
      </c>
      <c r="D164" s="2">
        <v>8.7316116377901274</v>
      </c>
      <c r="F164" s="3"/>
      <c r="I164" s="4"/>
    </row>
    <row r="165" spans="1:9" x14ac:dyDescent="0.2">
      <c r="A165" s="1">
        <v>42620</v>
      </c>
      <c r="B165">
        <v>26.6</v>
      </c>
      <c r="C165">
        <v>3.0459999999999998</v>
      </c>
      <c r="D165" s="2">
        <v>8.7327642810242949</v>
      </c>
      <c r="F165" s="3"/>
      <c r="I165" s="4"/>
    </row>
    <row r="166" spans="1:9" x14ac:dyDescent="0.2">
      <c r="A166" s="1">
        <v>42621</v>
      </c>
      <c r="B166">
        <v>27.46</v>
      </c>
      <c r="C166">
        <v>3.1440000000000001</v>
      </c>
      <c r="D166" s="2">
        <v>8.7340966921119598</v>
      </c>
      <c r="F166" s="3"/>
      <c r="I166" s="4"/>
    </row>
    <row r="167" spans="1:9" x14ac:dyDescent="0.2">
      <c r="A167" s="1">
        <v>42622</v>
      </c>
      <c r="B167">
        <v>27.24</v>
      </c>
      <c r="C167">
        <v>3.1190000000000002</v>
      </c>
      <c r="D167" s="2">
        <v>8.7335684514267378</v>
      </c>
      <c r="F167" s="3"/>
      <c r="I167" s="4"/>
    </row>
    <row r="168" spans="1:9" x14ac:dyDescent="0.2">
      <c r="A168" s="1">
        <v>42625</v>
      </c>
      <c r="B168">
        <v>27.76</v>
      </c>
      <c r="C168">
        <v>3.1789999999999998</v>
      </c>
      <c r="D168" s="2">
        <v>8.7323057565272109</v>
      </c>
      <c r="F168" s="3"/>
      <c r="I168" s="4"/>
    </row>
    <row r="169" spans="1:9" x14ac:dyDescent="0.2">
      <c r="A169" s="1">
        <v>42626</v>
      </c>
      <c r="B169">
        <v>27.63</v>
      </c>
      <c r="C169">
        <v>3.1760000000000002</v>
      </c>
      <c r="D169" s="2">
        <v>8.6996221662468507</v>
      </c>
      <c r="F169" s="3"/>
      <c r="I169" s="4"/>
    </row>
    <row r="170" spans="1:9" x14ac:dyDescent="0.2">
      <c r="A170" s="1">
        <v>42627</v>
      </c>
      <c r="B170">
        <v>27.71</v>
      </c>
      <c r="C170">
        <v>3.173</v>
      </c>
      <c r="D170" s="2">
        <v>8.7330601953986768</v>
      </c>
      <c r="F170" s="3"/>
      <c r="I170" s="4"/>
    </row>
    <row r="171" spans="1:9" x14ac:dyDescent="0.2">
      <c r="A171" s="1">
        <v>42628</v>
      </c>
      <c r="B171">
        <v>27.86</v>
      </c>
      <c r="C171">
        <v>3.1909999999999998</v>
      </c>
      <c r="D171" s="2">
        <v>8.7308053901598246</v>
      </c>
      <c r="F171" s="3"/>
      <c r="I171" s="4"/>
    </row>
    <row r="172" spans="1:9" x14ac:dyDescent="0.2">
      <c r="A172" s="1">
        <v>42629</v>
      </c>
      <c r="B172">
        <v>28.03</v>
      </c>
      <c r="C172">
        <v>3.2109999999999999</v>
      </c>
      <c r="D172" s="2">
        <v>8.7293677981937101</v>
      </c>
      <c r="F172" s="3"/>
      <c r="I172" s="4"/>
    </row>
    <row r="173" spans="1:9" x14ac:dyDescent="0.2">
      <c r="A173" s="1">
        <v>42632</v>
      </c>
      <c r="B173">
        <v>27.91</v>
      </c>
      <c r="C173">
        <v>3.1970000000000001</v>
      </c>
      <c r="D173" s="2">
        <v>8.7300594307162971</v>
      </c>
      <c r="F173" s="3"/>
      <c r="I173" s="4"/>
    </row>
    <row r="174" spans="1:9" x14ac:dyDescent="0.2">
      <c r="A174" s="1">
        <v>42633</v>
      </c>
      <c r="B174">
        <v>28.61</v>
      </c>
      <c r="C174">
        <v>3.2909999999999999</v>
      </c>
      <c r="D174" s="2">
        <v>8.6934062594955943</v>
      </c>
      <c r="F174" s="3"/>
      <c r="I174" s="4"/>
    </row>
    <row r="175" spans="1:9" x14ac:dyDescent="0.2">
      <c r="A175" s="1">
        <v>42634</v>
      </c>
      <c r="B175">
        <v>28.87</v>
      </c>
      <c r="C175">
        <v>3.3210000000000002</v>
      </c>
      <c r="D175" s="2">
        <v>8.6931647094248721</v>
      </c>
      <c r="F175" s="3"/>
      <c r="I175" s="4"/>
    </row>
    <row r="176" spans="1:9" x14ac:dyDescent="0.2">
      <c r="A176" s="1">
        <v>42635</v>
      </c>
      <c r="B176">
        <v>28.41</v>
      </c>
      <c r="C176">
        <v>3.2679999999999998</v>
      </c>
      <c r="D176" s="2">
        <v>8.6933904528763772</v>
      </c>
      <c r="F176" s="3"/>
      <c r="I176" s="4"/>
    </row>
    <row r="177" spans="1:9" x14ac:dyDescent="0.2">
      <c r="A177" s="1">
        <v>42636</v>
      </c>
      <c r="B177">
        <v>28.18</v>
      </c>
      <c r="C177">
        <v>3.22</v>
      </c>
      <c r="D177" s="2">
        <v>8.7515527950310545</v>
      </c>
      <c r="F177" s="3"/>
      <c r="I177" s="4"/>
    </row>
    <row r="178" spans="1:9" x14ac:dyDescent="0.2">
      <c r="A178" s="1">
        <v>42639</v>
      </c>
      <c r="B178">
        <v>28.44</v>
      </c>
      <c r="C178">
        <v>3.25</v>
      </c>
      <c r="D178" s="2">
        <v>8.7507692307692313</v>
      </c>
      <c r="F178" s="3"/>
      <c r="I178" s="4"/>
    </row>
    <row r="179" spans="1:9" x14ac:dyDescent="0.2">
      <c r="A179" s="1">
        <v>42640</v>
      </c>
      <c r="B179">
        <v>28.37</v>
      </c>
      <c r="C179">
        <v>3.242</v>
      </c>
      <c r="D179" s="2">
        <v>8.7507711289327581</v>
      </c>
      <c r="F179" s="3"/>
      <c r="I179" s="4"/>
    </row>
    <row r="180" spans="1:9" x14ac:dyDescent="0.2">
      <c r="A180" s="1">
        <v>42641</v>
      </c>
      <c r="B180">
        <v>27.99</v>
      </c>
      <c r="C180">
        <v>3.1989999999999998</v>
      </c>
      <c r="D180" s="2">
        <v>8.7496092528915277</v>
      </c>
      <c r="F180" s="3"/>
      <c r="I180" s="4"/>
    </row>
    <row r="181" spans="1:9" x14ac:dyDescent="0.2">
      <c r="A181" s="1">
        <v>42642</v>
      </c>
      <c r="B181">
        <v>27.66</v>
      </c>
      <c r="C181">
        <v>3.161</v>
      </c>
      <c r="D181" s="2">
        <v>8.7503954444795955</v>
      </c>
      <c r="F181" s="3"/>
      <c r="I181" s="4"/>
    </row>
    <row r="182" spans="1:9" x14ac:dyDescent="0.2">
      <c r="A182" s="1">
        <v>42643</v>
      </c>
      <c r="B182">
        <v>27.41</v>
      </c>
      <c r="C182">
        <v>3.1320000000000001</v>
      </c>
      <c r="D182" s="2">
        <v>8.7515964240102164</v>
      </c>
      <c r="F182" s="3"/>
      <c r="I182" s="4"/>
    </row>
    <row r="183" spans="1:9" x14ac:dyDescent="0.2">
      <c r="A183" s="1">
        <v>42646</v>
      </c>
      <c r="B183">
        <v>27.79</v>
      </c>
      <c r="C183">
        <v>3.17</v>
      </c>
      <c r="D183" s="2">
        <v>8.7665615141955833</v>
      </c>
      <c r="F183" s="3"/>
      <c r="I183" s="4"/>
    </row>
    <row r="184" spans="1:9" x14ac:dyDescent="0.2">
      <c r="A184" s="1">
        <v>42647</v>
      </c>
      <c r="B184">
        <v>27.93</v>
      </c>
      <c r="C184">
        <v>3.1829999999999998</v>
      </c>
      <c r="D184" s="2">
        <v>8.7747408105560787</v>
      </c>
      <c r="F184" s="3"/>
      <c r="I184" s="4"/>
    </row>
    <row r="185" spans="1:9" x14ac:dyDescent="0.2">
      <c r="A185" s="1">
        <v>42648</v>
      </c>
      <c r="B185">
        <v>28.61</v>
      </c>
      <c r="C185">
        <v>3.26</v>
      </c>
      <c r="D185" s="2">
        <v>8.7760736196319016</v>
      </c>
      <c r="F185" s="3"/>
      <c r="I185" s="4"/>
    </row>
    <row r="186" spans="1:9" x14ac:dyDescent="0.2">
      <c r="A186" s="1">
        <v>42649</v>
      </c>
      <c r="B186">
        <v>28.8</v>
      </c>
      <c r="C186">
        <v>3.282</v>
      </c>
      <c r="D186" s="2">
        <v>8.7751371115173669</v>
      </c>
      <c r="F186" s="3"/>
      <c r="I186" s="4"/>
    </row>
    <row r="187" spans="1:9" x14ac:dyDescent="0.2">
      <c r="A187" s="1">
        <v>42650</v>
      </c>
      <c r="B187">
        <v>29.76</v>
      </c>
      <c r="C187">
        <v>3.391</v>
      </c>
      <c r="D187" s="2">
        <v>8.7761722205838986</v>
      </c>
      <c r="F187" s="3"/>
      <c r="I187" s="4"/>
    </row>
    <row r="188" spans="1:9" x14ac:dyDescent="0.2">
      <c r="A188" s="1">
        <v>42653</v>
      </c>
      <c r="B188">
        <v>30.01</v>
      </c>
      <c r="C188">
        <v>3.4540000000000002</v>
      </c>
      <c r="D188" s="2">
        <v>8.6884771279675732</v>
      </c>
      <c r="F188" s="3"/>
      <c r="I188" s="4"/>
    </row>
    <row r="189" spans="1:9" x14ac:dyDescent="0.2">
      <c r="A189" s="1">
        <v>42654</v>
      </c>
      <c r="B189">
        <v>29.79</v>
      </c>
      <c r="C189">
        <v>3.4289999999999998</v>
      </c>
      <c r="D189" s="2">
        <v>8.6876640419947506</v>
      </c>
      <c r="F189" s="3"/>
      <c r="I189" s="4"/>
    </row>
    <row r="190" spans="1:9" x14ac:dyDescent="0.2">
      <c r="A190" s="1">
        <v>42655</v>
      </c>
      <c r="B190">
        <v>29.55</v>
      </c>
      <c r="C190">
        <v>3.41</v>
      </c>
      <c r="D190" s="2">
        <v>8.6656891495601176</v>
      </c>
      <c r="F190" s="3"/>
      <c r="I190" s="4"/>
    </row>
    <row r="191" spans="1:9" x14ac:dyDescent="0.2">
      <c r="A191" s="1">
        <v>42656</v>
      </c>
      <c r="B191">
        <v>30.59</v>
      </c>
      <c r="C191">
        <v>3.532</v>
      </c>
      <c r="D191" s="2">
        <v>8.6608154020385051</v>
      </c>
      <c r="F191" s="3"/>
      <c r="I191" s="4"/>
    </row>
    <row r="192" spans="1:9" x14ac:dyDescent="0.2">
      <c r="A192" s="1">
        <v>42657</v>
      </c>
      <c r="B192">
        <v>30.34</v>
      </c>
      <c r="C192">
        <v>3.5030000000000001</v>
      </c>
      <c r="D192" s="2">
        <v>8.6611475877819011</v>
      </c>
      <c r="F192" s="3"/>
      <c r="I192" s="4"/>
    </row>
    <row r="193" spans="1:9" x14ac:dyDescent="0.2">
      <c r="A193" s="1">
        <v>42660</v>
      </c>
      <c r="B193">
        <v>30.15</v>
      </c>
      <c r="C193">
        <v>3.4809999999999999</v>
      </c>
      <c r="D193" s="2">
        <v>8.6613042229244463</v>
      </c>
      <c r="F193" s="3"/>
      <c r="I193" s="4"/>
    </row>
    <row r="194" spans="1:9" x14ac:dyDescent="0.2">
      <c r="A194" s="1">
        <v>42661</v>
      </c>
      <c r="B194">
        <v>30.18</v>
      </c>
      <c r="C194">
        <v>3.5049999999999999</v>
      </c>
      <c r="D194" s="2">
        <v>8.61055634807418</v>
      </c>
      <c r="F194" s="3"/>
      <c r="I194" s="4"/>
    </row>
    <row r="195" spans="1:9" x14ac:dyDescent="0.2">
      <c r="A195" s="1">
        <v>42662</v>
      </c>
      <c r="B195">
        <v>29.62</v>
      </c>
      <c r="C195">
        <v>3.4340000000000002</v>
      </c>
      <c r="D195" s="2">
        <v>8.6255096097845083</v>
      </c>
      <c r="F195" s="3"/>
      <c r="I195" s="4"/>
    </row>
    <row r="196" spans="1:9" x14ac:dyDescent="0.2">
      <c r="A196" s="1">
        <v>42663</v>
      </c>
      <c r="B196">
        <v>29.62</v>
      </c>
      <c r="C196">
        <v>3.4340000000000002</v>
      </c>
      <c r="D196" s="2">
        <v>8.6255096097845083</v>
      </c>
      <c r="F196" s="3"/>
      <c r="I196" s="4"/>
    </row>
    <row r="197" spans="1:9" x14ac:dyDescent="0.2">
      <c r="A197" s="1">
        <v>42664</v>
      </c>
      <c r="B197">
        <v>28.99</v>
      </c>
      <c r="C197">
        <v>3.3610000000000002</v>
      </c>
      <c r="D197" s="2">
        <v>8.6254091044332029</v>
      </c>
      <c r="F197" s="3"/>
      <c r="I197" s="4"/>
    </row>
    <row r="198" spans="1:9" x14ac:dyDescent="0.2">
      <c r="A198" s="1">
        <v>42667</v>
      </c>
      <c r="B198">
        <v>28.63</v>
      </c>
      <c r="C198">
        <v>3.319</v>
      </c>
      <c r="D198" s="2">
        <v>8.6260921964447128</v>
      </c>
      <c r="F198" s="3"/>
      <c r="I198" s="4"/>
    </row>
    <row r="199" spans="1:9" x14ac:dyDescent="0.2">
      <c r="A199" s="1">
        <v>42668</v>
      </c>
      <c r="B199">
        <v>27.47</v>
      </c>
      <c r="C199">
        <v>3.149</v>
      </c>
      <c r="D199" s="2">
        <v>8.7234042553191493</v>
      </c>
      <c r="F199" s="3"/>
      <c r="I199" s="4"/>
    </row>
    <row r="200" spans="1:9" x14ac:dyDescent="0.2">
      <c r="A200" s="1">
        <v>42669</v>
      </c>
      <c r="B200">
        <v>26.55</v>
      </c>
      <c r="C200">
        <v>3.036</v>
      </c>
      <c r="D200" s="2">
        <v>8.7450592885375489</v>
      </c>
      <c r="F200" s="3"/>
      <c r="I200" s="4"/>
    </row>
    <row r="201" spans="1:9" x14ac:dyDescent="0.2">
      <c r="A201" s="1">
        <v>42670</v>
      </c>
      <c r="B201">
        <v>26.92</v>
      </c>
      <c r="C201">
        <v>3.0680000000000001</v>
      </c>
      <c r="D201" s="2">
        <v>8.7744458930899611</v>
      </c>
      <c r="F201" s="3"/>
      <c r="I201" s="4"/>
    </row>
    <row r="202" spans="1:9" x14ac:dyDescent="0.2">
      <c r="A202" s="1">
        <v>42671</v>
      </c>
      <c r="B202">
        <v>27.24</v>
      </c>
      <c r="C202">
        <v>3.105</v>
      </c>
      <c r="D202" s="2">
        <v>8.7729468599033815</v>
      </c>
      <c r="F202" s="3"/>
      <c r="I202" s="4"/>
    </row>
    <row r="203" spans="1:9" x14ac:dyDescent="0.2">
      <c r="A203" s="1">
        <v>42674</v>
      </c>
      <c r="B203">
        <v>26.55</v>
      </c>
      <c r="C203">
        <v>3.0259999999999998</v>
      </c>
      <c r="D203" s="2">
        <v>8.7739590218109722</v>
      </c>
      <c r="F203" s="3"/>
      <c r="I203" s="4"/>
    </row>
    <row r="204" spans="1:9" x14ac:dyDescent="0.2">
      <c r="A204" s="1">
        <v>42675</v>
      </c>
      <c r="B204">
        <v>25.65</v>
      </c>
      <c r="C204">
        <v>2.9020000000000001</v>
      </c>
      <c r="D204" s="2">
        <v>8.8387319090282563</v>
      </c>
      <c r="F204" s="3"/>
      <c r="I204" s="4"/>
    </row>
    <row r="205" spans="1:9" x14ac:dyDescent="0.2">
      <c r="A205" s="1">
        <v>42676</v>
      </c>
      <c r="B205">
        <v>25.11</v>
      </c>
      <c r="C205">
        <v>2.7919999999999998</v>
      </c>
      <c r="D205" s="2">
        <v>8.9935530085959883</v>
      </c>
      <c r="F205" s="3"/>
      <c r="I205" s="4"/>
    </row>
    <row r="206" spans="1:9" x14ac:dyDescent="0.2">
      <c r="A206" s="1">
        <v>42677</v>
      </c>
      <c r="B206">
        <v>24.73</v>
      </c>
      <c r="C206">
        <v>2.7690000000000001</v>
      </c>
      <c r="D206" s="2">
        <v>8.9310220296135778</v>
      </c>
      <c r="F206" s="3"/>
      <c r="I206" s="4"/>
    </row>
    <row r="207" spans="1:9" x14ac:dyDescent="0.2">
      <c r="A207" s="1">
        <v>42678</v>
      </c>
      <c r="B207">
        <v>24.71</v>
      </c>
      <c r="C207">
        <v>2.7669999999999999</v>
      </c>
      <c r="D207" s="2">
        <v>8.9302493675460788</v>
      </c>
      <c r="F207" s="3"/>
      <c r="I207" s="4"/>
    </row>
    <row r="208" spans="1:9" x14ac:dyDescent="0.2">
      <c r="A208" s="1">
        <v>42681</v>
      </c>
      <c r="B208">
        <v>25.15</v>
      </c>
      <c r="C208">
        <v>2.8159999999999998</v>
      </c>
      <c r="D208" s="2">
        <v>8.931107954545455</v>
      </c>
      <c r="F208" s="3"/>
      <c r="I208" s="4"/>
    </row>
    <row r="209" spans="1:9" x14ac:dyDescent="0.2">
      <c r="A209" s="1">
        <v>42682</v>
      </c>
      <c r="B209">
        <v>23.76</v>
      </c>
      <c r="C209">
        <v>2.633</v>
      </c>
      <c r="D209" s="2">
        <v>9.0239270793771365</v>
      </c>
      <c r="F209" s="3"/>
      <c r="I209" s="4"/>
    </row>
    <row r="210" spans="1:9" x14ac:dyDescent="0.2">
      <c r="A210" s="1">
        <v>42683</v>
      </c>
      <c r="B210">
        <v>24.14</v>
      </c>
      <c r="C210">
        <v>2.69</v>
      </c>
      <c r="D210" s="2">
        <v>8.9739776951672869</v>
      </c>
      <c r="F210" s="3"/>
      <c r="I210" s="4"/>
    </row>
    <row r="211" spans="1:9" x14ac:dyDescent="0.2">
      <c r="A211" s="1">
        <v>42684</v>
      </c>
      <c r="B211">
        <v>23.62</v>
      </c>
      <c r="C211">
        <v>2.6320000000000001</v>
      </c>
      <c r="D211" s="2">
        <v>8.9741641337386024</v>
      </c>
      <c r="F211" s="3"/>
      <c r="I211" s="4"/>
    </row>
    <row r="212" spans="1:9" x14ac:dyDescent="0.2">
      <c r="A212" s="1">
        <v>42685</v>
      </c>
      <c r="B212">
        <v>23.5</v>
      </c>
      <c r="C212">
        <v>2.6190000000000002</v>
      </c>
      <c r="D212" s="2">
        <v>8.9728904161893848</v>
      </c>
      <c r="F212" s="3"/>
      <c r="I212" s="4"/>
    </row>
    <row r="213" spans="1:9" x14ac:dyDescent="0.2">
      <c r="A213" s="1">
        <v>42688</v>
      </c>
      <c r="B213">
        <v>24.67</v>
      </c>
      <c r="C213">
        <v>2.7490000000000001</v>
      </c>
      <c r="D213" s="2">
        <v>8.9741724263368496</v>
      </c>
      <c r="F213" s="3"/>
      <c r="I213" s="4"/>
    </row>
    <row r="214" spans="1:9" x14ac:dyDescent="0.2">
      <c r="A214" s="1">
        <v>42689</v>
      </c>
      <c r="B214">
        <v>24.11</v>
      </c>
      <c r="C214">
        <v>2.7090000000000001</v>
      </c>
      <c r="D214" s="2">
        <v>8.8999630860095973</v>
      </c>
      <c r="F214" s="3"/>
      <c r="I214" s="4"/>
    </row>
    <row r="215" spans="1:9" x14ac:dyDescent="0.2">
      <c r="A215" s="1">
        <v>42690</v>
      </c>
      <c r="B215">
        <v>24.6</v>
      </c>
      <c r="C215">
        <v>2.7639999999999998</v>
      </c>
      <c r="D215" s="2">
        <v>8.9001447178002913</v>
      </c>
      <c r="F215" s="3"/>
      <c r="I215" s="4"/>
    </row>
    <row r="216" spans="1:9" x14ac:dyDescent="0.2">
      <c r="A216" s="1">
        <v>42691</v>
      </c>
      <c r="B216">
        <v>23.76</v>
      </c>
      <c r="C216">
        <v>2.7029999999999998</v>
      </c>
      <c r="D216" s="2">
        <v>8.7902330743618204</v>
      </c>
      <c r="F216" s="3"/>
      <c r="I216" s="4"/>
    </row>
    <row r="217" spans="1:9" x14ac:dyDescent="0.2">
      <c r="A217" s="1">
        <v>42692</v>
      </c>
      <c r="B217">
        <v>24.9</v>
      </c>
      <c r="C217">
        <v>2.843</v>
      </c>
      <c r="D217" s="2">
        <v>8.7583538515652481</v>
      </c>
      <c r="F217" s="3"/>
      <c r="I217" s="4"/>
    </row>
    <row r="218" spans="1:9" x14ac:dyDescent="0.2">
      <c r="A218" s="1">
        <v>42695</v>
      </c>
      <c r="B218">
        <v>25.84</v>
      </c>
      <c r="C218">
        <v>2.95</v>
      </c>
      <c r="D218" s="2">
        <v>8.7593220338983038</v>
      </c>
      <c r="F218" s="3"/>
      <c r="I218" s="4"/>
    </row>
    <row r="219" spans="1:9" x14ac:dyDescent="0.2">
      <c r="A219" s="1">
        <v>42696</v>
      </c>
      <c r="B219">
        <v>26.12</v>
      </c>
      <c r="C219">
        <v>2.9820000000000002</v>
      </c>
      <c r="D219" s="2">
        <v>8.7592219986586173</v>
      </c>
      <c r="F219" s="3"/>
      <c r="I219" s="4"/>
    </row>
    <row r="220" spans="1:9" x14ac:dyDescent="0.2">
      <c r="A220" s="1">
        <v>42697</v>
      </c>
      <c r="B220">
        <v>26</v>
      </c>
      <c r="C220">
        <v>3.0259999999999998</v>
      </c>
      <c r="D220" s="2">
        <v>8.5922009253139464</v>
      </c>
      <c r="F220" s="3"/>
      <c r="I220" s="4"/>
    </row>
    <row r="221" spans="1:9" x14ac:dyDescent="0.2">
      <c r="A221" s="1">
        <v>42698</v>
      </c>
      <c r="B221">
        <v>26</v>
      </c>
      <c r="C221">
        <v>3.0259999999999998</v>
      </c>
      <c r="D221" s="2">
        <v>8.5922009253139464</v>
      </c>
      <c r="F221" s="3"/>
      <c r="I221" s="4"/>
    </row>
    <row r="222" spans="1:9" x14ac:dyDescent="0.2">
      <c r="A222" s="1">
        <v>42699</v>
      </c>
      <c r="B222">
        <v>26.51</v>
      </c>
      <c r="C222">
        <v>3.085</v>
      </c>
      <c r="D222" s="2">
        <v>8.593192868719612</v>
      </c>
      <c r="F222" s="3"/>
      <c r="I222" s="4"/>
    </row>
    <row r="223" spans="1:9" x14ac:dyDescent="0.2">
      <c r="A223" s="1">
        <v>42702</v>
      </c>
      <c r="B223">
        <v>27.77</v>
      </c>
      <c r="C223">
        <v>3.2320000000000002</v>
      </c>
      <c r="D223" s="2">
        <v>8.5922029702970288</v>
      </c>
      <c r="F223" s="3"/>
      <c r="I223" s="4"/>
    </row>
  </sheetData>
  <sortState xmlns:xlrd2="http://schemas.microsoft.com/office/spreadsheetml/2017/richdata2" ref="A5:K223">
    <sortCondition ref="A9:A2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6BE9-DA22-F14A-8E1B-0E43F48B57AD}">
  <dimension ref="A1:F220"/>
  <sheetViews>
    <sheetView tabSelected="1" zoomScale="149" zoomScaleNormal="149" workbookViewId="0">
      <selection activeCell="D17" sqref="D17"/>
    </sheetView>
  </sheetViews>
  <sheetFormatPr baseColWidth="10" defaultRowHeight="15" x14ac:dyDescent="0.2"/>
  <cols>
    <col min="1" max="1" width="22.5" bestFit="1" customWidth="1"/>
    <col min="2" max="2" width="27.5" customWidth="1"/>
    <col min="3" max="3" width="16.83203125" bestFit="1" customWidth="1"/>
    <col min="4" max="4" width="12.5" bestFit="1" customWidth="1"/>
    <col min="5" max="5" width="12.6640625" bestFit="1" customWidth="1"/>
  </cols>
  <sheetData>
    <row r="1" spans="1:6" x14ac:dyDescent="0.2">
      <c r="A1" t="s">
        <v>0</v>
      </c>
      <c r="B1" t="s">
        <v>7</v>
      </c>
      <c r="C1" t="s">
        <v>12</v>
      </c>
      <c r="D1" t="s">
        <v>8</v>
      </c>
      <c r="E1" t="s">
        <v>9</v>
      </c>
      <c r="F1" t="s">
        <v>13</v>
      </c>
    </row>
    <row r="2" spans="1:6" x14ac:dyDescent="0.2">
      <c r="A2" s="1">
        <v>42395</v>
      </c>
      <c r="B2">
        <v>2.7130000000000001</v>
      </c>
      <c r="C2" t="str">
        <f t="shared" ref="C2:C5" si="0">IF(WEEKDAY(A2)=2, B2-B1, "")</f>
        <v/>
      </c>
      <c r="F2" t="str">
        <f>IF(C2="", "", E2 - (Parameters!$B$2 * B2))</f>
        <v/>
      </c>
    </row>
    <row r="3" spans="1:6" x14ac:dyDescent="0.2">
      <c r="A3" s="1">
        <v>42396</v>
      </c>
      <c r="B3">
        <v>2.7</v>
      </c>
      <c r="C3" t="str">
        <f t="shared" si="0"/>
        <v/>
      </c>
      <c r="D3" t="str">
        <f>IF(C3="", "", Parameters!$B$2+(Parameters!$A$2*Rebalance!B3))</f>
        <v/>
      </c>
      <c r="E3" t="str">
        <f t="shared" ref="E3:E5" si="1">IF(C3="", "", D3 * B3)</f>
        <v/>
      </c>
      <c r="F3" t="str">
        <f>IF(C3="", "", E3 - (D3 * B3))</f>
        <v/>
      </c>
    </row>
    <row r="4" spans="1:6" x14ac:dyDescent="0.2">
      <c r="A4" s="1">
        <v>42397</v>
      </c>
      <c r="B4">
        <v>2.6920000000000002</v>
      </c>
      <c r="C4" t="str">
        <f t="shared" si="0"/>
        <v/>
      </c>
      <c r="D4" t="str">
        <f>IF(C4="", "", Parameters!$B$2+(Parameters!$A$2*Rebalance!B4))</f>
        <v/>
      </c>
      <c r="E4" t="str">
        <f t="shared" si="1"/>
        <v/>
      </c>
      <c r="F4" t="str">
        <f t="shared" ref="F4:F5" si="2">IF(C4="", "", E4 - (D4 * B4))</f>
        <v/>
      </c>
    </row>
    <row r="5" spans="1:6" x14ac:dyDescent="0.2">
      <c r="A5" s="1">
        <v>42398</v>
      </c>
      <c r="B5">
        <v>2.742</v>
      </c>
      <c r="C5" t="str">
        <f t="shared" si="0"/>
        <v/>
      </c>
      <c r="D5" t="str">
        <f>IF(C5="", "", Parameters!$B$2+(Parameters!$A$2*Rebalance!B5))</f>
        <v/>
      </c>
      <c r="E5" t="str">
        <f t="shared" si="1"/>
        <v/>
      </c>
      <c r="F5" t="str">
        <f t="shared" si="2"/>
        <v/>
      </c>
    </row>
    <row r="6" spans="1:6" x14ac:dyDescent="0.2">
      <c r="A6" s="1">
        <v>42401</v>
      </c>
      <c r="B6">
        <v>2.7</v>
      </c>
      <c r="C6">
        <v>0</v>
      </c>
      <c r="D6">
        <f>IF(C6="", "", Parameters!$B$2+(Parameters!$A$2*C6))</f>
        <v>100</v>
      </c>
      <c r="E6">
        <f>IF(C6="", "", D6 * B6)</f>
        <v>270</v>
      </c>
      <c r="F6">
        <f>IF(C6="", "", E6 - (Parameters!B2* B6))</f>
        <v>0</v>
      </c>
    </row>
    <row r="7" spans="1:6" x14ac:dyDescent="0.2">
      <c r="A7" s="1">
        <v>42402</v>
      </c>
      <c r="B7">
        <v>2.6560000000000001</v>
      </c>
      <c r="C7" t="str">
        <f t="shared" ref="C7:C70" si="3">IF(WEEKDAY(A7)=2, B7-B2, "")</f>
        <v/>
      </c>
      <c r="D7">
        <f>IF(C7="", D6, D6+(Parameters!$A$2*C7))</f>
        <v>100</v>
      </c>
      <c r="E7" t="str">
        <f t="shared" ref="E7:E30" si="4">IF(C7="", "", D7 * B7)</f>
        <v/>
      </c>
      <c r="F7" t="str">
        <f t="shared" ref="F7:F10" si="5">IF(C7="", "", E7 - (D2* B7))</f>
        <v/>
      </c>
    </row>
    <row r="8" spans="1:6" x14ac:dyDescent="0.2">
      <c r="A8" s="1">
        <v>42403</v>
      </c>
      <c r="B8">
        <v>2.6640000000000001</v>
      </c>
      <c r="C8" t="str">
        <f t="shared" si="3"/>
        <v/>
      </c>
      <c r="D8">
        <f>IF(C8="", D7, D7+(Parameters!$A$2*C8))</f>
        <v>100</v>
      </c>
      <c r="E8" t="str">
        <f t="shared" si="4"/>
        <v/>
      </c>
      <c r="F8" t="str">
        <f t="shared" si="5"/>
        <v/>
      </c>
    </row>
    <row r="9" spans="1:6" x14ac:dyDescent="0.2">
      <c r="A9" s="1">
        <v>42404</v>
      </c>
      <c r="B9">
        <v>2.641</v>
      </c>
      <c r="C9" t="str">
        <f t="shared" si="3"/>
        <v/>
      </c>
      <c r="D9">
        <f>IF(C9="", D8, D8+(Parameters!$A$2*C9))</f>
        <v>100</v>
      </c>
      <c r="E9" t="str">
        <f t="shared" si="4"/>
        <v/>
      </c>
      <c r="F9" t="str">
        <f t="shared" si="5"/>
        <v/>
      </c>
    </row>
    <row r="10" spans="1:6" x14ac:dyDescent="0.2">
      <c r="A10" s="1">
        <v>42405</v>
      </c>
      <c r="B10">
        <v>2.69</v>
      </c>
      <c r="C10" t="str">
        <f t="shared" si="3"/>
        <v/>
      </c>
      <c r="D10">
        <f>IF(C10="", D9, D9+(Parameters!$A$2*C10))</f>
        <v>100</v>
      </c>
      <c r="E10" t="str">
        <f t="shared" si="4"/>
        <v/>
      </c>
      <c r="F10" t="str">
        <f t="shared" si="5"/>
        <v/>
      </c>
    </row>
    <row r="11" spans="1:6" x14ac:dyDescent="0.2">
      <c r="A11" s="1">
        <v>42408</v>
      </c>
      <c r="B11">
        <v>2.7010000000000001</v>
      </c>
      <c r="C11">
        <f t="shared" si="3"/>
        <v>9.9999999999988987E-4</v>
      </c>
      <c r="D11">
        <f>IF(C11="", D10, D10-(Parameters!$A$2*C11))</f>
        <v>99.999899999999997</v>
      </c>
      <c r="E11">
        <f t="shared" si="4"/>
        <v>270.0997299</v>
      </c>
      <c r="F11">
        <f>IF(C11="", "", 1-ABS(E11-(B11*Parameters!$B$2))/Rebalance!E11)</f>
        <v>0.99999899999899988</v>
      </c>
    </row>
    <row r="12" spans="1:6" x14ac:dyDescent="0.2">
      <c r="A12" s="1">
        <v>42409</v>
      </c>
      <c r="B12">
        <v>2.6840000000000002</v>
      </c>
      <c r="C12" t="str">
        <f t="shared" si="3"/>
        <v/>
      </c>
      <c r="D12">
        <f>IF(C12="", D11, D11-(Parameters!$A$2*C12))</f>
        <v>99.999899999999997</v>
      </c>
      <c r="E12" t="str">
        <f t="shared" si="4"/>
        <v/>
      </c>
      <c r="F12" t="str">
        <f>IF(C12="", "", 1-ABS(E12-(B12*Parameters!$B$2))/Rebalance!E12)</f>
        <v/>
      </c>
    </row>
    <row r="13" spans="1:6" x14ac:dyDescent="0.2">
      <c r="A13" s="1">
        <v>42410</v>
      </c>
      <c r="B13">
        <v>2.6509999999999998</v>
      </c>
      <c r="C13" t="str">
        <f>IF(WEEKDAY(A13)=2, B13-B8, "")</f>
        <v/>
      </c>
      <c r="D13">
        <f>IF(C13="", D12, D12-(Parameters!$A$2*C13))</f>
        <v>99.999899999999997</v>
      </c>
      <c r="E13" t="str">
        <f t="shared" si="4"/>
        <v/>
      </c>
      <c r="F13" t="str">
        <f>IF(C13="", "", 1-ABS(E13-(B13*Parameters!$B$2))/Rebalance!E13)</f>
        <v/>
      </c>
    </row>
    <row r="14" spans="1:6" x14ac:dyDescent="0.2">
      <c r="A14" s="1">
        <v>42411</v>
      </c>
      <c r="B14">
        <v>2.6269999999999998</v>
      </c>
      <c r="C14" t="str">
        <f t="shared" si="3"/>
        <v/>
      </c>
      <c r="D14">
        <f>IF(C14="", D13, D13-(Parameters!$A$2*C14))</f>
        <v>99.999899999999997</v>
      </c>
      <c r="E14" t="str">
        <f t="shared" si="4"/>
        <v/>
      </c>
      <c r="F14" t="str">
        <f>IF(C14="", "", 1-ABS(E14-(B14*Parameters!$B$2))/Rebalance!E14)</f>
        <v/>
      </c>
    </row>
    <row r="15" spans="1:6" x14ac:dyDescent="0.2">
      <c r="A15" s="1">
        <v>42412</v>
      </c>
      <c r="B15">
        <v>2.6030000000000002</v>
      </c>
      <c r="C15" t="str">
        <f t="shared" si="3"/>
        <v/>
      </c>
      <c r="D15">
        <f>IF(C15="", D14, D14-(Parameters!$A$2*C15))</f>
        <v>99.999899999999997</v>
      </c>
      <c r="E15" t="str">
        <f t="shared" si="4"/>
        <v/>
      </c>
      <c r="F15" t="str">
        <f>IF(C15="", "", 1-ABS(E15-(B15*Parameters!$B$2))/Rebalance!E15)</f>
        <v/>
      </c>
    </row>
    <row r="16" spans="1:6" x14ac:dyDescent="0.2">
      <c r="A16" s="1">
        <v>42415</v>
      </c>
      <c r="B16">
        <v>2.6030000000000002</v>
      </c>
      <c r="C16">
        <f t="shared" si="3"/>
        <v>-9.7999999999999865E-2</v>
      </c>
      <c r="D16">
        <f>IF(C16="", D15, D15-(Parameters!$A$2*C16))</f>
        <v>100.0097</v>
      </c>
      <c r="E16">
        <f t="shared" si="4"/>
        <v>260.32524910000001</v>
      </c>
      <c r="F16">
        <f>IF(C16="", "", 1-ABS(E16-(B16*Parameters!$B$2))/Rebalance!E16)</f>
        <v>0.99990300940808741</v>
      </c>
    </row>
    <row r="17" spans="1:6" x14ac:dyDescent="0.2">
      <c r="A17" s="1">
        <v>42416</v>
      </c>
      <c r="B17">
        <v>2.5680000000000001</v>
      </c>
      <c r="C17" t="str">
        <f t="shared" si="3"/>
        <v/>
      </c>
      <c r="D17">
        <f>IF(C17="", D16, D16-(Parameters!$A$2*C17))</f>
        <v>100.0097</v>
      </c>
      <c r="E17" t="str">
        <f t="shared" si="4"/>
        <v/>
      </c>
      <c r="F17" t="str">
        <f>IF(C17="", "", 1-ABS(E17-(B17*Parameters!$B$2))/Rebalance!E17)</f>
        <v/>
      </c>
    </row>
    <row r="18" spans="1:6" x14ac:dyDescent="0.2">
      <c r="A18" s="1">
        <v>42417</v>
      </c>
      <c r="B18">
        <v>2.5870000000000002</v>
      </c>
      <c r="C18" t="str">
        <f t="shared" si="3"/>
        <v/>
      </c>
      <c r="D18">
        <f>IF(C18="", D17, D17-(Parameters!$A$2*C18))</f>
        <v>100.0097</v>
      </c>
      <c r="E18" t="str">
        <f t="shared" si="4"/>
        <v/>
      </c>
      <c r="F18" t="str">
        <f>IF(C18="", "", 1-ABS(E18-(B18*Parameters!$B$2))/Rebalance!E18)</f>
        <v/>
      </c>
    </row>
    <row r="19" spans="1:6" x14ac:dyDescent="0.2">
      <c r="A19" s="1">
        <v>42418</v>
      </c>
      <c r="B19">
        <v>2.532</v>
      </c>
      <c r="C19" t="str">
        <f t="shared" si="3"/>
        <v/>
      </c>
      <c r="D19">
        <f>IF(C19="", D18, D18-(Parameters!$A$2*C19))</f>
        <v>100.0097</v>
      </c>
      <c r="E19" t="str">
        <f t="shared" si="4"/>
        <v/>
      </c>
      <c r="F19" t="str">
        <f>IF(C19="", "", 1-ABS(E19-(B19*Parameters!$B$2))/Rebalance!E19)</f>
        <v/>
      </c>
    </row>
    <row r="20" spans="1:6" x14ac:dyDescent="0.2">
      <c r="A20" s="1">
        <v>42419</v>
      </c>
      <c r="B20">
        <v>2.484</v>
      </c>
      <c r="C20" t="str">
        <f t="shared" si="3"/>
        <v/>
      </c>
      <c r="D20">
        <f>IF(C20="", D19, D19-(Parameters!$A$2*C20))</f>
        <v>100.0097</v>
      </c>
      <c r="E20" t="str">
        <f t="shared" si="4"/>
        <v/>
      </c>
      <c r="F20" t="str">
        <f>IF(C20="", "", 1-ABS(E20-(B20*Parameters!$B$2))/Rebalance!E20)</f>
        <v/>
      </c>
    </row>
    <row r="21" spans="1:6" x14ac:dyDescent="0.2">
      <c r="A21" s="1">
        <v>42422</v>
      </c>
      <c r="B21">
        <v>2.46</v>
      </c>
      <c r="C21">
        <f t="shared" si="3"/>
        <v>-0.14300000000000024</v>
      </c>
      <c r="D21">
        <f>IF(C21="", D20, D20-(Parameters!$A$2*C21))</f>
        <v>100.024</v>
      </c>
      <c r="E21">
        <f t="shared" si="4"/>
        <v>246.05904000000001</v>
      </c>
      <c r="F21">
        <f>IF(C21="", "", 1-ABS(E21-(B21*Parameters!$B$2))/Rebalance!E21)</f>
        <v>0.99976005758617925</v>
      </c>
    </row>
    <row r="22" spans="1:6" x14ac:dyDescent="0.2">
      <c r="A22" s="1">
        <v>42423</v>
      </c>
      <c r="B22">
        <v>2.4359999999999999</v>
      </c>
      <c r="C22" t="str">
        <f t="shared" si="3"/>
        <v/>
      </c>
      <c r="D22">
        <f>IF(C22="", D21, D21-(Parameters!$A$2*C22))</f>
        <v>100.024</v>
      </c>
      <c r="E22" t="str">
        <f t="shared" si="4"/>
        <v/>
      </c>
      <c r="F22" t="str">
        <f>IF(C22="", "", 1-ABS(E22-(B22*Parameters!$B$2))/Rebalance!E22)</f>
        <v/>
      </c>
    </row>
    <row r="23" spans="1:6" x14ac:dyDescent="0.2">
      <c r="A23" s="1">
        <v>42424</v>
      </c>
      <c r="B23">
        <v>2.4449999999999998</v>
      </c>
      <c r="C23" t="str">
        <f t="shared" si="3"/>
        <v/>
      </c>
      <c r="D23">
        <f>IF(C23="", D22, D22-(Parameters!$A$2*C23))</f>
        <v>100.024</v>
      </c>
      <c r="E23" t="str">
        <f t="shared" si="4"/>
        <v/>
      </c>
      <c r="F23" t="str">
        <f>IF(C23="", "", 1-ABS(E23-(B23*Parameters!$B$2))/Rebalance!E23)</f>
        <v/>
      </c>
    </row>
    <row r="24" spans="1:6" x14ac:dyDescent="0.2">
      <c r="A24" s="1">
        <v>42425</v>
      </c>
      <c r="B24">
        <v>2.42</v>
      </c>
      <c r="C24" t="str">
        <f t="shared" si="3"/>
        <v/>
      </c>
      <c r="D24">
        <f>IF(C24="", D23, D23-(Parameters!$A$2*C24))</f>
        <v>100.024</v>
      </c>
      <c r="E24" t="str">
        <f t="shared" si="4"/>
        <v/>
      </c>
      <c r="F24" t="str">
        <f>IF(C24="", "", 1-ABS(E24-(B24*Parameters!$B$2))/Rebalance!E24)</f>
        <v/>
      </c>
    </row>
    <row r="25" spans="1:6" x14ac:dyDescent="0.2">
      <c r="A25" s="1">
        <v>42426</v>
      </c>
      <c r="B25">
        <v>2.4340000000000002</v>
      </c>
      <c r="C25" t="str">
        <f t="shared" si="3"/>
        <v/>
      </c>
      <c r="D25">
        <f>IF(C25="", D24, D24-(Parameters!$A$2*C25))</f>
        <v>100.024</v>
      </c>
      <c r="E25" t="str">
        <f t="shared" si="4"/>
        <v/>
      </c>
      <c r="F25" t="str">
        <f>IF(C25="", "", 1-ABS(E25-(B25*Parameters!$B$2))/Rebalance!E25)</f>
        <v/>
      </c>
    </row>
    <row r="26" spans="1:6" x14ac:dyDescent="0.2">
      <c r="A26" s="1">
        <v>42429</v>
      </c>
      <c r="B26">
        <v>2.4590000000000001</v>
      </c>
      <c r="C26">
        <f t="shared" si="3"/>
        <v>-9.9999999999988987E-4</v>
      </c>
      <c r="D26">
        <f>IF(C26="", D25, D25-(Parameters!$A$2*C26))</f>
        <v>100.0241</v>
      </c>
      <c r="E26">
        <f t="shared" si="4"/>
        <v>245.95926190000003</v>
      </c>
      <c r="F26">
        <f>IF(C26="", "", 1-ABS(E26-(B26*Parameters!$B$2))/Rebalance!E26)</f>
        <v>0.99975905806700571</v>
      </c>
    </row>
    <row r="27" spans="1:6" x14ac:dyDescent="0.2">
      <c r="A27" s="1">
        <v>42430</v>
      </c>
      <c r="B27">
        <v>2.5209999999999999</v>
      </c>
      <c r="C27" t="str">
        <f t="shared" si="3"/>
        <v/>
      </c>
      <c r="D27">
        <f>IF(C27="", D26, D26-(Parameters!$A$2*C27))</f>
        <v>100.0241</v>
      </c>
      <c r="E27" t="str">
        <f t="shared" si="4"/>
        <v/>
      </c>
      <c r="F27" t="str">
        <f>IF(C27="", "", 1-ABS(E27-(B27*Parameters!$B$2))/Rebalance!E27)</f>
        <v/>
      </c>
    </row>
    <row r="28" spans="1:6" x14ac:dyDescent="0.2">
      <c r="A28" s="1">
        <v>42431</v>
      </c>
      <c r="B28">
        <v>2.508</v>
      </c>
      <c r="C28" t="str">
        <f t="shared" si="3"/>
        <v/>
      </c>
      <c r="D28">
        <f>IF(C28="", D27, D27-(Parameters!$A$2*C28))</f>
        <v>100.0241</v>
      </c>
      <c r="E28" t="str">
        <f t="shared" si="4"/>
        <v/>
      </c>
      <c r="F28" t="str">
        <f>IF(C28="", "", 1-ABS(E28-(B28*Parameters!$B$2))/Rebalance!E28)</f>
        <v/>
      </c>
    </row>
    <row r="29" spans="1:6" x14ac:dyDescent="0.2">
      <c r="A29" s="1">
        <v>42432</v>
      </c>
      <c r="B29">
        <v>2.528</v>
      </c>
      <c r="C29" t="str">
        <f t="shared" si="3"/>
        <v/>
      </c>
      <c r="D29">
        <f>IF(C29="", D28, D28-(Parameters!$A$2*C29))</f>
        <v>100.0241</v>
      </c>
      <c r="E29" t="str">
        <f t="shared" si="4"/>
        <v/>
      </c>
      <c r="F29" t="str">
        <f>IF(C29="", "", 1-ABS(E29-(B29*Parameters!$B$2))/Rebalance!E29)</f>
        <v/>
      </c>
    </row>
    <row r="30" spans="1:6" x14ac:dyDescent="0.2">
      <c r="A30" s="1">
        <v>42433</v>
      </c>
      <c r="B30">
        <v>2.5489999999999999</v>
      </c>
      <c r="C30" t="str">
        <f t="shared" si="3"/>
        <v/>
      </c>
      <c r="D30">
        <f>IF(C30="", D29, D29-(Parameters!$A$2*C30))</f>
        <v>100.0241</v>
      </c>
      <c r="E30" t="str">
        <f t="shared" si="4"/>
        <v/>
      </c>
      <c r="F30" t="str">
        <f>IF(C30="", "", 1-ABS(E30-(B30*Parameters!$B$2))/Rebalance!E30)</f>
        <v/>
      </c>
    </row>
    <row r="31" spans="1:6" x14ac:dyDescent="0.2">
      <c r="A31" s="1">
        <v>42436</v>
      </c>
      <c r="B31">
        <v>2.5489999999999999</v>
      </c>
      <c r="C31">
        <f t="shared" si="3"/>
        <v>8.9999999999999858E-2</v>
      </c>
      <c r="D31">
        <f>IF(C31="", D30, D30-(Parameters!$A$2*C31))</f>
        <v>100.0151</v>
      </c>
      <c r="E31">
        <f t="shared" ref="E31:E69" si="6">IF(C31="", "", D31 * B31)</f>
        <v>254.93848990000001</v>
      </c>
      <c r="F31">
        <f>IF(C31="", "", 1-ABS(E31-(B31*Parameters!$B$2))/Rebalance!E31)</f>
        <v>0.99984902279755761</v>
      </c>
    </row>
    <row r="32" spans="1:6" x14ac:dyDescent="0.2">
      <c r="A32" s="1">
        <v>42437</v>
      </c>
      <c r="B32">
        <v>2.5390000000000001</v>
      </c>
      <c r="C32" t="str">
        <f t="shared" si="3"/>
        <v/>
      </c>
      <c r="D32">
        <f>IF(C32="", D31, D31-(Parameters!$A$2*C32))</f>
        <v>100.0151</v>
      </c>
      <c r="E32" t="str">
        <f t="shared" si="6"/>
        <v/>
      </c>
      <c r="F32" t="str">
        <f>IF(C32="", "", 1-ABS(E32-(B32*Parameters!$B$2))/Rebalance!E32)</f>
        <v/>
      </c>
    </row>
    <row r="33" spans="1:6" x14ac:dyDescent="0.2">
      <c r="A33" s="1">
        <v>42438</v>
      </c>
      <c r="B33">
        <v>2.5720000000000001</v>
      </c>
      <c r="C33" t="str">
        <f t="shared" si="3"/>
        <v/>
      </c>
      <c r="D33">
        <f>IF(C33="", D32, D32-(Parameters!$A$2*C33))</f>
        <v>100.0151</v>
      </c>
      <c r="E33" t="str">
        <f t="shared" si="6"/>
        <v/>
      </c>
      <c r="F33" t="str">
        <f>IF(C33="", "", 1-ABS(E33-(B33*Parameters!$B$2))/Rebalance!E33)</f>
        <v/>
      </c>
    </row>
    <row r="34" spans="1:6" x14ac:dyDescent="0.2">
      <c r="A34" s="1">
        <v>42439</v>
      </c>
      <c r="B34">
        <v>2.6429999999999998</v>
      </c>
      <c r="C34" t="str">
        <f t="shared" si="3"/>
        <v/>
      </c>
      <c r="D34">
        <f>IF(C34="", D33, D33-(Parameters!$A$2*C34))</f>
        <v>100.0151</v>
      </c>
      <c r="E34" t="str">
        <f t="shared" si="6"/>
        <v/>
      </c>
      <c r="F34" t="str">
        <f>IF(C34="", "", 1-ABS(E34-(B34*Parameters!$B$2))/Rebalance!E34)</f>
        <v/>
      </c>
    </row>
    <row r="35" spans="1:6" x14ac:dyDescent="0.2">
      <c r="A35" s="1">
        <v>42440</v>
      </c>
      <c r="B35">
        <v>2.669</v>
      </c>
      <c r="C35" t="str">
        <f t="shared" si="3"/>
        <v/>
      </c>
      <c r="D35">
        <f>IF(C35="", D34, D34-(Parameters!$A$2*C35))</f>
        <v>100.0151</v>
      </c>
      <c r="E35" t="str">
        <f t="shared" si="6"/>
        <v/>
      </c>
      <c r="F35" t="str">
        <f>IF(C35="", "", 1-ABS(E35-(B35*Parameters!$B$2))/Rebalance!E35)</f>
        <v/>
      </c>
    </row>
    <row r="36" spans="1:6" x14ac:dyDescent="0.2">
      <c r="A36" s="1">
        <v>42443</v>
      </c>
      <c r="B36">
        <v>2.665</v>
      </c>
      <c r="C36">
        <f t="shared" si="3"/>
        <v>0.1160000000000001</v>
      </c>
      <c r="D36">
        <f>IF(C36="", D35, D35-(Parameters!$A$2*C36))</f>
        <v>100.0035</v>
      </c>
      <c r="E36">
        <f t="shared" si="6"/>
        <v>266.50932749999998</v>
      </c>
      <c r="F36">
        <f>IF(C36="", "", 1-ABS(E36-(B36*Parameters!$B$2))/Rebalance!E36)</f>
        <v>0.99996500122495724</v>
      </c>
    </row>
    <row r="37" spans="1:6" x14ac:dyDescent="0.2">
      <c r="A37" s="1">
        <v>42444</v>
      </c>
      <c r="B37">
        <v>2.681</v>
      </c>
      <c r="C37" t="str">
        <f t="shared" si="3"/>
        <v/>
      </c>
      <c r="D37">
        <f>IF(C37="", D36, D36-(Parameters!$A$2*C37))</f>
        <v>100.0035</v>
      </c>
      <c r="E37" t="str">
        <f t="shared" si="6"/>
        <v/>
      </c>
      <c r="F37" t="str">
        <f>IF(C37="", "", 1-ABS(E37-(B37*Parameters!$B$2))/Rebalance!E37)</f>
        <v/>
      </c>
    </row>
    <row r="38" spans="1:6" x14ac:dyDescent="0.2">
      <c r="A38" s="1">
        <v>42445</v>
      </c>
      <c r="B38">
        <v>2.6989999999999998</v>
      </c>
      <c r="C38" t="str">
        <f t="shared" si="3"/>
        <v/>
      </c>
      <c r="D38">
        <f>IF(C38="", D37, D37-(Parameters!$A$2*C38))</f>
        <v>100.0035</v>
      </c>
      <c r="E38" t="str">
        <f t="shared" si="6"/>
        <v/>
      </c>
      <c r="F38" t="str">
        <f>IF(C38="", "", 1-ABS(E38-(B38*Parameters!$B$2))/Rebalance!E38)</f>
        <v/>
      </c>
    </row>
    <row r="39" spans="1:6" x14ac:dyDescent="0.2">
      <c r="A39" s="1">
        <v>42446</v>
      </c>
      <c r="B39">
        <v>2.7469999999999999</v>
      </c>
      <c r="C39" t="str">
        <f t="shared" si="3"/>
        <v/>
      </c>
      <c r="D39">
        <f>IF(C39="", D38, D38-(Parameters!$A$2*C39))</f>
        <v>100.0035</v>
      </c>
      <c r="E39" t="str">
        <f t="shared" si="6"/>
        <v/>
      </c>
      <c r="F39" t="str">
        <f>IF(C39="", "", 1-ABS(E39-(B39*Parameters!$B$2))/Rebalance!E39)</f>
        <v/>
      </c>
    </row>
    <row r="40" spans="1:6" x14ac:dyDescent="0.2">
      <c r="A40" s="1">
        <v>42447</v>
      </c>
      <c r="B40">
        <v>2.7269999999999999</v>
      </c>
      <c r="C40" t="str">
        <f t="shared" si="3"/>
        <v/>
      </c>
      <c r="D40">
        <f>IF(C40="", D39, D39-(Parameters!$A$2*C40))</f>
        <v>100.0035</v>
      </c>
      <c r="E40" t="str">
        <f t="shared" si="6"/>
        <v/>
      </c>
      <c r="F40" t="str">
        <f>IF(C40="", "", 1-ABS(E40-(B40*Parameters!$B$2))/Rebalance!E40)</f>
        <v/>
      </c>
    </row>
    <row r="41" spans="1:6" x14ac:dyDescent="0.2">
      <c r="A41" s="1">
        <v>42450</v>
      </c>
      <c r="B41">
        <v>2.6789999999999998</v>
      </c>
      <c r="C41">
        <f t="shared" si="3"/>
        <v>1.399999999999979E-2</v>
      </c>
      <c r="D41">
        <f>IF(C41="", D40, D40-(Parameters!$A$2*C41))</f>
        <v>100.0021</v>
      </c>
      <c r="E41">
        <f t="shared" si="6"/>
        <v>267.90562589999996</v>
      </c>
      <c r="F41">
        <f>IF(C41="", "", 1-ABS(E41-(B41*Parameters!$B$2))/Rebalance!E41)</f>
        <v>0.99997900044099075</v>
      </c>
    </row>
    <row r="42" spans="1:6" x14ac:dyDescent="0.2">
      <c r="A42" s="1">
        <v>42451</v>
      </c>
      <c r="B42">
        <v>2.7170000000000001</v>
      </c>
      <c r="C42" t="str">
        <f t="shared" si="3"/>
        <v/>
      </c>
      <c r="D42">
        <f>IF(C42="", D41, D41-(Parameters!$A$2*C42))</f>
        <v>100.0021</v>
      </c>
      <c r="E42" t="str">
        <f t="shared" si="6"/>
        <v/>
      </c>
      <c r="F42" t="str">
        <f>IF(C42="", "", 1-ABS(E42-(B42*Parameters!$B$2))/Rebalance!E42)</f>
        <v/>
      </c>
    </row>
    <row r="43" spans="1:6" x14ac:dyDescent="0.2">
      <c r="A43" s="1">
        <v>42452</v>
      </c>
      <c r="B43">
        <v>2.6970000000000001</v>
      </c>
      <c r="C43" t="str">
        <f t="shared" si="3"/>
        <v/>
      </c>
      <c r="D43">
        <f>IF(C43="", D42, D42-(Parameters!$A$2*C43))</f>
        <v>100.0021</v>
      </c>
      <c r="E43" t="str">
        <f t="shared" si="6"/>
        <v/>
      </c>
      <c r="F43" t="str">
        <f>IF(C43="", "", 1-ABS(E43-(B43*Parameters!$B$2))/Rebalance!E43)</f>
        <v/>
      </c>
    </row>
    <row r="44" spans="1:6" x14ac:dyDescent="0.2">
      <c r="A44" s="1">
        <v>42453</v>
      </c>
      <c r="B44">
        <v>2.7309999999999999</v>
      </c>
      <c r="C44" t="str">
        <f t="shared" si="3"/>
        <v/>
      </c>
      <c r="D44">
        <f>IF(C44="", D43, D43-(Parameters!$A$2*C44))</f>
        <v>100.0021</v>
      </c>
      <c r="E44" t="str">
        <f t="shared" si="6"/>
        <v/>
      </c>
      <c r="F44" t="str">
        <f>IF(C44="", "", 1-ABS(E44-(B44*Parameters!$B$2))/Rebalance!E44)</f>
        <v/>
      </c>
    </row>
    <row r="45" spans="1:6" x14ac:dyDescent="0.2">
      <c r="A45" s="1">
        <v>42457</v>
      </c>
      <c r="B45">
        <v>2.774</v>
      </c>
      <c r="C45">
        <f t="shared" si="3"/>
        <v>4.7000000000000153E-2</v>
      </c>
      <c r="D45">
        <f>IF(C45="", D44, D44-(Parameters!$A$2*C45))</f>
        <v>99.997399999999999</v>
      </c>
      <c r="E45">
        <f t="shared" si="6"/>
        <v>277.39278760000002</v>
      </c>
      <c r="F45">
        <f>IF(C45="", "", 1-ABS(E45-(B45*Parameters!$B$2))/Rebalance!E45)</f>
        <v>0.99997399932398257</v>
      </c>
    </row>
    <row r="46" spans="1:6" x14ac:dyDescent="0.2">
      <c r="A46" s="1">
        <v>42458</v>
      </c>
      <c r="B46">
        <v>2.81</v>
      </c>
      <c r="C46" t="str">
        <f t="shared" si="3"/>
        <v/>
      </c>
      <c r="D46">
        <f>IF(C46="", D45, D45-(Parameters!$A$2*C46))</f>
        <v>99.997399999999999</v>
      </c>
      <c r="E46" t="str">
        <f t="shared" si="6"/>
        <v/>
      </c>
      <c r="F46" t="str">
        <f>IF(C46="", "", 1-ABS(E46-(B46*Parameters!$B$2))/Rebalance!E46)</f>
        <v/>
      </c>
    </row>
    <row r="47" spans="1:6" x14ac:dyDescent="0.2">
      <c r="A47" s="1">
        <v>42459</v>
      </c>
      <c r="B47">
        <v>2.8090000000000002</v>
      </c>
      <c r="C47" t="str">
        <f t="shared" si="3"/>
        <v/>
      </c>
      <c r="D47">
        <f>IF(C47="", D46, D46-(Parameters!$A$2*C47))</f>
        <v>99.997399999999999</v>
      </c>
      <c r="E47" t="str">
        <f t="shared" si="6"/>
        <v/>
      </c>
      <c r="F47" t="str">
        <f>IF(C47="", "", 1-ABS(E47-(B47*Parameters!$B$2))/Rebalance!E47)</f>
        <v/>
      </c>
    </row>
    <row r="48" spans="1:6" x14ac:dyDescent="0.2">
      <c r="A48" s="1">
        <v>42460</v>
      </c>
      <c r="B48">
        <v>2.7349999999999999</v>
      </c>
      <c r="C48" t="str">
        <f t="shared" si="3"/>
        <v/>
      </c>
      <c r="D48">
        <f>IF(C48="", D47, D47-(Parameters!$A$2*C48))</f>
        <v>99.997399999999999</v>
      </c>
      <c r="E48" t="str">
        <f t="shared" si="6"/>
        <v/>
      </c>
      <c r="F48" t="str">
        <f>IF(C48="", "", 1-ABS(E48-(B48*Parameters!$B$2))/Rebalance!E48)</f>
        <v/>
      </c>
    </row>
    <row r="49" spans="1:6" x14ac:dyDescent="0.2">
      <c r="A49" s="1">
        <v>42461</v>
      </c>
      <c r="B49">
        <v>2.7320000000000002</v>
      </c>
      <c r="C49" t="str">
        <f t="shared" si="3"/>
        <v/>
      </c>
      <c r="D49">
        <f>IF(C49="", D48, D48-(Parameters!$A$2*C49))</f>
        <v>99.997399999999999</v>
      </c>
      <c r="E49" t="str">
        <f t="shared" si="6"/>
        <v/>
      </c>
      <c r="F49" t="str">
        <f>IF(C49="", "", 1-ABS(E49-(B49*Parameters!$B$2))/Rebalance!E49)</f>
        <v/>
      </c>
    </row>
    <row r="50" spans="1:6" x14ac:dyDescent="0.2">
      <c r="A50" s="1">
        <v>42464</v>
      </c>
      <c r="B50">
        <v>2.7530000000000001</v>
      </c>
      <c r="C50">
        <f t="shared" si="3"/>
        <v>-2.0999999999999908E-2</v>
      </c>
      <c r="D50">
        <f>IF(C50="", D49, D49-(Parameters!$A$2*C50))</f>
        <v>99.999499999999998</v>
      </c>
      <c r="E50">
        <f>IF(C50="", "", D50 * B50)</f>
        <v>275.29862350000002</v>
      </c>
      <c r="F50">
        <f>IF(C50="", "", 1-ABS(E50-(B50*Parameters!$B$2))/Rebalance!E50)</f>
        <v>0.99999499997499985</v>
      </c>
    </row>
    <row r="51" spans="1:6" x14ac:dyDescent="0.2">
      <c r="A51" s="1">
        <v>42465</v>
      </c>
      <c r="B51">
        <v>2.7349999999999999</v>
      </c>
      <c r="C51" t="str">
        <f t="shared" si="3"/>
        <v/>
      </c>
      <c r="D51">
        <f>IF(C51="", D50, D50-(Parameters!$A$2*C51))</f>
        <v>99.999499999999998</v>
      </c>
      <c r="E51" t="str">
        <f t="shared" si="6"/>
        <v/>
      </c>
      <c r="F51" t="str">
        <f>IF(C51="", "", 1-ABS(E51-(B51*Parameters!$B$2))/Rebalance!E51)</f>
        <v/>
      </c>
    </row>
    <row r="52" spans="1:6" x14ac:dyDescent="0.2">
      <c r="A52" s="1">
        <v>42466</v>
      </c>
      <c r="B52">
        <v>2.7160000000000002</v>
      </c>
      <c r="C52" t="str">
        <f t="shared" si="3"/>
        <v/>
      </c>
      <c r="D52">
        <f>IF(C52="", D51, D51-(Parameters!$A$2*C52))</f>
        <v>99.999499999999998</v>
      </c>
      <c r="E52" t="str">
        <f t="shared" si="6"/>
        <v/>
      </c>
      <c r="F52" t="str">
        <f>IF(C52="", "", 1-ABS(E52-(B52*Parameters!$B$2))/Rebalance!E52)</f>
        <v/>
      </c>
    </row>
    <row r="53" spans="1:6" x14ac:dyDescent="0.2">
      <c r="A53" s="1">
        <v>42467</v>
      </c>
      <c r="B53">
        <v>2.7749999999999999</v>
      </c>
      <c r="C53" t="str">
        <f t="shared" si="3"/>
        <v/>
      </c>
      <c r="D53">
        <f>IF(C53="", D52, D52-(Parameters!$A$2*C53))</f>
        <v>99.999499999999998</v>
      </c>
      <c r="E53" t="str">
        <f t="shared" si="6"/>
        <v/>
      </c>
      <c r="F53" t="str">
        <f>IF(C53="", "", 1-ABS(E53-(B53*Parameters!$B$2))/Rebalance!E53)</f>
        <v/>
      </c>
    </row>
    <row r="54" spans="1:6" x14ac:dyDescent="0.2">
      <c r="A54" s="1">
        <v>42468</v>
      </c>
      <c r="B54">
        <v>2.7839999999999998</v>
      </c>
      <c r="C54" t="str">
        <f t="shared" si="3"/>
        <v/>
      </c>
      <c r="D54">
        <f>IF(C54="", D53, D53-(Parameters!$A$2*C54))</f>
        <v>99.999499999999998</v>
      </c>
      <c r="E54" t="str">
        <f t="shared" si="6"/>
        <v/>
      </c>
      <c r="F54" t="str">
        <f>IF(C54="", "", 1-ABS(E54-(B54*Parameters!$B$2))/Rebalance!E54)</f>
        <v/>
      </c>
    </row>
    <row r="55" spans="1:6" x14ac:dyDescent="0.2">
      <c r="A55" s="1">
        <v>42471</v>
      </c>
      <c r="B55">
        <v>2.758</v>
      </c>
      <c r="C55">
        <f t="shared" si="3"/>
        <v>4.9999999999998934E-3</v>
      </c>
      <c r="D55">
        <f>IF(C55="", D54, D54-(Parameters!$A$2*C55))</f>
        <v>99.998999999999995</v>
      </c>
      <c r="E55">
        <f t="shared" si="6"/>
        <v>275.79724199999998</v>
      </c>
      <c r="F55">
        <f>IF(C55="", "", 1-ABS(E55-(B55*Parameters!$B$2))/Rebalance!E55)</f>
        <v>0.99998999989999893</v>
      </c>
    </row>
    <row r="56" spans="1:6" x14ac:dyDescent="0.2">
      <c r="A56" s="1">
        <v>42472</v>
      </c>
      <c r="B56">
        <v>2.8029999999999999</v>
      </c>
      <c r="C56" t="str">
        <f t="shared" si="3"/>
        <v/>
      </c>
      <c r="D56">
        <f>IF(C56="", D55, D55-(Parameters!$A$2*C56))</f>
        <v>99.998999999999995</v>
      </c>
      <c r="E56" t="str">
        <f t="shared" si="6"/>
        <v/>
      </c>
      <c r="F56" t="str">
        <f>IF(C56="", "", 1-ABS(E56-(B56*Parameters!$B$2))/Rebalance!E56)</f>
        <v/>
      </c>
    </row>
    <row r="57" spans="1:6" x14ac:dyDescent="0.2">
      <c r="A57" s="1">
        <v>42473</v>
      </c>
      <c r="B57">
        <v>2.8180000000000001</v>
      </c>
      <c r="C57" t="str">
        <f t="shared" si="3"/>
        <v/>
      </c>
      <c r="D57">
        <f>IF(C57="", D56, D56-(Parameters!$A$2*C57))</f>
        <v>99.998999999999995</v>
      </c>
      <c r="E57" t="str">
        <f t="shared" si="6"/>
        <v/>
      </c>
      <c r="F57" t="str">
        <f>IF(C57="", "", 1-ABS(E57-(B57*Parameters!$B$2))/Rebalance!E57)</f>
        <v/>
      </c>
    </row>
    <row r="58" spans="1:6" x14ac:dyDescent="0.2">
      <c r="A58" s="1">
        <v>42474</v>
      </c>
      <c r="B58">
        <v>2.798</v>
      </c>
      <c r="C58" t="str">
        <f t="shared" si="3"/>
        <v/>
      </c>
      <c r="D58">
        <f>IF(C58="", D57, D57-(Parameters!$A$2*C58))</f>
        <v>99.998999999999995</v>
      </c>
      <c r="E58" t="str">
        <f t="shared" si="6"/>
        <v/>
      </c>
      <c r="F58" t="str">
        <f>IF(C58="", "", 1-ABS(E58-(B58*Parameters!$B$2))/Rebalance!E58)</f>
        <v/>
      </c>
    </row>
    <row r="59" spans="1:6" x14ac:dyDescent="0.2">
      <c r="A59" s="1">
        <v>42475</v>
      </c>
      <c r="B59">
        <v>2.7679999999999998</v>
      </c>
      <c r="C59" t="str">
        <f t="shared" si="3"/>
        <v/>
      </c>
      <c r="D59">
        <f>IF(C59="", D58, D58-(Parameters!$A$2*C59))</f>
        <v>99.998999999999995</v>
      </c>
      <c r="E59" t="str">
        <f t="shared" si="6"/>
        <v/>
      </c>
      <c r="F59" t="str">
        <f>IF(C59="", "", 1-ABS(E59-(B59*Parameters!$B$2))/Rebalance!E59)</f>
        <v/>
      </c>
    </row>
    <row r="60" spans="1:6" x14ac:dyDescent="0.2">
      <c r="A60" s="1">
        <v>42478</v>
      </c>
      <c r="B60">
        <v>2.8250000000000002</v>
      </c>
      <c r="C60">
        <f t="shared" si="3"/>
        <v>6.7000000000000171E-2</v>
      </c>
      <c r="D60">
        <f>IF(C60="", D59, D59-(Parameters!$A$2*C60))</f>
        <v>99.9923</v>
      </c>
      <c r="E60">
        <f t="shared" si="6"/>
        <v>282.47824750000001</v>
      </c>
      <c r="F60">
        <f>IF(C60="", "", 1-ABS(E60-(B60*Parameters!$B$2))/Rebalance!E60)</f>
        <v>0.99992299407054341</v>
      </c>
    </row>
    <row r="61" spans="1:6" x14ac:dyDescent="0.2">
      <c r="A61" s="1">
        <v>42479</v>
      </c>
      <c r="B61">
        <v>2.8969999999999998</v>
      </c>
      <c r="C61" t="str">
        <f t="shared" si="3"/>
        <v/>
      </c>
      <c r="D61">
        <f>IF(C61="", D60, D60-(Parameters!$A$2*C61))</f>
        <v>99.9923</v>
      </c>
      <c r="E61" t="str">
        <f t="shared" si="6"/>
        <v/>
      </c>
      <c r="F61" t="str">
        <f>IF(C61="", "", 1-ABS(E61-(B61*Parameters!$B$2))/Rebalance!E61)</f>
        <v/>
      </c>
    </row>
    <row r="62" spans="1:6" x14ac:dyDescent="0.2">
      <c r="A62" s="1">
        <v>42480</v>
      </c>
      <c r="B62">
        <v>2.9020000000000001</v>
      </c>
      <c r="C62" t="str">
        <f t="shared" si="3"/>
        <v/>
      </c>
      <c r="D62">
        <f>IF(C62="", D61, D61-(Parameters!$A$2*C62))</f>
        <v>99.9923</v>
      </c>
      <c r="E62" t="str">
        <f t="shared" si="6"/>
        <v/>
      </c>
      <c r="F62" t="str">
        <f>IF(C62="", "", 1-ABS(E62-(B62*Parameters!$B$2))/Rebalance!E62)</f>
        <v/>
      </c>
    </row>
    <row r="63" spans="1:6" x14ac:dyDescent="0.2">
      <c r="A63" s="1">
        <v>42481</v>
      </c>
      <c r="B63">
        <v>2.956</v>
      </c>
      <c r="C63" t="str">
        <f t="shared" si="3"/>
        <v/>
      </c>
      <c r="D63">
        <f>IF(C63="", D62, D62-(Parameters!$A$2*C63))</f>
        <v>99.9923</v>
      </c>
      <c r="E63" t="str">
        <f t="shared" si="6"/>
        <v/>
      </c>
      <c r="F63" t="str">
        <f>IF(C63="", "", 1-ABS(E63-(B63*Parameters!$B$2))/Rebalance!E63)</f>
        <v/>
      </c>
    </row>
    <row r="64" spans="1:6" x14ac:dyDescent="0.2">
      <c r="A64" s="1">
        <v>42482</v>
      </c>
      <c r="B64">
        <v>3.016</v>
      </c>
      <c r="C64" t="str">
        <f t="shared" si="3"/>
        <v/>
      </c>
      <c r="D64">
        <f>IF(C64="", D63, D63-(Parameters!$A$2*C64))</f>
        <v>99.9923</v>
      </c>
      <c r="E64" t="str">
        <f t="shared" si="6"/>
        <v/>
      </c>
      <c r="F64" t="str">
        <f>IF(C64="", "", 1-ABS(E64-(B64*Parameters!$B$2))/Rebalance!E64)</f>
        <v/>
      </c>
    </row>
    <row r="65" spans="1:6" x14ac:dyDescent="0.2">
      <c r="A65" s="1">
        <v>42485</v>
      </c>
      <c r="B65">
        <v>2.9820000000000002</v>
      </c>
      <c r="C65">
        <f t="shared" si="3"/>
        <v>0.15700000000000003</v>
      </c>
      <c r="D65">
        <f>IF(C65="", D64, D64-(Parameters!$A$2*C65))</f>
        <v>99.976600000000005</v>
      </c>
      <c r="E65">
        <f t="shared" si="6"/>
        <v>298.13022120000005</v>
      </c>
      <c r="F65">
        <f>IF(C65="", "", 1-ABS(E65-(B65*Parameters!$B$2))/Rebalance!E65)</f>
        <v>0.99976594523118412</v>
      </c>
    </row>
    <row r="66" spans="1:6" x14ac:dyDescent="0.2">
      <c r="A66" s="1">
        <v>42486</v>
      </c>
      <c r="B66">
        <v>2.9990000000000001</v>
      </c>
      <c r="C66" t="str">
        <f t="shared" si="3"/>
        <v/>
      </c>
      <c r="D66">
        <f>IF(C66="", D65, D65-(Parameters!$A$2*C66))</f>
        <v>99.976600000000005</v>
      </c>
      <c r="E66" t="str">
        <f t="shared" si="6"/>
        <v/>
      </c>
      <c r="F66" t="str">
        <f>IF(C66="", "", 1-ABS(E66-(B66*Parameters!$B$2))/Rebalance!E66)</f>
        <v/>
      </c>
    </row>
    <row r="67" spans="1:6" x14ac:dyDescent="0.2">
      <c r="A67" s="1">
        <v>42487</v>
      </c>
      <c r="B67">
        <v>3.0390000000000001</v>
      </c>
      <c r="C67" t="str">
        <f t="shared" si="3"/>
        <v/>
      </c>
      <c r="D67">
        <f>IF(C67="", D66, D66-(Parameters!$A$2*C67))</f>
        <v>99.976600000000005</v>
      </c>
      <c r="E67" t="str">
        <f t="shared" si="6"/>
        <v/>
      </c>
      <c r="F67" t="str">
        <f>IF(C67="", "", 1-ABS(E67-(B67*Parameters!$B$2))/Rebalance!E67)</f>
        <v/>
      </c>
    </row>
    <row r="68" spans="1:6" x14ac:dyDescent="0.2">
      <c r="A68" s="1">
        <v>42488</v>
      </c>
      <c r="B68">
        <v>3.0230000000000001</v>
      </c>
      <c r="C68" t="str">
        <f t="shared" si="3"/>
        <v/>
      </c>
      <c r="D68">
        <f>IF(C68="", D67, D67-(Parameters!$A$2*C68))</f>
        <v>99.976600000000005</v>
      </c>
      <c r="E68" t="str">
        <f t="shared" si="6"/>
        <v/>
      </c>
      <c r="F68" t="str">
        <f>IF(C68="", "", 1-ABS(E68-(B68*Parameters!$B$2))/Rebalance!E68)</f>
        <v/>
      </c>
    </row>
    <row r="69" spans="1:6" x14ac:dyDescent="0.2">
      <c r="A69" s="1">
        <v>42489</v>
      </c>
      <c r="B69">
        <v>3.028</v>
      </c>
      <c r="C69" t="str">
        <f t="shared" si="3"/>
        <v/>
      </c>
      <c r="D69">
        <f>IF(C69="", D68, D68-(Parameters!$A$2*C69))</f>
        <v>99.976600000000005</v>
      </c>
      <c r="E69" t="str">
        <f t="shared" si="6"/>
        <v/>
      </c>
      <c r="F69" t="str">
        <f>IF(C69="", "", 1-ABS(E69-(B69*Parameters!$B$2))/Rebalance!E69)</f>
        <v/>
      </c>
    </row>
    <row r="70" spans="1:6" x14ac:dyDescent="0.2">
      <c r="A70" s="1">
        <v>42492</v>
      </c>
      <c r="B70">
        <v>2.9689999999999999</v>
      </c>
      <c r="C70">
        <f t="shared" si="3"/>
        <v>-1.3000000000000345E-2</v>
      </c>
      <c r="D70">
        <f>IF(C70="", D69, D69-(Parameters!$A$2*C70))</f>
        <v>99.977900000000005</v>
      </c>
      <c r="E70">
        <f t="shared" ref="E70:E133" si="7">IF(C70="", "", D70 * B70)</f>
        <v>296.83438510000002</v>
      </c>
      <c r="F70">
        <f>IF(C70="", "", 1-ABS(E70-(B70*Parameters!$B$2))/Rebalance!E70)</f>
        <v>0.99977895114820392</v>
      </c>
    </row>
    <row r="71" spans="1:6" x14ac:dyDescent="0.2">
      <c r="A71" s="1">
        <v>42493</v>
      </c>
      <c r="B71">
        <v>2.9740000000000002</v>
      </c>
      <c r="C71" t="str">
        <f t="shared" ref="C71:C134" si="8">IF(WEEKDAY(A71)=2, B71-B66, "")</f>
        <v/>
      </c>
      <c r="D71">
        <f>IF(C71="", D70, D70-(Parameters!$A$2*C71))</f>
        <v>99.977900000000005</v>
      </c>
      <c r="E71" t="str">
        <f t="shared" si="7"/>
        <v/>
      </c>
      <c r="F71" t="str">
        <f>IF(C71="", "", 1-ABS(E71-(B71*Parameters!$B$2))/Rebalance!E71)</f>
        <v/>
      </c>
    </row>
    <row r="72" spans="1:6" x14ac:dyDescent="0.2">
      <c r="A72" s="1">
        <v>42494</v>
      </c>
      <c r="B72">
        <v>2.9950000000000001</v>
      </c>
      <c r="C72" t="str">
        <f t="shared" si="8"/>
        <v/>
      </c>
      <c r="D72">
        <f>IF(C72="", D71, D71-(Parameters!$A$2*C72))</f>
        <v>99.977900000000005</v>
      </c>
      <c r="E72" t="str">
        <f t="shared" si="7"/>
        <v/>
      </c>
      <c r="F72" t="str">
        <f>IF(C72="", "", 1-ABS(E72-(B72*Parameters!$B$2))/Rebalance!E72)</f>
        <v/>
      </c>
    </row>
    <row r="73" spans="1:6" x14ac:dyDescent="0.2">
      <c r="A73" s="1">
        <v>42495</v>
      </c>
      <c r="B73">
        <v>2.992</v>
      </c>
      <c r="C73" t="str">
        <f t="shared" si="8"/>
        <v/>
      </c>
      <c r="D73">
        <f>IF(C73="", D72, D72-(Parameters!$A$2*C73))</f>
        <v>99.977900000000005</v>
      </c>
      <c r="E73" t="str">
        <f t="shared" si="7"/>
        <v/>
      </c>
      <c r="F73" t="str">
        <f>IF(C73="", "", 1-ABS(E73-(B73*Parameters!$B$2))/Rebalance!E73)</f>
        <v/>
      </c>
    </row>
    <row r="74" spans="1:6" x14ac:dyDescent="0.2">
      <c r="A74" s="1">
        <v>42496</v>
      </c>
      <c r="B74">
        <v>2.9750000000000001</v>
      </c>
      <c r="C74" t="str">
        <f t="shared" si="8"/>
        <v/>
      </c>
      <c r="D74">
        <f>IF(C74="", D73, D73-(Parameters!$A$2*C74))</f>
        <v>99.977900000000005</v>
      </c>
      <c r="E74" t="str">
        <f t="shared" si="7"/>
        <v/>
      </c>
      <c r="F74" t="str">
        <f>IF(C74="", "", 1-ABS(E74-(B74*Parameters!$B$2))/Rebalance!E74)</f>
        <v/>
      </c>
    </row>
    <row r="75" spans="1:6" x14ac:dyDescent="0.2">
      <c r="A75" s="1">
        <v>42499</v>
      </c>
      <c r="B75">
        <v>2.9540000000000002</v>
      </c>
      <c r="C75">
        <f t="shared" si="8"/>
        <v>-1.499999999999968E-2</v>
      </c>
      <c r="D75">
        <f>IF(C75="", D74, D74-(Parameters!$A$2*C75))</f>
        <v>99.979399999999998</v>
      </c>
      <c r="E75">
        <f t="shared" si="7"/>
        <v>295.33914759999999</v>
      </c>
      <c r="F75">
        <f>IF(C75="", "", 1-ABS(E75-(B75*Parameters!$B$2))/Rebalance!E75)</f>
        <v>0.99979395755525624</v>
      </c>
    </row>
    <row r="76" spans="1:6" x14ac:dyDescent="0.2">
      <c r="A76" s="1">
        <v>42500</v>
      </c>
      <c r="B76">
        <v>2.9649999999999999</v>
      </c>
      <c r="C76" t="str">
        <f t="shared" si="8"/>
        <v/>
      </c>
      <c r="D76">
        <f>IF(C76="", D75, D75-(Parameters!$A$2*C76))</f>
        <v>99.979399999999998</v>
      </c>
      <c r="E76" t="str">
        <f t="shared" si="7"/>
        <v/>
      </c>
      <c r="F76" t="str">
        <f>IF(C76="", "", 1-ABS(E76-(B76*Parameters!$B$2))/Rebalance!E76)</f>
        <v/>
      </c>
    </row>
    <row r="77" spans="1:6" x14ac:dyDescent="0.2">
      <c r="A77" s="1">
        <v>42501</v>
      </c>
      <c r="B77">
        <v>2.972</v>
      </c>
      <c r="C77" t="str">
        <f t="shared" si="8"/>
        <v/>
      </c>
      <c r="D77">
        <f>IF(C77="", D76, D76-(Parameters!$A$2*C77))</f>
        <v>99.979399999999998</v>
      </c>
      <c r="E77" t="str">
        <f t="shared" si="7"/>
        <v/>
      </c>
      <c r="F77" t="str">
        <f>IF(C77="", "", 1-ABS(E77-(B77*Parameters!$B$2))/Rebalance!E77)</f>
        <v/>
      </c>
    </row>
    <row r="78" spans="1:6" x14ac:dyDescent="0.2">
      <c r="A78" s="1">
        <v>42502</v>
      </c>
      <c r="B78">
        <v>2.9569999999999999</v>
      </c>
      <c r="C78" t="str">
        <f t="shared" si="8"/>
        <v/>
      </c>
      <c r="D78">
        <f>IF(C78="", D77, D77-(Parameters!$A$2*C78))</f>
        <v>99.979399999999998</v>
      </c>
      <c r="E78" t="str">
        <f t="shared" si="7"/>
        <v/>
      </c>
      <c r="F78" t="str">
        <f>IF(C78="", "", 1-ABS(E78-(B78*Parameters!$B$2))/Rebalance!E78)</f>
        <v/>
      </c>
    </row>
    <row r="79" spans="1:6" x14ac:dyDescent="0.2">
      <c r="A79" s="1">
        <v>42503</v>
      </c>
      <c r="B79">
        <v>2.915</v>
      </c>
      <c r="C79" t="str">
        <f t="shared" si="8"/>
        <v/>
      </c>
      <c r="D79">
        <f>IF(C79="", D78, D78-(Parameters!$A$2*C79))</f>
        <v>99.979399999999998</v>
      </c>
      <c r="E79" t="str">
        <f t="shared" si="7"/>
        <v/>
      </c>
      <c r="F79" t="str">
        <f>IF(C79="", "", 1-ABS(E79-(B79*Parameters!$B$2))/Rebalance!E79)</f>
        <v/>
      </c>
    </row>
    <row r="80" spans="1:6" x14ac:dyDescent="0.2">
      <c r="A80" s="1">
        <v>42506</v>
      </c>
      <c r="B80">
        <v>2.8740000000000001</v>
      </c>
      <c r="C80">
        <f t="shared" si="8"/>
        <v>-8.0000000000000071E-2</v>
      </c>
      <c r="D80">
        <f>IF(C80="", D79, D79-(Parameters!$A$2*C80))</f>
        <v>99.987399999999994</v>
      </c>
      <c r="E80">
        <f t="shared" si="7"/>
        <v>287.36378759999997</v>
      </c>
      <c r="F80">
        <f>IF(C80="", "", 1-ABS(E80-(B80*Parameters!$B$2))/Rebalance!E80)</f>
        <v>0.99987398412199913</v>
      </c>
    </row>
    <row r="81" spans="1:6" x14ac:dyDescent="0.2">
      <c r="A81" s="1">
        <v>42507</v>
      </c>
      <c r="B81">
        <v>2.8530000000000002</v>
      </c>
      <c r="C81" t="str">
        <f t="shared" si="8"/>
        <v/>
      </c>
      <c r="D81">
        <f>IF(C81="", D80, D80-(Parameters!$A$2*C81))</f>
        <v>99.987399999999994</v>
      </c>
      <c r="E81" t="str">
        <f t="shared" si="7"/>
        <v/>
      </c>
      <c r="F81" t="str">
        <f>IF(C81="", "", 1-ABS(E81-(B81*Parameters!$B$2))/Rebalance!E81)</f>
        <v/>
      </c>
    </row>
    <row r="82" spans="1:6" x14ac:dyDescent="0.2">
      <c r="A82" s="1">
        <v>42508</v>
      </c>
      <c r="B82">
        <v>2.8069999999999999</v>
      </c>
      <c r="C82" t="str">
        <f t="shared" si="8"/>
        <v/>
      </c>
      <c r="D82">
        <f>IF(C82="", D81, D81-(Parameters!$A$2*C82))</f>
        <v>99.987399999999994</v>
      </c>
      <c r="E82" t="str">
        <f t="shared" si="7"/>
        <v/>
      </c>
      <c r="F82" t="str">
        <f>IF(C82="", "", 1-ABS(E82-(B82*Parameters!$B$2))/Rebalance!E82)</f>
        <v/>
      </c>
    </row>
    <row r="83" spans="1:6" x14ac:dyDescent="0.2">
      <c r="A83" s="1">
        <v>42509</v>
      </c>
      <c r="B83">
        <v>2.8780000000000001</v>
      </c>
      <c r="C83" t="str">
        <f t="shared" si="8"/>
        <v/>
      </c>
      <c r="D83">
        <f>IF(C83="", D82, D82-(Parameters!$A$2*C83))</f>
        <v>99.987399999999994</v>
      </c>
      <c r="E83" t="str">
        <f t="shared" si="7"/>
        <v/>
      </c>
      <c r="F83" t="str">
        <f>IF(C83="", "", 1-ABS(E83-(B83*Parameters!$B$2))/Rebalance!E83)</f>
        <v/>
      </c>
    </row>
    <row r="84" spans="1:6" x14ac:dyDescent="0.2">
      <c r="A84" s="1">
        <v>42510</v>
      </c>
      <c r="B84">
        <v>2.9009999999999998</v>
      </c>
      <c r="C84" t="str">
        <f t="shared" si="8"/>
        <v/>
      </c>
      <c r="D84">
        <f>IF(C84="", D83, D83-(Parameters!$A$2*C84))</f>
        <v>99.987399999999994</v>
      </c>
      <c r="E84" t="str">
        <f t="shared" si="7"/>
        <v/>
      </c>
      <c r="F84" t="str">
        <f>IF(C84="", "", 1-ABS(E84-(B84*Parameters!$B$2))/Rebalance!E84)</f>
        <v/>
      </c>
    </row>
    <row r="85" spans="1:6" x14ac:dyDescent="0.2">
      <c r="A85" s="1">
        <v>42513</v>
      </c>
      <c r="B85">
        <v>2.9020000000000001</v>
      </c>
      <c r="C85">
        <f t="shared" si="8"/>
        <v>2.8000000000000025E-2</v>
      </c>
      <c r="D85">
        <f>IF(C85="", D84, D84-(Parameters!$A$2*C85))</f>
        <v>99.9846</v>
      </c>
      <c r="E85">
        <f t="shared" si="7"/>
        <v>290.15530920000003</v>
      </c>
      <c r="F85">
        <f>IF(C85="", "", 1-ABS(E85-(B85*Parameters!$B$2))/Rebalance!E85)</f>
        <v>0.99984597628034733</v>
      </c>
    </row>
    <row r="86" spans="1:6" x14ac:dyDescent="0.2">
      <c r="A86" s="1">
        <v>42514</v>
      </c>
      <c r="B86">
        <v>2.883</v>
      </c>
      <c r="C86" t="str">
        <f t="shared" si="8"/>
        <v/>
      </c>
      <c r="D86">
        <f>IF(C86="", D85, D85-(Parameters!$A$2*C86))</f>
        <v>99.9846</v>
      </c>
      <c r="E86" t="str">
        <f t="shared" si="7"/>
        <v/>
      </c>
      <c r="F86" t="str">
        <f>IF(C86="", "", 1-ABS(E86-(B86*Parameters!$B$2))/Rebalance!E86)</f>
        <v/>
      </c>
    </row>
    <row r="87" spans="1:6" x14ac:dyDescent="0.2">
      <c r="A87" s="1">
        <v>42515</v>
      </c>
      <c r="B87">
        <v>2.9489999999999998</v>
      </c>
      <c r="C87" t="str">
        <f t="shared" si="8"/>
        <v/>
      </c>
      <c r="D87">
        <f>IF(C87="", D86, D86-(Parameters!$A$2*C87))</f>
        <v>99.9846</v>
      </c>
      <c r="E87" t="str">
        <f t="shared" si="7"/>
        <v/>
      </c>
      <c r="F87" t="str">
        <f>IF(C87="", "", 1-ABS(E87-(B87*Parameters!$B$2))/Rebalance!E87)</f>
        <v/>
      </c>
    </row>
    <row r="88" spans="1:6" x14ac:dyDescent="0.2">
      <c r="A88" s="1">
        <v>42516</v>
      </c>
      <c r="B88">
        <v>2.9580000000000002</v>
      </c>
      <c r="C88" t="str">
        <f t="shared" si="8"/>
        <v/>
      </c>
      <c r="D88">
        <f>IF(C88="", D87, D87-(Parameters!$A$2*C88))</f>
        <v>99.9846</v>
      </c>
      <c r="E88" t="str">
        <f t="shared" si="7"/>
        <v/>
      </c>
      <c r="F88" t="str">
        <f>IF(C88="", "", 1-ABS(E88-(B88*Parameters!$B$2))/Rebalance!E88)</f>
        <v/>
      </c>
    </row>
    <row r="89" spans="1:6" x14ac:dyDescent="0.2">
      <c r="A89" s="1">
        <v>42517</v>
      </c>
      <c r="B89">
        <v>2.9670000000000001</v>
      </c>
      <c r="C89" t="str">
        <f t="shared" si="8"/>
        <v/>
      </c>
      <c r="D89">
        <f>IF(C89="", D88, D88-(Parameters!$A$2*C89))</f>
        <v>99.9846</v>
      </c>
      <c r="E89" t="str">
        <f t="shared" si="7"/>
        <v/>
      </c>
      <c r="F89" t="str">
        <f>IF(C89="", "", 1-ABS(E89-(B89*Parameters!$B$2))/Rebalance!E89)</f>
        <v/>
      </c>
    </row>
    <row r="90" spans="1:6" x14ac:dyDescent="0.2">
      <c r="A90" s="1">
        <v>42520</v>
      </c>
      <c r="B90">
        <v>2.9670000000000001</v>
      </c>
      <c r="C90">
        <f t="shared" si="8"/>
        <v>6.4999999999999947E-2</v>
      </c>
      <c r="D90">
        <f>IF(C90="", D89, D89-(Parameters!$A$2*C90))</f>
        <v>99.978099999999998</v>
      </c>
      <c r="E90">
        <f t="shared" si="7"/>
        <v>296.63502269999998</v>
      </c>
      <c r="F90">
        <f>IF(C90="", "", 1-ABS(E90-(B90*Parameters!$B$2))/Rebalance!E90)</f>
        <v>0.99978095202849426</v>
      </c>
    </row>
    <row r="91" spans="1:6" x14ac:dyDescent="0.2">
      <c r="A91" s="1">
        <v>42521</v>
      </c>
      <c r="B91">
        <v>2.9969999999999999</v>
      </c>
      <c r="C91" t="str">
        <f t="shared" si="8"/>
        <v/>
      </c>
      <c r="D91">
        <f>IF(C91="", D90, D90-(Parameters!$A$2*C91))</f>
        <v>99.978099999999998</v>
      </c>
      <c r="E91" t="str">
        <f t="shared" si="7"/>
        <v/>
      </c>
      <c r="F91" t="str">
        <f>IF(C91="", "", 1-ABS(E91-(B91*Parameters!$B$2))/Rebalance!E91)</f>
        <v/>
      </c>
    </row>
    <row r="92" spans="1:6" x14ac:dyDescent="0.2">
      <c r="A92" s="1">
        <v>42522</v>
      </c>
      <c r="B92">
        <v>3.0030000000000001</v>
      </c>
      <c r="C92" t="str">
        <f t="shared" si="8"/>
        <v/>
      </c>
      <c r="D92">
        <f>IF(C92="", D91, D91-(Parameters!$A$2*C92))</f>
        <v>99.978099999999998</v>
      </c>
      <c r="E92" t="str">
        <f t="shared" si="7"/>
        <v/>
      </c>
      <c r="F92" t="str">
        <f>IF(C92="", "", 1-ABS(E92-(B92*Parameters!$B$2))/Rebalance!E92)</f>
        <v/>
      </c>
    </row>
    <row r="93" spans="1:6" x14ac:dyDescent="0.2">
      <c r="A93" s="1">
        <v>42523</v>
      </c>
      <c r="B93">
        <v>3.032</v>
      </c>
      <c r="C93" t="str">
        <f t="shared" si="8"/>
        <v/>
      </c>
      <c r="D93">
        <f>IF(C93="", D92, D92-(Parameters!$A$2*C93))</f>
        <v>99.978099999999998</v>
      </c>
      <c r="E93" t="str">
        <f t="shared" si="7"/>
        <v/>
      </c>
      <c r="F93" t="str">
        <f>IF(C93="", "", 1-ABS(E93-(B93*Parameters!$B$2))/Rebalance!E93)</f>
        <v/>
      </c>
    </row>
    <row r="94" spans="1:6" x14ac:dyDescent="0.2">
      <c r="A94" s="1">
        <v>42524</v>
      </c>
      <c r="B94">
        <v>3.024</v>
      </c>
      <c r="C94" t="str">
        <f t="shared" si="8"/>
        <v/>
      </c>
      <c r="D94">
        <f>IF(C94="", D93, D93-(Parameters!$A$2*C94))</f>
        <v>99.978099999999998</v>
      </c>
      <c r="E94" t="str">
        <f t="shared" si="7"/>
        <v/>
      </c>
      <c r="F94" t="str">
        <f>IF(C94="", "", 1-ABS(E94-(B94*Parameters!$B$2))/Rebalance!E94)</f>
        <v/>
      </c>
    </row>
    <row r="95" spans="1:6" x14ac:dyDescent="0.2">
      <c r="A95" s="1">
        <v>42527</v>
      </c>
      <c r="B95">
        <v>3.0470000000000002</v>
      </c>
      <c r="C95">
        <f t="shared" si="8"/>
        <v>8.0000000000000071E-2</v>
      </c>
      <c r="D95">
        <f>IF(C95="", D94, D94-(Parameters!$A$2*C95))</f>
        <v>99.970100000000002</v>
      </c>
      <c r="E95">
        <f t="shared" si="7"/>
        <v>304.60889470000001</v>
      </c>
      <c r="F95">
        <f>IF(C95="", "", 1-ABS(E95-(B95*Parameters!$B$2))/Rebalance!E95)</f>
        <v>0.99970091057226118</v>
      </c>
    </row>
    <row r="96" spans="1:6" x14ac:dyDescent="0.2">
      <c r="A96" s="1">
        <v>42528</v>
      </c>
      <c r="B96">
        <v>3.1080000000000001</v>
      </c>
      <c r="C96" t="str">
        <f t="shared" si="8"/>
        <v/>
      </c>
      <c r="D96">
        <f>IF(C96="", D95, D95-(Parameters!$A$2*C96))</f>
        <v>99.970100000000002</v>
      </c>
      <c r="E96" t="str">
        <f t="shared" si="7"/>
        <v/>
      </c>
      <c r="F96" t="str">
        <f>IF(C96="", "", 1-ABS(E96-(B96*Parameters!$B$2))/Rebalance!E96)</f>
        <v/>
      </c>
    </row>
    <row r="97" spans="1:6" x14ac:dyDescent="0.2">
      <c r="A97" s="1">
        <v>42529</v>
      </c>
      <c r="B97">
        <v>3.1160000000000001</v>
      </c>
      <c r="C97" t="str">
        <f t="shared" si="8"/>
        <v/>
      </c>
      <c r="D97">
        <f>IF(C97="", D96, D96-(Parameters!$A$2*C97))</f>
        <v>99.970100000000002</v>
      </c>
      <c r="E97" t="str">
        <f t="shared" si="7"/>
        <v/>
      </c>
      <c r="F97" t="str">
        <f>IF(C97="", "", 1-ABS(E97-(B97*Parameters!$B$2))/Rebalance!E97)</f>
        <v/>
      </c>
    </row>
    <row r="98" spans="1:6" x14ac:dyDescent="0.2">
      <c r="A98" s="1">
        <v>42530</v>
      </c>
      <c r="B98">
        <v>3.2280000000000002</v>
      </c>
      <c r="C98" t="str">
        <f t="shared" si="8"/>
        <v/>
      </c>
      <c r="D98">
        <f>IF(C98="", D97, D97-(Parameters!$A$2*C98))</f>
        <v>99.970100000000002</v>
      </c>
      <c r="E98" t="str">
        <f t="shared" si="7"/>
        <v/>
      </c>
      <c r="F98" t="str">
        <f>IF(C98="", "", 1-ABS(E98-(B98*Parameters!$B$2))/Rebalance!E98)</f>
        <v/>
      </c>
    </row>
    <row r="99" spans="1:6" x14ac:dyDescent="0.2">
      <c r="A99" s="1">
        <v>42531</v>
      </c>
      <c r="B99">
        <v>3.1829999999999998</v>
      </c>
      <c r="C99" t="str">
        <f t="shared" si="8"/>
        <v/>
      </c>
      <c r="D99">
        <f>IF(C99="", D98, D98-(Parameters!$A$2*C99))</f>
        <v>99.970100000000002</v>
      </c>
      <c r="E99" t="str">
        <f t="shared" si="7"/>
        <v/>
      </c>
      <c r="F99" t="str">
        <f>IF(C99="", "", 1-ABS(E99-(B99*Parameters!$B$2))/Rebalance!E99)</f>
        <v/>
      </c>
    </row>
    <row r="100" spans="1:6" x14ac:dyDescent="0.2">
      <c r="A100" s="1">
        <v>42534</v>
      </c>
      <c r="B100">
        <v>3.1819999999999999</v>
      </c>
      <c r="C100">
        <f t="shared" si="8"/>
        <v>0.13499999999999979</v>
      </c>
      <c r="D100">
        <f>IF(C100="", D99, D99-(Parameters!$A$2*C100))</f>
        <v>99.956600000000009</v>
      </c>
      <c r="E100">
        <f t="shared" si="7"/>
        <v>318.06190120000002</v>
      </c>
      <c r="F100">
        <f>IF(C100="", "", 1-ABS(E100-(B100*Parameters!$B$2))/Rebalance!E100)</f>
        <v>0.99956581156221813</v>
      </c>
    </row>
    <row r="101" spans="1:6" x14ac:dyDescent="0.2">
      <c r="A101" s="1">
        <v>42535</v>
      </c>
      <c r="B101">
        <v>3.1389999999999998</v>
      </c>
      <c r="C101" t="str">
        <f t="shared" si="8"/>
        <v/>
      </c>
      <c r="D101">
        <f>IF(C101="", D100, D100-(Parameters!$A$2*C101))</f>
        <v>99.956600000000009</v>
      </c>
      <c r="E101" t="str">
        <f t="shared" si="7"/>
        <v/>
      </c>
      <c r="F101" t="str">
        <f>IF(C101="", "", 1-ABS(E101-(B101*Parameters!$B$2))/Rebalance!E101)</f>
        <v/>
      </c>
    </row>
    <row r="102" spans="1:6" x14ac:dyDescent="0.2">
      <c r="A102" s="1">
        <v>42536</v>
      </c>
      <c r="B102">
        <v>3.1080000000000001</v>
      </c>
      <c r="C102" t="str">
        <f t="shared" si="8"/>
        <v/>
      </c>
      <c r="D102">
        <f>IF(C102="", D101, D101-(Parameters!$A$2*C102))</f>
        <v>99.956600000000009</v>
      </c>
      <c r="E102" t="str">
        <f t="shared" si="7"/>
        <v/>
      </c>
      <c r="F102" t="str">
        <f>IF(C102="", "", 1-ABS(E102-(B102*Parameters!$B$2))/Rebalance!E102)</f>
        <v/>
      </c>
    </row>
    <row r="103" spans="1:6" x14ac:dyDescent="0.2">
      <c r="A103" s="1">
        <v>42537</v>
      </c>
      <c r="B103">
        <v>3.097</v>
      </c>
      <c r="C103" t="str">
        <f t="shared" si="8"/>
        <v/>
      </c>
      <c r="D103">
        <f>IF(C103="", D102, D102-(Parameters!$A$2*C103))</f>
        <v>99.956600000000009</v>
      </c>
      <c r="E103" t="str">
        <f t="shared" si="7"/>
        <v/>
      </c>
      <c r="F103" t="str">
        <f>IF(C103="", "", 1-ABS(E103-(B103*Parameters!$B$2))/Rebalance!E103)</f>
        <v/>
      </c>
    </row>
    <row r="104" spans="1:6" x14ac:dyDescent="0.2">
      <c r="A104" s="1">
        <v>42538</v>
      </c>
      <c r="B104">
        <v>3.133</v>
      </c>
      <c r="C104" t="str">
        <f t="shared" si="8"/>
        <v/>
      </c>
      <c r="D104">
        <f>IF(C104="", D103, D103-(Parameters!$A$2*C104))</f>
        <v>99.956600000000009</v>
      </c>
      <c r="E104" t="str">
        <f t="shared" si="7"/>
        <v/>
      </c>
      <c r="F104" t="str">
        <f>IF(C104="", "", 1-ABS(E104-(B104*Parameters!$B$2))/Rebalance!E104)</f>
        <v/>
      </c>
    </row>
    <row r="105" spans="1:6" x14ac:dyDescent="0.2">
      <c r="A105" s="1">
        <v>42541</v>
      </c>
      <c r="B105">
        <v>3.206</v>
      </c>
      <c r="C105">
        <f t="shared" si="8"/>
        <v>2.4000000000000021E-2</v>
      </c>
      <c r="D105">
        <f>IF(C105="", D104, D104-(Parameters!$A$2*C105))</f>
        <v>99.954200000000014</v>
      </c>
      <c r="E105">
        <f t="shared" si="7"/>
        <v>320.45316520000006</v>
      </c>
      <c r="F105">
        <f>IF(C105="", "", 1-ABS(E105-(B105*Parameters!$B$2))/Rebalance!E105)</f>
        <v>0.9995417901398842</v>
      </c>
    </row>
    <row r="106" spans="1:6" x14ac:dyDescent="0.2">
      <c r="A106" s="1">
        <v>42542</v>
      </c>
      <c r="B106">
        <v>3.2250000000000001</v>
      </c>
      <c r="C106" t="str">
        <f t="shared" si="8"/>
        <v/>
      </c>
      <c r="D106">
        <f>IF(C106="", D105, D105-(Parameters!$A$2*C106))</f>
        <v>99.954200000000014</v>
      </c>
      <c r="E106" t="str">
        <f t="shared" si="7"/>
        <v/>
      </c>
      <c r="F106" t="str">
        <f>IF(C106="", "", 1-ABS(E106-(B106*Parameters!$B$2))/Rebalance!E106)</f>
        <v/>
      </c>
    </row>
    <row r="107" spans="1:6" x14ac:dyDescent="0.2">
      <c r="A107" s="1">
        <v>42543</v>
      </c>
      <c r="B107">
        <v>3.177</v>
      </c>
      <c r="C107" t="str">
        <f t="shared" si="8"/>
        <v/>
      </c>
      <c r="D107">
        <f>IF(C107="", D106, D106-(Parameters!$A$2*C107))</f>
        <v>99.954200000000014</v>
      </c>
      <c r="E107" t="str">
        <f t="shared" si="7"/>
        <v/>
      </c>
      <c r="F107" t="str">
        <f>IF(C107="", "", 1-ABS(E107-(B107*Parameters!$B$2))/Rebalance!E107)</f>
        <v/>
      </c>
    </row>
    <row r="108" spans="1:6" x14ac:dyDescent="0.2">
      <c r="A108" s="1">
        <v>42544</v>
      </c>
      <c r="B108">
        <v>3.202</v>
      </c>
      <c r="C108" t="str">
        <f t="shared" si="8"/>
        <v/>
      </c>
      <c r="D108">
        <f>IF(C108="", D107, D107-(Parameters!$A$2*C108))</f>
        <v>99.954200000000014</v>
      </c>
      <c r="E108" t="str">
        <f t="shared" si="7"/>
        <v/>
      </c>
      <c r="F108" t="str">
        <f>IF(C108="", "", 1-ABS(E108-(B108*Parameters!$B$2))/Rebalance!E108)</f>
        <v/>
      </c>
    </row>
    <row r="109" spans="1:6" x14ac:dyDescent="0.2">
      <c r="A109" s="1">
        <v>42545</v>
      </c>
      <c r="B109">
        <v>3.1749999999999998</v>
      </c>
      <c r="C109" t="str">
        <f t="shared" si="8"/>
        <v/>
      </c>
      <c r="D109">
        <f>IF(C109="", D108, D108-(Parameters!$A$2*C109))</f>
        <v>99.954200000000014</v>
      </c>
      <c r="E109" t="str">
        <f t="shared" si="7"/>
        <v/>
      </c>
      <c r="F109" t="str">
        <f>IF(C109="", "", 1-ABS(E109-(B109*Parameters!$B$2))/Rebalance!E109)</f>
        <v/>
      </c>
    </row>
    <row r="110" spans="1:6" x14ac:dyDescent="0.2">
      <c r="A110" s="1">
        <v>42548</v>
      </c>
      <c r="B110">
        <v>3.194</v>
      </c>
      <c r="C110">
        <f t="shared" si="8"/>
        <v>-1.2000000000000011E-2</v>
      </c>
      <c r="D110">
        <f>IF(C110="", D109, D109-(Parameters!$A$2*C110))</f>
        <v>99.955400000000012</v>
      </c>
      <c r="E110">
        <f t="shared" si="7"/>
        <v>319.25754760000001</v>
      </c>
      <c r="F110">
        <f>IF(C110="", "", 1-ABS(E110-(B110*Parameters!$B$2))/Rebalance!E110)</f>
        <v>0.99955380099524394</v>
      </c>
    </row>
    <row r="111" spans="1:6" x14ac:dyDescent="0.2">
      <c r="A111" s="1">
        <v>42549</v>
      </c>
      <c r="B111">
        <v>3.2959999999999998</v>
      </c>
      <c r="C111" t="str">
        <f t="shared" si="8"/>
        <v/>
      </c>
      <c r="D111">
        <f>IF(C111="", D110, D110-(Parameters!$A$2*C111))</f>
        <v>99.955400000000012</v>
      </c>
      <c r="E111" t="str">
        <f t="shared" si="7"/>
        <v/>
      </c>
      <c r="F111" t="str">
        <f>IF(C111="", "", 1-ABS(E111-(B111*Parameters!$B$2))/Rebalance!E111)</f>
        <v/>
      </c>
    </row>
    <row r="112" spans="1:6" x14ac:dyDescent="0.2">
      <c r="A112" s="1">
        <v>42550</v>
      </c>
      <c r="B112">
        <v>3.278</v>
      </c>
      <c r="C112" t="str">
        <f t="shared" si="8"/>
        <v/>
      </c>
      <c r="D112">
        <f>IF(C112="", D111, D111-(Parameters!$A$2*C112))</f>
        <v>99.955400000000012</v>
      </c>
      <c r="E112" t="str">
        <f t="shared" si="7"/>
        <v/>
      </c>
      <c r="F112" t="str">
        <f>IF(C112="", "", 1-ABS(E112-(B112*Parameters!$B$2))/Rebalance!E112)</f>
        <v/>
      </c>
    </row>
    <row r="113" spans="1:6" x14ac:dyDescent="0.2">
      <c r="A113" s="1">
        <v>42551</v>
      </c>
      <c r="B113">
        <v>3.319</v>
      </c>
      <c r="C113" t="str">
        <f t="shared" si="8"/>
        <v/>
      </c>
      <c r="D113">
        <f>IF(C113="", D112, D112-(Parameters!$A$2*C113))</f>
        <v>99.955400000000012</v>
      </c>
      <c r="E113" t="str">
        <f t="shared" si="7"/>
        <v/>
      </c>
      <c r="F113" t="str">
        <f>IF(C113="", "", 1-ABS(E113-(B113*Parameters!$B$2))/Rebalance!E113)</f>
        <v/>
      </c>
    </row>
    <row r="114" spans="1:6" x14ac:dyDescent="0.2">
      <c r="A114" s="1">
        <v>42552</v>
      </c>
      <c r="B114">
        <v>3.3650000000000002</v>
      </c>
      <c r="C114" t="str">
        <f t="shared" si="8"/>
        <v/>
      </c>
      <c r="D114">
        <f>IF(C114="", D113, D113-(Parameters!$A$2*C114))</f>
        <v>99.955400000000012</v>
      </c>
      <c r="E114" t="str">
        <f t="shared" si="7"/>
        <v/>
      </c>
      <c r="F114" t="str">
        <f>IF(C114="", "", 1-ABS(E114-(B114*Parameters!$B$2))/Rebalance!E114)</f>
        <v/>
      </c>
    </row>
    <row r="115" spans="1:6" x14ac:dyDescent="0.2">
      <c r="A115" s="1">
        <v>42555</v>
      </c>
      <c r="B115">
        <v>3.3650000000000002</v>
      </c>
      <c r="C115">
        <f t="shared" si="8"/>
        <v>0.17100000000000026</v>
      </c>
      <c r="D115">
        <f>IF(C115="", D114, D114-(Parameters!$A$2*C115))</f>
        <v>99.938300000000012</v>
      </c>
      <c r="E115">
        <f t="shared" si="7"/>
        <v>336.29237950000004</v>
      </c>
      <c r="F115">
        <f>IF(C115="", "", 1-ABS(E115-(B115*Parameters!$B$2))/Rebalance!E115)</f>
        <v>0.99938261907597004</v>
      </c>
    </row>
    <row r="116" spans="1:6" x14ac:dyDescent="0.2">
      <c r="A116" s="1">
        <v>42556</v>
      </c>
      <c r="B116">
        <v>3.206</v>
      </c>
      <c r="C116" t="str">
        <f t="shared" si="8"/>
        <v/>
      </c>
      <c r="D116">
        <f>IF(C116="", D115, D115-(Parameters!$A$2*C116))</f>
        <v>99.938300000000012</v>
      </c>
      <c r="E116" t="str">
        <f t="shared" si="7"/>
        <v/>
      </c>
      <c r="F116" t="str">
        <f>IF(C116="", "", 1-ABS(E116-(B116*Parameters!$B$2))/Rebalance!E116)</f>
        <v/>
      </c>
    </row>
    <row r="117" spans="1:6" x14ac:dyDescent="0.2">
      <c r="A117" s="1">
        <v>42557</v>
      </c>
      <c r="B117">
        <v>3.2210000000000001</v>
      </c>
      <c r="C117" t="str">
        <f t="shared" si="8"/>
        <v/>
      </c>
      <c r="D117">
        <f>IF(C117="", D116, D116-(Parameters!$A$2*C117))</f>
        <v>99.938300000000012</v>
      </c>
      <c r="E117" t="str">
        <f t="shared" si="7"/>
        <v/>
      </c>
      <c r="F117" t="str">
        <f>IF(C117="", "", 1-ABS(E117-(B117*Parameters!$B$2))/Rebalance!E117)</f>
        <v/>
      </c>
    </row>
    <row r="118" spans="1:6" x14ac:dyDescent="0.2">
      <c r="A118" s="1">
        <v>42558</v>
      </c>
      <c r="B118">
        <v>3.214</v>
      </c>
      <c r="C118" t="str">
        <f t="shared" si="8"/>
        <v/>
      </c>
      <c r="D118">
        <f>IF(C118="", D117, D117-(Parameters!$A$2*C118))</f>
        <v>99.938300000000012</v>
      </c>
      <c r="E118" t="str">
        <f t="shared" si="7"/>
        <v/>
      </c>
      <c r="F118" t="str">
        <f>IF(C118="", "", 1-ABS(E118-(B118*Parameters!$B$2))/Rebalance!E118)</f>
        <v/>
      </c>
    </row>
    <row r="119" spans="1:6" x14ac:dyDescent="0.2">
      <c r="A119" s="1">
        <v>42559</v>
      </c>
      <c r="B119">
        <v>3.2509999999999999</v>
      </c>
      <c r="C119" t="str">
        <f t="shared" si="8"/>
        <v/>
      </c>
      <c r="D119">
        <f>IF(C119="", D118, D118-(Parameters!$A$2*C119))</f>
        <v>99.938300000000012</v>
      </c>
      <c r="E119" t="str">
        <f t="shared" si="7"/>
        <v/>
      </c>
      <c r="F119" t="str">
        <f>IF(C119="", "", 1-ABS(E119-(B119*Parameters!$B$2))/Rebalance!E119)</f>
        <v/>
      </c>
    </row>
    <row r="120" spans="1:6" x14ac:dyDescent="0.2">
      <c r="A120" s="1">
        <v>42562</v>
      </c>
      <c r="B120">
        <v>3.198</v>
      </c>
      <c r="C120">
        <f t="shared" si="8"/>
        <v>-0.16700000000000026</v>
      </c>
      <c r="D120">
        <f>IF(C120="", D119, D119-(Parameters!$A$2*C120))</f>
        <v>99.955000000000013</v>
      </c>
      <c r="E120">
        <f t="shared" si="7"/>
        <v>319.65609000000006</v>
      </c>
      <c r="F120">
        <f>IF(C120="", "", 1-ABS(E120-(B120*Parameters!$B$2))/Rebalance!E120)</f>
        <v>0.9995497974088341</v>
      </c>
    </row>
    <row r="121" spans="1:6" x14ac:dyDescent="0.2">
      <c r="A121" s="1">
        <v>42563</v>
      </c>
      <c r="B121">
        <v>3.2010000000000001</v>
      </c>
      <c r="C121" t="str">
        <f t="shared" si="8"/>
        <v/>
      </c>
      <c r="D121">
        <f>IF(C121="", D120, D120-(Parameters!$A$2*C121))</f>
        <v>99.955000000000013</v>
      </c>
      <c r="E121" t="str">
        <f t="shared" si="7"/>
        <v/>
      </c>
      <c r="F121" t="str">
        <f>IF(C121="", "", 1-ABS(E121-(B121*Parameters!$B$2))/Rebalance!E121)</f>
        <v/>
      </c>
    </row>
    <row r="122" spans="1:6" x14ac:dyDescent="0.2">
      <c r="A122" s="1">
        <v>42564</v>
      </c>
      <c r="B122">
        <v>3.2</v>
      </c>
      <c r="C122" t="str">
        <f t="shared" si="8"/>
        <v/>
      </c>
      <c r="D122">
        <f>IF(C122="", D121, D121-(Parameters!$A$2*C122))</f>
        <v>99.955000000000013</v>
      </c>
      <c r="E122" t="str">
        <f t="shared" si="7"/>
        <v/>
      </c>
      <c r="F122" t="str">
        <f>IF(C122="", "", 1-ABS(E122-(B122*Parameters!$B$2))/Rebalance!E122)</f>
        <v/>
      </c>
    </row>
    <row r="123" spans="1:6" x14ac:dyDescent="0.2">
      <c r="A123" s="1">
        <v>42565</v>
      </c>
      <c r="B123">
        <v>3.2010000000000001</v>
      </c>
      <c r="C123" t="str">
        <f t="shared" si="8"/>
        <v/>
      </c>
      <c r="D123">
        <f>IF(C123="", D122, D122-(Parameters!$A$2*C123))</f>
        <v>99.955000000000013</v>
      </c>
      <c r="E123" t="str">
        <f t="shared" si="7"/>
        <v/>
      </c>
      <c r="F123" t="str">
        <f>IF(C123="", "", 1-ABS(E123-(B123*Parameters!$B$2))/Rebalance!E123)</f>
        <v/>
      </c>
    </row>
    <row r="124" spans="1:6" x14ac:dyDescent="0.2">
      <c r="A124" s="1">
        <v>42566</v>
      </c>
      <c r="B124">
        <v>3.2149999999999999</v>
      </c>
      <c r="C124" t="str">
        <f t="shared" si="8"/>
        <v/>
      </c>
      <c r="D124">
        <f>IF(C124="", D123, D123-(Parameters!$A$2*C124))</f>
        <v>99.955000000000013</v>
      </c>
      <c r="E124" t="str">
        <f t="shared" si="7"/>
        <v/>
      </c>
      <c r="F124" t="str">
        <f>IF(C124="", "", 1-ABS(E124-(B124*Parameters!$B$2))/Rebalance!E124)</f>
        <v/>
      </c>
    </row>
    <row r="125" spans="1:6" x14ac:dyDescent="0.2">
      <c r="A125" s="1">
        <v>42569</v>
      </c>
      <c r="B125">
        <v>3.194</v>
      </c>
      <c r="C125">
        <f t="shared" si="8"/>
        <v>-4.0000000000000036E-3</v>
      </c>
      <c r="D125">
        <f>IF(C125="", D124, D124-(Parameters!$A$2*C125))</f>
        <v>99.955400000000012</v>
      </c>
      <c r="E125">
        <f t="shared" si="7"/>
        <v>319.25754760000001</v>
      </c>
      <c r="F125">
        <f>IF(C125="", "", 1-ABS(E125-(B125*Parameters!$B$2))/Rebalance!E125)</f>
        <v>0.99955380099524394</v>
      </c>
    </row>
    <row r="126" spans="1:6" x14ac:dyDescent="0.2">
      <c r="A126" s="1">
        <v>42570</v>
      </c>
      <c r="B126">
        <v>3.18</v>
      </c>
      <c r="C126" t="str">
        <f t="shared" si="8"/>
        <v/>
      </c>
      <c r="D126">
        <f>IF(C126="", D125, D125-(Parameters!$A$2*C126))</f>
        <v>99.955400000000012</v>
      </c>
      <c r="E126" t="str">
        <f t="shared" si="7"/>
        <v/>
      </c>
      <c r="F126" t="str">
        <f>IF(C126="", "", 1-ABS(E126-(B126*Parameters!$B$2))/Rebalance!E126)</f>
        <v/>
      </c>
    </row>
    <row r="127" spans="1:6" x14ac:dyDescent="0.2">
      <c r="A127" s="1">
        <v>42571</v>
      </c>
      <c r="B127">
        <v>3.125</v>
      </c>
      <c r="C127" t="str">
        <f t="shared" si="8"/>
        <v/>
      </c>
      <c r="D127">
        <f>IF(C127="", D126, D126-(Parameters!$A$2*C127))</f>
        <v>99.955400000000012</v>
      </c>
      <c r="E127" t="str">
        <f t="shared" si="7"/>
        <v/>
      </c>
      <c r="F127" t="str">
        <f>IF(C127="", "", 1-ABS(E127-(B127*Parameters!$B$2))/Rebalance!E127)</f>
        <v/>
      </c>
    </row>
    <row r="128" spans="1:6" x14ac:dyDescent="0.2">
      <c r="A128" s="1">
        <v>42572</v>
      </c>
      <c r="B128">
        <v>3.1429999999999998</v>
      </c>
      <c r="C128" t="str">
        <f t="shared" si="8"/>
        <v/>
      </c>
      <c r="D128">
        <f>IF(C128="", D127, D127-(Parameters!$A$2*C128))</f>
        <v>99.955400000000012</v>
      </c>
      <c r="E128" t="str">
        <f t="shared" si="7"/>
        <v/>
      </c>
      <c r="F128" t="str">
        <f>IF(C128="", "", 1-ABS(E128-(B128*Parameters!$B$2))/Rebalance!E128)</f>
        <v/>
      </c>
    </row>
    <row r="129" spans="1:6" x14ac:dyDescent="0.2">
      <c r="A129" s="1">
        <v>42573</v>
      </c>
      <c r="B129">
        <v>3.2050000000000001</v>
      </c>
      <c r="C129" t="str">
        <f t="shared" si="8"/>
        <v/>
      </c>
      <c r="D129">
        <f>IF(C129="", D128, D128-(Parameters!$A$2*C129))</f>
        <v>99.955400000000012</v>
      </c>
      <c r="E129" t="str">
        <f t="shared" si="7"/>
        <v/>
      </c>
      <c r="F129" t="str">
        <f>IF(C129="", "", 1-ABS(E129-(B129*Parameters!$B$2))/Rebalance!E129)</f>
        <v/>
      </c>
    </row>
    <row r="130" spans="1:6" x14ac:dyDescent="0.2">
      <c r="A130" s="1">
        <v>42576</v>
      </c>
      <c r="B130">
        <v>3.194</v>
      </c>
      <c r="C130">
        <f t="shared" si="8"/>
        <v>0</v>
      </c>
      <c r="D130">
        <f>IF(C130="", D129, D129-(Parameters!$A$2*C130))</f>
        <v>99.955400000000012</v>
      </c>
      <c r="E130">
        <f t="shared" si="7"/>
        <v>319.25754760000001</v>
      </c>
      <c r="F130">
        <f>IF(C130="", "", 1-ABS(E130-(B130*Parameters!$B$2))/Rebalance!E130)</f>
        <v>0.99955380099524394</v>
      </c>
    </row>
    <row r="131" spans="1:6" x14ac:dyDescent="0.2">
      <c r="A131" s="1">
        <v>42577</v>
      </c>
      <c r="B131">
        <v>3.1749999999999998</v>
      </c>
      <c r="C131" t="str">
        <f t="shared" si="8"/>
        <v/>
      </c>
      <c r="D131">
        <f>IF(C131="", D130, D130-(Parameters!$A$2*C131))</f>
        <v>99.955400000000012</v>
      </c>
      <c r="E131" t="str">
        <f t="shared" si="7"/>
        <v/>
      </c>
      <c r="F131" t="str">
        <f>IF(C131="", "", 1-ABS(E131-(B131*Parameters!$B$2))/Rebalance!E131)</f>
        <v/>
      </c>
    </row>
    <row r="132" spans="1:6" x14ac:dyDescent="0.2">
      <c r="A132" s="1">
        <v>42578</v>
      </c>
      <c r="B132">
        <v>3.1640000000000001</v>
      </c>
      <c r="C132" t="str">
        <f t="shared" si="8"/>
        <v/>
      </c>
      <c r="D132">
        <f>IF(C132="", D131, D131-(Parameters!$A$2*C132))</f>
        <v>99.955400000000012</v>
      </c>
      <c r="E132" t="str">
        <f t="shared" si="7"/>
        <v/>
      </c>
      <c r="F132" t="str">
        <f>IF(C132="", "", 1-ABS(E132-(B132*Parameters!$B$2))/Rebalance!E132)</f>
        <v/>
      </c>
    </row>
    <row r="133" spans="1:6" x14ac:dyDescent="0.2">
      <c r="A133" s="1">
        <v>42579</v>
      </c>
      <c r="B133">
        <v>3.2869999999999999</v>
      </c>
      <c r="C133" t="str">
        <f t="shared" si="8"/>
        <v/>
      </c>
      <c r="D133">
        <f>IF(C133="", D132, D132-(Parameters!$A$2*C133))</f>
        <v>99.955400000000012</v>
      </c>
      <c r="E133" t="str">
        <f t="shared" si="7"/>
        <v/>
      </c>
      <c r="F133" t="str">
        <f>IF(C133="", "", 1-ABS(E133-(B133*Parameters!$B$2))/Rebalance!E133)</f>
        <v/>
      </c>
    </row>
    <row r="134" spans="1:6" x14ac:dyDescent="0.2">
      <c r="A134" s="1">
        <v>42580</v>
      </c>
      <c r="B134">
        <v>3.32</v>
      </c>
      <c r="C134" t="str">
        <f t="shared" si="8"/>
        <v/>
      </c>
      <c r="D134">
        <f>IF(C134="", D133, D133-(Parameters!$A$2*C134))</f>
        <v>99.955400000000012</v>
      </c>
      <c r="E134" t="str">
        <f t="shared" ref="E134:E197" si="9">IF(C134="", "", D134 * B134)</f>
        <v/>
      </c>
      <c r="F134" t="str">
        <f>IF(C134="", "", 1-ABS(E134-(B134*Parameters!$B$2))/Rebalance!E134)</f>
        <v/>
      </c>
    </row>
    <row r="135" spans="1:6" x14ac:dyDescent="0.2">
      <c r="A135" s="1">
        <v>42583</v>
      </c>
      <c r="B135">
        <v>3.2389999999999999</v>
      </c>
      <c r="C135">
        <f t="shared" ref="C135:C198" si="10">IF(WEEKDAY(A135)=2, B135-B130, "")</f>
        <v>4.4999999999999929E-2</v>
      </c>
      <c r="D135">
        <f>IF(C135="", D134, D134-(Parameters!$A$2*C135))</f>
        <v>99.950900000000019</v>
      </c>
      <c r="E135">
        <f t="shared" si="9"/>
        <v>323.74096510000004</v>
      </c>
      <c r="F135">
        <f>IF(C135="", "", 1-ABS(E135-(B135*Parameters!$B$2))/Rebalance!E135)</f>
        <v>0.99950875880057122</v>
      </c>
    </row>
    <row r="136" spans="1:6" x14ac:dyDescent="0.2">
      <c r="A136" s="1">
        <v>42584</v>
      </c>
      <c r="B136">
        <v>3.1989999999999998</v>
      </c>
      <c r="C136" t="str">
        <f t="shared" si="10"/>
        <v/>
      </c>
      <c r="D136">
        <f>IF(C136="", D135, D135-(Parameters!$A$2*C136))</f>
        <v>99.950900000000019</v>
      </c>
      <c r="E136" t="str">
        <f t="shared" si="9"/>
        <v/>
      </c>
      <c r="F136" t="str">
        <f>IF(C136="", "", 1-ABS(E136-(B136*Parameters!$B$2))/Rebalance!E136)</f>
        <v/>
      </c>
    </row>
    <row r="137" spans="1:6" x14ac:dyDescent="0.2">
      <c r="A137" s="1">
        <v>42585</v>
      </c>
      <c r="B137">
        <v>3.2759999999999998</v>
      </c>
      <c r="C137" t="str">
        <f t="shared" si="10"/>
        <v/>
      </c>
      <c r="D137">
        <f>IF(C137="", D136, D136-(Parameters!$A$2*C137))</f>
        <v>99.950900000000019</v>
      </c>
      <c r="E137" t="str">
        <f t="shared" si="9"/>
        <v/>
      </c>
      <c r="F137" t="str">
        <f>IF(C137="", "", 1-ABS(E137-(B137*Parameters!$B$2))/Rebalance!E137)</f>
        <v/>
      </c>
    </row>
    <row r="138" spans="1:6" x14ac:dyDescent="0.2">
      <c r="A138" s="1">
        <v>42586</v>
      </c>
      <c r="B138">
        <v>3.2669999999999999</v>
      </c>
      <c r="C138" t="str">
        <f t="shared" si="10"/>
        <v/>
      </c>
      <c r="D138">
        <f>IF(C138="", D137, D137-(Parameters!$A$2*C138))</f>
        <v>99.950900000000019</v>
      </c>
      <c r="E138" t="str">
        <f t="shared" si="9"/>
        <v/>
      </c>
      <c r="F138" t="str">
        <f>IF(C138="", "", 1-ABS(E138-(B138*Parameters!$B$2))/Rebalance!E138)</f>
        <v/>
      </c>
    </row>
    <row r="139" spans="1:6" x14ac:dyDescent="0.2">
      <c r="A139" s="1">
        <v>42587</v>
      </c>
      <c r="B139">
        <v>3.2170000000000001</v>
      </c>
      <c r="C139" t="str">
        <f t="shared" si="10"/>
        <v/>
      </c>
      <c r="D139">
        <f>IF(C139="", D138, D138-(Parameters!$A$2*C139))</f>
        <v>99.950900000000019</v>
      </c>
      <c r="E139" t="str">
        <f t="shared" si="9"/>
        <v/>
      </c>
      <c r="F139" t="str">
        <f>IF(C139="", "", 1-ABS(E139-(B139*Parameters!$B$2))/Rebalance!E139)</f>
        <v/>
      </c>
    </row>
    <row r="140" spans="1:6" x14ac:dyDescent="0.2">
      <c r="A140" s="1">
        <v>42590</v>
      </c>
      <c r="B140">
        <v>3.1909999999999998</v>
      </c>
      <c r="C140">
        <f t="shared" si="10"/>
        <v>-4.8000000000000043E-2</v>
      </c>
      <c r="D140">
        <f>IF(C140="", D139, D139-(Parameters!$A$2*C140))</f>
        <v>99.955700000000022</v>
      </c>
      <c r="E140">
        <f t="shared" si="9"/>
        <v>318.95863870000005</v>
      </c>
      <c r="F140">
        <f>IF(C140="", "", 1-ABS(E140-(B140*Parameters!$B$2))/Rebalance!E140)</f>
        <v>0.99955680366402344</v>
      </c>
    </row>
    <row r="141" spans="1:6" x14ac:dyDescent="0.2">
      <c r="A141" s="1">
        <v>42591</v>
      </c>
      <c r="B141">
        <v>3.0979999999999999</v>
      </c>
      <c r="C141" t="str">
        <f t="shared" si="10"/>
        <v/>
      </c>
      <c r="D141">
        <f>IF(C141="", D140, D140-(Parameters!$A$2*C141))</f>
        <v>99.955700000000022</v>
      </c>
      <c r="E141" t="str">
        <f t="shared" si="9"/>
        <v/>
      </c>
      <c r="F141" t="str">
        <f>IF(C141="", "", 1-ABS(E141-(B141*Parameters!$B$2))/Rebalance!E141)</f>
        <v/>
      </c>
    </row>
    <row r="142" spans="1:6" x14ac:dyDescent="0.2">
      <c r="A142" s="1">
        <v>42592</v>
      </c>
      <c r="B142">
        <v>3.0590000000000002</v>
      </c>
      <c r="C142" t="str">
        <f t="shared" si="10"/>
        <v/>
      </c>
      <c r="D142">
        <f>IF(C142="", D141, D141-(Parameters!$A$2*C142))</f>
        <v>99.955700000000022</v>
      </c>
      <c r="E142" t="str">
        <f t="shared" si="9"/>
        <v/>
      </c>
      <c r="F142" t="str">
        <f>IF(C142="", "", 1-ABS(E142-(B142*Parameters!$B$2))/Rebalance!E142)</f>
        <v/>
      </c>
    </row>
    <row r="143" spans="1:6" x14ac:dyDescent="0.2">
      <c r="A143" s="1">
        <v>42593</v>
      </c>
      <c r="B143">
        <v>3.0510000000000002</v>
      </c>
      <c r="C143" t="str">
        <f t="shared" si="10"/>
        <v/>
      </c>
      <c r="D143">
        <f>IF(C143="", D142, D142-(Parameters!$A$2*C143))</f>
        <v>99.955700000000022</v>
      </c>
      <c r="E143" t="str">
        <f t="shared" si="9"/>
        <v/>
      </c>
      <c r="F143" t="str">
        <f>IF(C143="", "", 1-ABS(E143-(B143*Parameters!$B$2))/Rebalance!E143)</f>
        <v/>
      </c>
    </row>
    <row r="144" spans="1:6" x14ac:dyDescent="0.2">
      <c r="A144" s="1">
        <v>42594</v>
      </c>
      <c r="B144">
        <v>3.0640000000000001</v>
      </c>
      <c r="C144" t="str">
        <f t="shared" si="10"/>
        <v/>
      </c>
      <c r="D144">
        <f>IF(C144="", D143, D143-(Parameters!$A$2*C144))</f>
        <v>99.955700000000022</v>
      </c>
      <c r="E144" t="str">
        <f t="shared" si="9"/>
        <v/>
      </c>
      <c r="F144" t="str">
        <f>IF(C144="", "", 1-ABS(E144-(B144*Parameters!$B$2))/Rebalance!E144)</f>
        <v/>
      </c>
    </row>
    <row r="145" spans="1:6" x14ac:dyDescent="0.2">
      <c r="A145" s="1">
        <v>42597</v>
      </c>
      <c r="B145">
        <v>3.073</v>
      </c>
      <c r="C145">
        <f t="shared" si="10"/>
        <v>-0.11799999999999988</v>
      </c>
      <c r="D145">
        <f>IF(C145="", D144, D144-(Parameters!$A$2*C145))</f>
        <v>99.967500000000015</v>
      </c>
      <c r="E145">
        <f t="shared" si="9"/>
        <v>307.20012750000006</v>
      </c>
      <c r="F145">
        <f>IF(C145="", "", 1-ABS(E145-(B145*Parameters!$B$2))/Rebalance!E145)</f>
        <v>0.99967489434066092</v>
      </c>
    </row>
    <row r="146" spans="1:6" x14ac:dyDescent="0.2">
      <c r="A146" s="1">
        <v>42598</v>
      </c>
      <c r="B146">
        <v>3.0920000000000001</v>
      </c>
      <c r="C146" t="str">
        <f t="shared" si="10"/>
        <v/>
      </c>
      <c r="D146">
        <f>IF(C146="", D145, D145-(Parameters!$A$2*C146))</f>
        <v>99.967500000000015</v>
      </c>
      <c r="E146" t="str">
        <f t="shared" si="9"/>
        <v/>
      </c>
      <c r="F146" t="str">
        <f>IF(C146="", "", 1-ABS(E146-(B146*Parameters!$B$2))/Rebalance!E146)</f>
        <v/>
      </c>
    </row>
    <row r="147" spans="1:6" x14ac:dyDescent="0.2">
      <c r="A147" s="1">
        <v>42599</v>
      </c>
      <c r="B147">
        <v>3.0830000000000002</v>
      </c>
      <c r="C147" t="str">
        <f t="shared" si="10"/>
        <v/>
      </c>
      <c r="D147">
        <f>IF(C147="", D146, D146-(Parameters!$A$2*C147))</f>
        <v>99.967500000000015</v>
      </c>
      <c r="E147" t="str">
        <f t="shared" si="9"/>
        <v/>
      </c>
      <c r="F147" t="str">
        <f>IF(C147="", "", 1-ABS(E147-(B147*Parameters!$B$2))/Rebalance!E147)</f>
        <v/>
      </c>
    </row>
    <row r="148" spans="1:6" x14ac:dyDescent="0.2">
      <c r="A148" s="1">
        <v>42600</v>
      </c>
      <c r="B148">
        <v>3.11</v>
      </c>
      <c r="C148" t="str">
        <f t="shared" si="10"/>
        <v/>
      </c>
      <c r="D148">
        <f>IF(C148="", D147, D147-(Parameters!$A$2*C148))</f>
        <v>99.967500000000015</v>
      </c>
      <c r="E148" t="str">
        <f t="shared" si="9"/>
        <v/>
      </c>
      <c r="F148" t="str">
        <f>IF(C148="", "", 1-ABS(E148-(B148*Parameters!$B$2))/Rebalance!E148)</f>
        <v/>
      </c>
    </row>
    <row r="149" spans="1:6" x14ac:dyDescent="0.2">
      <c r="A149" s="1">
        <v>42601</v>
      </c>
      <c r="B149">
        <v>3.0219999999999998</v>
      </c>
      <c r="C149" t="str">
        <f t="shared" si="10"/>
        <v/>
      </c>
      <c r="D149">
        <f>IF(C149="", D148, D148-(Parameters!$A$2*C149))</f>
        <v>99.967500000000015</v>
      </c>
      <c r="E149" t="str">
        <f t="shared" si="9"/>
        <v/>
      </c>
      <c r="F149" t="str">
        <f>IF(C149="", "", 1-ABS(E149-(B149*Parameters!$B$2))/Rebalance!E149)</f>
        <v/>
      </c>
    </row>
    <row r="150" spans="1:6" x14ac:dyDescent="0.2">
      <c r="A150" s="1">
        <v>42604</v>
      </c>
      <c r="B150">
        <v>3.0459999999999998</v>
      </c>
      <c r="C150">
        <f t="shared" si="10"/>
        <v>-2.7000000000000135E-2</v>
      </c>
      <c r="D150">
        <f>IF(C150="", D149, D149-(Parameters!$A$2*C150))</f>
        <v>99.97020000000002</v>
      </c>
      <c r="E150">
        <f t="shared" si="9"/>
        <v>304.50922920000005</v>
      </c>
      <c r="F150">
        <f>IF(C150="", "", 1-ABS(E150-(B150*Parameters!$B$2))/Rebalance!E150)</f>
        <v>0.99970191116952878</v>
      </c>
    </row>
    <row r="151" spans="1:6" x14ac:dyDescent="0.2">
      <c r="A151" s="1">
        <v>42605</v>
      </c>
      <c r="B151">
        <v>3.1280000000000001</v>
      </c>
      <c r="C151" t="str">
        <f t="shared" si="10"/>
        <v/>
      </c>
      <c r="D151">
        <f>IF(C151="", D150, D150-(Parameters!$A$2*C151))</f>
        <v>99.97020000000002</v>
      </c>
      <c r="E151" t="str">
        <f t="shared" si="9"/>
        <v/>
      </c>
      <c r="F151" t="str">
        <f>IF(C151="", "", 1-ABS(E151-(B151*Parameters!$B$2))/Rebalance!E151)</f>
        <v/>
      </c>
    </row>
    <row r="152" spans="1:6" x14ac:dyDescent="0.2">
      <c r="A152" s="1">
        <v>42606</v>
      </c>
      <c r="B152">
        <v>3.1739999999999999</v>
      </c>
      <c r="C152" t="str">
        <f t="shared" si="10"/>
        <v/>
      </c>
      <c r="D152">
        <f>IF(C152="", D151, D151-(Parameters!$A$2*C152))</f>
        <v>99.97020000000002</v>
      </c>
      <c r="E152" t="str">
        <f t="shared" si="9"/>
        <v/>
      </c>
      <c r="F152" t="str">
        <f>IF(C152="", "", 1-ABS(E152-(B152*Parameters!$B$2))/Rebalance!E152)</f>
        <v/>
      </c>
    </row>
    <row r="153" spans="1:6" x14ac:dyDescent="0.2">
      <c r="A153" s="1">
        <v>42607</v>
      </c>
      <c r="B153">
        <v>3.2120000000000002</v>
      </c>
      <c r="C153" t="str">
        <f t="shared" si="10"/>
        <v/>
      </c>
      <c r="D153">
        <f>IF(C153="", D152, D152-(Parameters!$A$2*C153))</f>
        <v>99.97020000000002</v>
      </c>
      <c r="E153" t="str">
        <f t="shared" si="9"/>
        <v/>
      </c>
      <c r="F153" t="str">
        <f>IF(C153="", "", 1-ABS(E153-(B153*Parameters!$B$2))/Rebalance!E153)</f>
        <v/>
      </c>
    </row>
    <row r="154" spans="1:6" x14ac:dyDescent="0.2">
      <c r="A154" s="1">
        <v>42608</v>
      </c>
      <c r="B154">
        <v>3.2280000000000002</v>
      </c>
      <c r="C154" t="str">
        <f t="shared" si="10"/>
        <v/>
      </c>
      <c r="D154">
        <f>IF(C154="", D153, D153-(Parameters!$A$2*C154))</f>
        <v>99.97020000000002</v>
      </c>
      <c r="E154" t="str">
        <f t="shared" si="9"/>
        <v/>
      </c>
      <c r="F154" t="str">
        <f>IF(C154="", "", 1-ABS(E154-(B154*Parameters!$B$2))/Rebalance!E154)</f>
        <v/>
      </c>
    </row>
    <row r="155" spans="1:6" x14ac:dyDescent="0.2">
      <c r="A155" s="1">
        <v>42611</v>
      </c>
      <c r="B155">
        <v>3.214</v>
      </c>
      <c r="C155">
        <f t="shared" si="10"/>
        <v>0.16800000000000015</v>
      </c>
      <c r="D155">
        <f>IF(C155="", D154, D154-(Parameters!$A$2*C155))</f>
        <v>99.953400000000016</v>
      </c>
      <c r="E155">
        <f t="shared" si="9"/>
        <v>321.25022760000007</v>
      </c>
      <c r="F155">
        <f>IF(C155="", "", 1-ABS(E155-(B155*Parameters!$B$2))/Rebalance!E155)</f>
        <v>0.99953378274275839</v>
      </c>
    </row>
    <row r="156" spans="1:6" x14ac:dyDescent="0.2">
      <c r="A156" s="1">
        <v>42612</v>
      </c>
      <c r="B156">
        <v>3.157</v>
      </c>
      <c r="C156" t="str">
        <f t="shared" si="10"/>
        <v/>
      </c>
      <c r="D156">
        <f>IF(C156="", D155, D155-(Parameters!$A$2*C156))</f>
        <v>99.953400000000016</v>
      </c>
      <c r="E156" t="str">
        <f t="shared" si="9"/>
        <v/>
      </c>
      <c r="F156" t="str">
        <f>IF(C156="", "", 1-ABS(E156-(B156*Parameters!$B$2))/Rebalance!E156)</f>
        <v/>
      </c>
    </row>
    <row r="157" spans="1:6" x14ac:dyDescent="0.2">
      <c r="A157" s="1">
        <v>42613</v>
      </c>
      <c r="B157">
        <v>3.2029999999999998</v>
      </c>
      <c r="C157" t="str">
        <f t="shared" si="10"/>
        <v/>
      </c>
      <c r="D157">
        <f>IF(C157="", D156, D156-(Parameters!$A$2*C157))</f>
        <v>99.953400000000016</v>
      </c>
      <c r="E157" t="str">
        <f t="shared" si="9"/>
        <v/>
      </c>
      <c r="F157" t="str">
        <f>IF(C157="", "", 1-ABS(E157-(B157*Parameters!$B$2))/Rebalance!E157)</f>
        <v/>
      </c>
    </row>
    <row r="158" spans="1:6" x14ac:dyDescent="0.2">
      <c r="A158" s="1">
        <v>42614</v>
      </c>
      <c r="B158">
        <v>3.113</v>
      </c>
      <c r="C158" t="str">
        <f t="shared" si="10"/>
        <v/>
      </c>
      <c r="D158">
        <f>IF(C158="", D157, D157-(Parameters!$A$2*C158))</f>
        <v>99.953400000000016</v>
      </c>
      <c r="E158" t="str">
        <f t="shared" si="9"/>
        <v/>
      </c>
      <c r="F158" t="str">
        <f>IF(C158="", "", 1-ABS(E158-(B158*Parameters!$B$2))/Rebalance!E158)</f>
        <v/>
      </c>
    </row>
    <row r="159" spans="1:6" x14ac:dyDescent="0.2">
      <c r="A159" s="1">
        <v>42615</v>
      </c>
      <c r="B159">
        <v>3.101</v>
      </c>
      <c r="C159" t="str">
        <f t="shared" si="10"/>
        <v/>
      </c>
      <c r="D159">
        <f>IF(C159="", D158, D158-(Parameters!$A$2*C159))</f>
        <v>99.953400000000016</v>
      </c>
      <c r="E159" t="str">
        <f t="shared" si="9"/>
        <v/>
      </c>
      <c r="F159" t="str">
        <f>IF(C159="", "", 1-ABS(E159-(B159*Parameters!$B$2))/Rebalance!E159)</f>
        <v/>
      </c>
    </row>
    <row r="160" spans="1:6" x14ac:dyDescent="0.2">
      <c r="A160" s="1">
        <v>42618</v>
      </c>
      <c r="B160">
        <v>3.101</v>
      </c>
      <c r="C160">
        <f t="shared" si="10"/>
        <v>-0.11299999999999999</v>
      </c>
      <c r="D160">
        <f>IF(C160="", D159, D159-(Parameters!$A$2*C160))</f>
        <v>99.964700000000022</v>
      </c>
      <c r="E160">
        <f t="shared" si="9"/>
        <v>309.99053470000007</v>
      </c>
      <c r="F160">
        <f>IF(C160="", "", 1-ABS(E160-(B160*Parameters!$B$2))/Rebalance!E160)</f>
        <v>0.99964687534699759</v>
      </c>
    </row>
    <row r="161" spans="1:6" x14ac:dyDescent="0.2">
      <c r="A161" s="1">
        <v>42619</v>
      </c>
      <c r="B161">
        <v>3.0590000000000002</v>
      </c>
      <c r="C161" t="str">
        <f t="shared" si="10"/>
        <v/>
      </c>
      <c r="D161">
        <f>IF(C161="", D160, D160-(Parameters!$A$2*C161))</f>
        <v>99.964700000000022</v>
      </c>
      <c r="E161" t="str">
        <f t="shared" si="9"/>
        <v/>
      </c>
      <c r="F161" t="str">
        <f>IF(C161="", "", 1-ABS(E161-(B161*Parameters!$B$2))/Rebalance!E161)</f>
        <v/>
      </c>
    </row>
    <row r="162" spans="1:6" x14ac:dyDescent="0.2">
      <c r="A162" s="1">
        <v>42620</v>
      </c>
      <c r="B162">
        <v>3.0459999999999998</v>
      </c>
      <c r="C162" t="str">
        <f t="shared" si="10"/>
        <v/>
      </c>
      <c r="D162">
        <f>IF(C162="", D161, D161-(Parameters!$A$2*C162))</f>
        <v>99.964700000000022</v>
      </c>
      <c r="E162" t="str">
        <f t="shared" si="9"/>
        <v/>
      </c>
      <c r="F162" t="str">
        <f>IF(C162="", "", 1-ABS(E162-(B162*Parameters!$B$2))/Rebalance!E162)</f>
        <v/>
      </c>
    </row>
    <row r="163" spans="1:6" x14ac:dyDescent="0.2">
      <c r="A163" s="1">
        <v>42621</v>
      </c>
      <c r="B163">
        <v>3.1440000000000001</v>
      </c>
      <c r="C163" t="str">
        <f t="shared" si="10"/>
        <v/>
      </c>
      <c r="D163">
        <f>IF(C163="", D162, D162-(Parameters!$A$2*C163))</f>
        <v>99.964700000000022</v>
      </c>
      <c r="E163" t="str">
        <f t="shared" si="9"/>
        <v/>
      </c>
      <c r="F163" t="str">
        <f>IF(C163="", "", 1-ABS(E163-(B163*Parameters!$B$2))/Rebalance!E163)</f>
        <v/>
      </c>
    </row>
    <row r="164" spans="1:6" x14ac:dyDescent="0.2">
      <c r="A164" s="1">
        <v>42622</v>
      </c>
      <c r="B164">
        <v>3.1190000000000002</v>
      </c>
      <c r="C164" t="str">
        <f t="shared" si="10"/>
        <v/>
      </c>
      <c r="D164">
        <f>IF(C164="", D163, D163-(Parameters!$A$2*C164))</f>
        <v>99.964700000000022</v>
      </c>
      <c r="E164" t="str">
        <f t="shared" si="9"/>
        <v/>
      </c>
      <c r="F164" t="str">
        <f>IF(C164="", "", 1-ABS(E164-(B164*Parameters!$B$2))/Rebalance!E164)</f>
        <v/>
      </c>
    </row>
    <row r="165" spans="1:6" x14ac:dyDescent="0.2">
      <c r="A165" s="1">
        <v>42625</v>
      </c>
      <c r="B165">
        <v>3.1789999999999998</v>
      </c>
      <c r="C165">
        <f t="shared" si="10"/>
        <v>7.7999999999999847E-2</v>
      </c>
      <c r="D165">
        <f>IF(C165="", D164, D164-(Parameters!$A$2*C165))</f>
        <v>99.956900000000019</v>
      </c>
      <c r="E165">
        <f t="shared" si="9"/>
        <v>317.76298510000004</v>
      </c>
      <c r="F165">
        <f>IF(C165="", "", 1-ABS(E165-(B165*Parameters!$B$2))/Rebalance!E165)</f>
        <v>0.99956881415890264</v>
      </c>
    </row>
    <row r="166" spans="1:6" x14ac:dyDescent="0.2">
      <c r="A166" s="1">
        <v>42626</v>
      </c>
      <c r="B166">
        <v>3.1760000000000002</v>
      </c>
      <c r="C166" t="str">
        <f t="shared" si="10"/>
        <v/>
      </c>
      <c r="D166">
        <f>IF(C166="", D165, D165-(Parameters!$A$2*C166))</f>
        <v>99.956900000000019</v>
      </c>
      <c r="E166" t="str">
        <f t="shared" si="9"/>
        <v/>
      </c>
      <c r="F166" t="str">
        <f>IF(C166="", "", 1-ABS(E166-(B166*Parameters!$B$2))/Rebalance!E166)</f>
        <v/>
      </c>
    </row>
    <row r="167" spans="1:6" x14ac:dyDescent="0.2">
      <c r="A167" s="1">
        <v>42627</v>
      </c>
      <c r="B167">
        <v>3.173</v>
      </c>
      <c r="C167" t="str">
        <f t="shared" si="10"/>
        <v/>
      </c>
      <c r="D167">
        <f>IF(C167="", D166, D166-(Parameters!$A$2*C167))</f>
        <v>99.956900000000019</v>
      </c>
      <c r="E167" t="str">
        <f t="shared" si="9"/>
        <v/>
      </c>
      <c r="F167" t="str">
        <f>IF(C167="", "", 1-ABS(E167-(B167*Parameters!$B$2))/Rebalance!E167)</f>
        <v/>
      </c>
    </row>
    <row r="168" spans="1:6" x14ac:dyDescent="0.2">
      <c r="A168" s="1">
        <v>42628</v>
      </c>
      <c r="B168">
        <v>3.1909999999999998</v>
      </c>
      <c r="C168" t="str">
        <f t="shared" si="10"/>
        <v/>
      </c>
      <c r="D168">
        <f>IF(C168="", D167, D167-(Parameters!$A$2*C168))</f>
        <v>99.956900000000019</v>
      </c>
      <c r="E168" t="str">
        <f t="shared" si="9"/>
        <v/>
      </c>
      <c r="F168" t="str">
        <f>IF(C168="", "", 1-ABS(E168-(B168*Parameters!$B$2))/Rebalance!E168)</f>
        <v/>
      </c>
    </row>
    <row r="169" spans="1:6" x14ac:dyDescent="0.2">
      <c r="A169" s="1">
        <v>42629</v>
      </c>
      <c r="B169">
        <v>3.2109999999999999</v>
      </c>
      <c r="C169" t="str">
        <f t="shared" si="10"/>
        <v/>
      </c>
      <c r="D169">
        <f>IF(C169="", D168, D168-(Parameters!$A$2*C169))</f>
        <v>99.956900000000019</v>
      </c>
      <c r="E169" t="str">
        <f t="shared" si="9"/>
        <v/>
      </c>
      <c r="F169" t="str">
        <f>IF(C169="", "", 1-ABS(E169-(B169*Parameters!$B$2))/Rebalance!E169)</f>
        <v/>
      </c>
    </row>
    <row r="170" spans="1:6" x14ac:dyDescent="0.2">
      <c r="A170" s="1">
        <v>42632</v>
      </c>
      <c r="B170">
        <v>3.1970000000000001</v>
      </c>
      <c r="C170">
        <f t="shared" si="10"/>
        <v>1.8000000000000238E-2</v>
      </c>
      <c r="D170">
        <f>IF(C170="", D169, D169-(Parameters!$A$2*C170))</f>
        <v>99.955100000000016</v>
      </c>
      <c r="E170">
        <f t="shared" si="9"/>
        <v>319.55645470000007</v>
      </c>
      <c r="F170">
        <f>IF(C170="", "", 1-ABS(E170-(B170*Parameters!$B$2))/Rebalance!E170)</f>
        <v>0.99955079830844074</v>
      </c>
    </row>
    <row r="171" spans="1:6" x14ac:dyDescent="0.2">
      <c r="A171" s="1">
        <v>42633</v>
      </c>
      <c r="B171">
        <v>3.2909999999999999</v>
      </c>
      <c r="C171" t="str">
        <f t="shared" si="10"/>
        <v/>
      </c>
      <c r="D171">
        <f>IF(C171="", D170, D170-(Parameters!$A$2*C171))</f>
        <v>99.955100000000016</v>
      </c>
      <c r="E171" t="str">
        <f t="shared" si="9"/>
        <v/>
      </c>
      <c r="F171" t="str">
        <f>IF(C171="", "", 1-ABS(E171-(B171*Parameters!$B$2))/Rebalance!E171)</f>
        <v/>
      </c>
    </row>
    <row r="172" spans="1:6" x14ac:dyDescent="0.2">
      <c r="A172" s="1">
        <v>42634</v>
      </c>
      <c r="B172">
        <v>3.3210000000000002</v>
      </c>
      <c r="C172" t="str">
        <f t="shared" si="10"/>
        <v/>
      </c>
      <c r="D172">
        <f>IF(C172="", D171, D171-(Parameters!$A$2*C172))</f>
        <v>99.955100000000016</v>
      </c>
      <c r="E172" t="str">
        <f t="shared" si="9"/>
        <v/>
      </c>
      <c r="F172" t="str">
        <f>IF(C172="", "", 1-ABS(E172-(B172*Parameters!$B$2))/Rebalance!E172)</f>
        <v/>
      </c>
    </row>
    <row r="173" spans="1:6" x14ac:dyDescent="0.2">
      <c r="A173" s="1">
        <v>42635</v>
      </c>
      <c r="B173">
        <v>3.2679999999999998</v>
      </c>
      <c r="C173" t="str">
        <f t="shared" si="10"/>
        <v/>
      </c>
      <c r="D173">
        <f>IF(C173="", D172, D172-(Parameters!$A$2*C173))</f>
        <v>99.955100000000016</v>
      </c>
      <c r="E173" t="str">
        <f t="shared" si="9"/>
        <v/>
      </c>
      <c r="F173" t="str">
        <f>IF(C173="", "", 1-ABS(E173-(B173*Parameters!$B$2))/Rebalance!E173)</f>
        <v/>
      </c>
    </row>
    <row r="174" spans="1:6" x14ac:dyDescent="0.2">
      <c r="A174" s="1">
        <v>42636</v>
      </c>
      <c r="B174">
        <v>3.22</v>
      </c>
      <c r="C174" t="str">
        <f t="shared" si="10"/>
        <v/>
      </c>
      <c r="D174">
        <f>IF(C174="", D173, D173-(Parameters!$A$2*C174))</f>
        <v>99.955100000000016</v>
      </c>
      <c r="E174" t="str">
        <f t="shared" si="9"/>
        <v/>
      </c>
      <c r="F174" t="str">
        <f>IF(C174="", "", 1-ABS(E174-(B174*Parameters!$B$2))/Rebalance!E174)</f>
        <v/>
      </c>
    </row>
    <row r="175" spans="1:6" x14ac:dyDescent="0.2">
      <c r="A175" s="1">
        <v>42639</v>
      </c>
      <c r="B175">
        <v>3.25</v>
      </c>
      <c r="C175">
        <f t="shared" si="10"/>
        <v>5.2999999999999936E-2</v>
      </c>
      <c r="D175">
        <f>IF(C175="", D174, D174-(Parameters!$A$2*C175))</f>
        <v>99.94980000000001</v>
      </c>
      <c r="E175">
        <f t="shared" si="9"/>
        <v>324.83685000000003</v>
      </c>
      <c r="F175">
        <f>IF(C175="", "", 1-ABS(E175-(B175*Parameters!$B$2))/Rebalance!E175)</f>
        <v>0.99949774786943058</v>
      </c>
    </row>
    <row r="176" spans="1:6" x14ac:dyDescent="0.2">
      <c r="A176" s="1">
        <v>42640</v>
      </c>
      <c r="B176">
        <v>3.242</v>
      </c>
      <c r="C176" t="str">
        <f t="shared" si="10"/>
        <v/>
      </c>
      <c r="D176">
        <f>IF(C176="", D175, D175-(Parameters!$A$2*C176))</f>
        <v>99.94980000000001</v>
      </c>
      <c r="E176" t="str">
        <f t="shared" si="9"/>
        <v/>
      </c>
      <c r="F176" t="str">
        <f>IF(C176="", "", 1-ABS(E176-(B176*Parameters!$B$2))/Rebalance!E176)</f>
        <v/>
      </c>
    </row>
    <row r="177" spans="1:6" x14ac:dyDescent="0.2">
      <c r="A177" s="1">
        <v>42641</v>
      </c>
      <c r="B177">
        <v>3.1989999999999998</v>
      </c>
      <c r="C177" t="str">
        <f t="shared" si="10"/>
        <v/>
      </c>
      <c r="D177">
        <f>IF(C177="", D176, D176-(Parameters!$A$2*C177))</f>
        <v>99.94980000000001</v>
      </c>
      <c r="E177" t="str">
        <f t="shared" si="9"/>
        <v/>
      </c>
      <c r="F177" t="str">
        <f>IF(C177="", "", 1-ABS(E177-(B177*Parameters!$B$2))/Rebalance!E177)</f>
        <v/>
      </c>
    </row>
    <row r="178" spans="1:6" x14ac:dyDescent="0.2">
      <c r="A178" s="1">
        <v>42642</v>
      </c>
      <c r="B178">
        <v>3.161</v>
      </c>
      <c r="C178" t="str">
        <f t="shared" si="10"/>
        <v/>
      </c>
      <c r="D178">
        <f>IF(C178="", D177, D177-(Parameters!$A$2*C178))</f>
        <v>99.94980000000001</v>
      </c>
      <c r="E178" t="str">
        <f t="shared" si="9"/>
        <v/>
      </c>
      <c r="F178" t="str">
        <f>IF(C178="", "", 1-ABS(E178-(B178*Parameters!$B$2))/Rebalance!E178)</f>
        <v/>
      </c>
    </row>
    <row r="179" spans="1:6" x14ac:dyDescent="0.2">
      <c r="A179" s="1">
        <v>42643</v>
      </c>
      <c r="B179">
        <v>3.1320000000000001</v>
      </c>
      <c r="C179" t="str">
        <f t="shared" si="10"/>
        <v/>
      </c>
      <c r="D179">
        <f>IF(C179="", D178, D178-(Parameters!$A$2*C179))</f>
        <v>99.94980000000001</v>
      </c>
      <c r="E179" t="str">
        <f t="shared" si="9"/>
        <v/>
      </c>
      <c r="F179" t="str">
        <f>IF(C179="", "", 1-ABS(E179-(B179*Parameters!$B$2))/Rebalance!E179)</f>
        <v/>
      </c>
    </row>
    <row r="180" spans="1:6" x14ac:dyDescent="0.2">
      <c r="A180" s="1">
        <v>42646</v>
      </c>
      <c r="B180">
        <v>3.17</v>
      </c>
      <c r="C180">
        <f t="shared" si="10"/>
        <v>-8.0000000000000071E-2</v>
      </c>
      <c r="D180">
        <f>IF(C180="", D179, D179-(Parameters!$A$2*C180))</f>
        <v>99.957800000000006</v>
      </c>
      <c r="E180">
        <f t="shared" si="9"/>
        <v>316.86622600000004</v>
      </c>
      <c r="F180">
        <f>IF(C180="", "", 1-ABS(E180-(B180*Parameters!$B$2))/Rebalance!E180)</f>
        <v>0.999577821840817</v>
      </c>
    </row>
    <row r="181" spans="1:6" x14ac:dyDescent="0.2">
      <c r="A181" s="1">
        <v>42647</v>
      </c>
      <c r="B181">
        <v>3.1829999999999998</v>
      </c>
      <c r="C181" t="str">
        <f t="shared" si="10"/>
        <v/>
      </c>
      <c r="D181">
        <f>IF(C181="", D180, D180-(Parameters!$A$2*C181))</f>
        <v>99.957800000000006</v>
      </c>
      <c r="E181" t="str">
        <f t="shared" si="9"/>
        <v/>
      </c>
      <c r="F181" t="str">
        <f>IF(C181="", "", 1-ABS(E181-(B181*Parameters!$B$2))/Rebalance!E181)</f>
        <v/>
      </c>
    </row>
    <row r="182" spans="1:6" x14ac:dyDescent="0.2">
      <c r="A182" s="1">
        <v>42648</v>
      </c>
      <c r="B182">
        <v>3.26</v>
      </c>
      <c r="C182" t="str">
        <f t="shared" si="10"/>
        <v/>
      </c>
      <c r="D182">
        <f>IF(C182="", D181, D181-(Parameters!$A$2*C182))</f>
        <v>99.957800000000006</v>
      </c>
      <c r="E182" t="str">
        <f t="shared" si="9"/>
        <v/>
      </c>
      <c r="F182" t="str">
        <f>IF(C182="", "", 1-ABS(E182-(B182*Parameters!$B$2))/Rebalance!E182)</f>
        <v/>
      </c>
    </row>
    <row r="183" spans="1:6" x14ac:dyDescent="0.2">
      <c r="A183" s="1">
        <v>42649</v>
      </c>
      <c r="B183">
        <v>3.282</v>
      </c>
      <c r="C183" t="str">
        <f t="shared" si="10"/>
        <v/>
      </c>
      <c r="D183">
        <f>IF(C183="", D182, D182-(Parameters!$A$2*C183))</f>
        <v>99.957800000000006</v>
      </c>
      <c r="E183" t="str">
        <f t="shared" si="9"/>
        <v/>
      </c>
      <c r="F183" t="str">
        <f>IF(C183="", "", 1-ABS(E183-(B183*Parameters!$B$2))/Rebalance!E183)</f>
        <v/>
      </c>
    </row>
    <row r="184" spans="1:6" x14ac:dyDescent="0.2">
      <c r="A184" s="1">
        <v>42650</v>
      </c>
      <c r="B184">
        <v>3.391</v>
      </c>
      <c r="C184" t="str">
        <f t="shared" si="10"/>
        <v/>
      </c>
      <c r="D184">
        <f>IF(C184="", D183, D183-(Parameters!$A$2*C184))</f>
        <v>99.957800000000006</v>
      </c>
      <c r="E184" t="str">
        <f t="shared" si="9"/>
        <v/>
      </c>
      <c r="F184" t="str">
        <f>IF(C184="", "", 1-ABS(E184-(B184*Parameters!$B$2))/Rebalance!E184)</f>
        <v/>
      </c>
    </row>
    <row r="185" spans="1:6" x14ac:dyDescent="0.2">
      <c r="A185" s="1">
        <v>42653</v>
      </c>
      <c r="B185">
        <v>3.4540000000000002</v>
      </c>
      <c r="C185">
        <f t="shared" si="10"/>
        <v>0.28400000000000025</v>
      </c>
      <c r="D185">
        <f>IF(C185="", D184, D184-(Parameters!$A$2*C185))</f>
        <v>99.929400000000001</v>
      </c>
      <c r="E185">
        <f t="shared" si="9"/>
        <v>345.1561476</v>
      </c>
      <c r="F185">
        <f>IF(C185="", "", 1-ABS(E185-(B185*Parameters!$B$2))/Rebalance!E185)</f>
        <v>0.99929350121185545</v>
      </c>
    </row>
    <row r="186" spans="1:6" x14ac:dyDescent="0.2">
      <c r="A186" s="1">
        <v>42654</v>
      </c>
      <c r="B186">
        <v>3.4289999999999998</v>
      </c>
      <c r="C186" t="str">
        <f t="shared" si="10"/>
        <v/>
      </c>
      <c r="D186">
        <f>IF(C186="", D185, D185-(Parameters!$A$2*C186))</f>
        <v>99.929400000000001</v>
      </c>
      <c r="E186" t="str">
        <f t="shared" si="9"/>
        <v/>
      </c>
      <c r="F186" t="str">
        <f>IF(C186="", "", 1-ABS(E186-(B186*Parameters!$B$2))/Rebalance!E186)</f>
        <v/>
      </c>
    </row>
    <row r="187" spans="1:6" x14ac:dyDescent="0.2">
      <c r="A187" s="1">
        <v>42655</v>
      </c>
      <c r="B187">
        <v>3.41</v>
      </c>
      <c r="C187" t="str">
        <f t="shared" si="10"/>
        <v/>
      </c>
      <c r="D187">
        <f>IF(C187="", D186, D186-(Parameters!$A$2*C187))</f>
        <v>99.929400000000001</v>
      </c>
      <c r="E187" t="str">
        <f t="shared" si="9"/>
        <v/>
      </c>
      <c r="F187" t="str">
        <f>IF(C187="", "", 1-ABS(E187-(B187*Parameters!$B$2))/Rebalance!E187)</f>
        <v/>
      </c>
    </row>
    <row r="188" spans="1:6" x14ac:dyDescent="0.2">
      <c r="A188" s="1">
        <v>42656</v>
      </c>
      <c r="B188">
        <v>3.532</v>
      </c>
      <c r="C188" t="str">
        <f t="shared" si="10"/>
        <v/>
      </c>
      <c r="D188">
        <f>IF(C188="", D187, D187-(Parameters!$A$2*C188))</f>
        <v>99.929400000000001</v>
      </c>
      <c r="E188" t="str">
        <f t="shared" si="9"/>
        <v/>
      </c>
      <c r="F188" t="str">
        <f>IF(C188="", "", 1-ABS(E188-(B188*Parameters!$B$2))/Rebalance!E188)</f>
        <v/>
      </c>
    </row>
    <row r="189" spans="1:6" x14ac:dyDescent="0.2">
      <c r="A189" s="1">
        <v>42657</v>
      </c>
      <c r="B189">
        <v>3.5030000000000001</v>
      </c>
      <c r="C189" t="str">
        <f t="shared" si="10"/>
        <v/>
      </c>
      <c r="D189">
        <f>IF(C189="", D188, D188-(Parameters!$A$2*C189))</f>
        <v>99.929400000000001</v>
      </c>
      <c r="E189" t="str">
        <f t="shared" si="9"/>
        <v/>
      </c>
      <c r="F189" t="str">
        <f>IF(C189="", "", 1-ABS(E189-(B189*Parameters!$B$2))/Rebalance!E189)</f>
        <v/>
      </c>
    </row>
    <row r="190" spans="1:6" x14ac:dyDescent="0.2">
      <c r="A190" s="1">
        <v>42660</v>
      </c>
      <c r="B190">
        <v>3.4809999999999999</v>
      </c>
      <c r="C190">
        <f t="shared" si="10"/>
        <v>2.6999999999999691E-2</v>
      </c>
      <c r="D190">
        <f>IF(C190="", D189, D189-(Parameters!$A$2*C190))</f>
        <v>99.926699999999997</v>
      </c>
      <c r="E190">
        <f t="shared" si="9"/>
        <v>347.84484269999996</v>
      </c>
      <c r="F190">
        <f>IF(C190="", "", 1-ABS(E190-(B190*Parameters!$B$2))/Rebalance!E190)</f>
        <v>0.99926646231687821</v>
      </c>
    </row>
    <row r="191" spans="1:6" x14ac:dyDescent="0.2">
      <c r="A191" s="1">
        <v>42661</v>
      </c>
      <c r="B191">
        <v>3.5049999999999999</v>
      </c>
      <c r="C191" t="str">
        <f t="shared" si="10"/>
        <v/>
      </c>
      <c r="D191">
        <f>IF(C191="", D190, D190-(Parameters!$A$2*C191))</f>
        <v>99.926699999999997</v>
      </c>
      <c r="E191" t="str">
        <f t="shared" si="9"/>
        <v/>
      </c>
      <c r="F191" t="str">
        <f>IF(C191="", "", 1-ABS(E191-(B191*Parameters!$B$2))/Rebalance!E191)</f>
        <v/>
      </c>
    </row>
    <row r="192" spans="1:6" x14ac:dyDescent="0.2">
      <c r="A192" s="1">
        <v>42662</v>
      </c>
      <c r="B192">
        <v>3.4340000000000002</v>
      </c>
      <c r="C192" t="str">
        <f t="shared" si="10"/>
        <v/>
      </c>
      <c r="D192">
        <f>IF(C192="", D191, D191-(Parameters!$A$2*C192))</f>
        <v>99.926699999999997</v>
      </c>
      <c r="E192" t="str">
        <f t="shared" si="9"/>
        <v/>
      </c>
      <c r="F192" t="str">
        <f>IF(C192="", "", 1-ABS(E192-(B192*Parameters!$B$2))/Rebalance!E192)</f>
        <v/>
      </c>
    </row>
    <row r="193" spans="1:6" x14ac:dyDescent="0.2">
      <c r="A193" s="1">
        <v>42663</v>
      </c>
      <c r="B193">
        <v>3.4340000000000002</v>
      </c>
      <c r="C193" t="str">
        <f t="shared" si="10"/>
        <v/>
      </c>
      <c r="D193">
        <f>IF(C193="", D192, D192-(Parameters!$A$2*C193))</f>
        <v>99.926699999999997</v>
      </c>
      <c r="E193" t="str">
        <f t="shared" si="9"/>
        <v/>
      </c>
      <c r="F193" t="str">
        <f>IF(C193="", "", 1-ABS(E193-(B193*Parameters!$B$2))/Rebalance!E193)</f>
        <v/>
      </c>
    </row>
    <row r="194" spans="1:6" x14ac:dyDescent="0.2">
      <c r="A194" s="1">
        <v>42664</v>
      </c>
      <c r="B194">
        <v>3.3610000000000002</v>
      </c>
      <c r="C194" t="str">
        <f t="shared" si="10"/>
        <v/>
      </c>
      <c r="D194">
        <f>IF(C194="", D193, D193-(Parameters!$A$2*C194))</f>
        <v>99.926699999999997</v>
      </c>
      <c r="E194" t="str">
        <f t="shared" si="9"/>
        <v/>
      </c>
      <c r="F194" t="str">
        <f>IF(C194="", "", 1-ABS(E194-(B194*Parameters!$B$2))/Rebalance!E194)</f>
        <v/>
      </c>
    </row>
    <row r="195" spans="1:6" x14ac:dyDescent="0.2">
      <c r="A195" s="1">
        <v>42667</v>
      </c>
      <c r="B195">
        <v>3.319</v>
      </c>
      <c r="C195">
        <f t="shared" si="10"/>
        <v>-0.16199999999999992</v>
      </c>
      <c r="D195">
        <f>IF(C195="", D194, D194-(Parameters!$A$2*C195))</f>
        <v>99.942899999999995</v>
      </c>
      <c r="E195">
        <f t="shared" si="9"/>
        <v>331.71048509999997</v>
      </c>
      <c r="F195">
        <f>IF(C195="", "", 1-ABS(E195-(B195*Parameters!$B$2))/Rebalance!E195)</f>
        <v>0.99942867377272415</v>
      </c>
    </row>
    <row r="196" spans="1:6" x14ac:dyDescent="0.2">
      <c r="A196" s="1">
        <v>42668</v>
      </c>
      <c r="B196">
        <v>3.149</v>
      </c>
      <c r="C196" t="str">
        <f t="shared" si="10"/>
        <v/>
      </c>
      <c r="D196">
        <f>IF(C196="", D195, D195-(Parameters!$A$2*C196))</f>
        <v>99.942899999999995</v>
      </c>
      <c r="E196" t="str">
        <f t="shared" si="9"/>
        <v/>
      </c>
      <c r="F196" t="str">
        <f>IF(C196="", "", 1-ABS(E196-(B196*Parameters!$B$2))/Rebalance!E196)</f>
        <v/>
      </c>
    </row>
    <row r="197" spans="1:6" x14ac:dyDescent="0.2">
      <c r="A197" s="1">
        <v>42669</v>
      </c>
      <c r="B197">
        <v>3.036</v>
      </c>
      <c r="C197" t="str">
        <f t="shared" si="10"/>
        <v/>
      </c>
      <c r="D197">
        <f>IF(C197="", D196, D196-(Parameters!$A$2*C197))</f>
        <v>99.942899999999995</v>
      </c>
      <c r="E197" t="str">
        <f t="shared" si="9"/>
        <v/>
      </c>
      <c r="F197" t="str">
        <f>IF(C197="", "", 1-ABS(E197-(B197*Parameters!$B$2))/Rebalance!E197)</f>
        <v/>
      </c>
    </row>
    <row r="198" spans="1:6" x14ac:dyDescent="0.2">
      <c r="A198" s="1">
        <v>42670</v>
      </c>
      <c r="B198">
        <v>3.0680000000000001</v>
      </c>
      <c r="C198" t="str">
        <f t="shared" si="10"/>
        <v/>
      </c>
      <c r="D198">
        <f>IF(C198="", D197, D197-(Parameters!$A$2*C198))</f>
        <v>99.942899999999995</v>
      </c>
      <c r="E198" t="str">
        <f t="shared" ref="E198:E220" si="11">IF(C198="", "", D198 * B198)</f>
        <v/>
      </c>
      <c r="F198" t="str">
        <f>IF(C198="", "", 1-ABS(E198-(B198*Parameters!$B$2))/Rebalance!E198)</f>
        <v/>
      </c>
    </row>
    <row r="199" spans="1:6" x14ac:dyDescent="0.2">
      <c r="A199" s="1">
        <v>42671</v>
      </c>
      <c r="B199">
        <v>3.105</v>
      </c>
      <c r="C199" t="str">
        <f t="shared" ref="C199:C220" si="12">IF(WEEKDAY(A199)=2, B199-B194, "")</f>
        <v/>
      </c>
      <c r="D199">
        <f>IF(C199="", D198, D198-(Parameters!$A$2*C199))</f>
        <v>99.942899999999995</v>
      </c>
      <c r="E199" t="str">
        <f t="shared" si="11"/>
        <v/>
      </c>
      <c r="F199" t="str">
        <f>IF(C199="", "", 1-ABS(E199-(B199*Parameters!$B$2))/Rebalance!E199)</f>
        <v/>
      </c>
    </row>
    <row r="200" spans="1:6" x14ac:dyDescent="0.2">
      <c r="A200" s="1">
        <v>42674</v>
      </c>
      <c r="B200">
        <v>3.0259999999999998</v>
      </c>
      <c r="C200">
        <f t="shared" si="12"/>
        <v>-0.29300000000000015</v>
      </c>
      <c r="D200">
        <f>IF(C200="", D199, D199-(Parameters!$A$2*C200))</f>
        <v>99.972200000000001</v>
      </c>
      <c r="E200">
        <f t="shared" si="11"/>
        <v>302.51587719999998</v>
      </c>
      <c r="F200">
        <f>IF(C200="", "", 1-ABS(E200-(B200*Parameters!$B$2))/Rebalance!E200)</f>
        <v>0.9997219226945091</v>
      </c>
    </row>
    <row r="201" spans="1:6" x14ac:dyDescent="0.2">
      <c r="A201" s="1">
        <v>42675</v>
      </c>
      <c r="B201">
        <v>2.9020000000000001</v>
      </c>
      <c r="C201" t="str">
        <f t="shared" si="12"/>
        <v/>
      </c>
      <c r="D201">
        <f>IF(C201="", D200, D200-(Parameters!$A$2*C201))</f>
        <v>99.972200000000001</v>
      </c>
      <c r="E201" t="str">
        <f t="shared" si="11"/>
        <v/>
      </c>
      <c r="F201" t="str">
        <f>IF(C201="", "", 1-ABS(E201-(B201*Parameters!$B$2))/Rebalance!E201)</f>
        <v/>
      </c>
    </row>
    <row r="202" spans="1:6" x14ac:dyDescent="0.2">
      <c r="A202" s="1">
        <v>42676</v>
      </c>
      <c r="B202">
        <v>2.7919999999999998</v>
      </c>
      <c r="C202" t="str">
        <f t="shared" si="12"/>
        <v/>
      </c>
      <c r="D202">
        <f>IF(C202="", D201, D201-(Parameters!$A$2*C202))</f>
        <v>99.972200000000001</v>
      </c>
      <c r="E202" t="str">
        <f t="shared" si="11"/>
        <v/>
      </c>
      <c r="F202" t="str">
        <f>IF(C202="", "", 1-ABS(E202-(B202*Parameters!$B$2))/Rebalance!E202)</f>
        <v/>
      </c>
    </row>
    <row r="203" spans="1:6" x14ac:dyDescent="0.2">
      <c r="A203" s="1">
        <v>42677</v>
      </c>
      <c r="B203">
        <v>2.7690000000000001</v>
      </c>
      <c r="C203" t="str">
        <f t="shared" si="12"/>
        <v/>
      </c>
      <c r="D203">
        <f>IF(C203="", D202, D202-(Parameters!$A$2*C203))</f>
        <v>99.972200000000001</v>
      </c>
      <c r="E203" t="str">
        <f t="shared" si="11"/>
        <v/>
      </c>
      <c r="F203" t="str">
        <f>IF(C203="", "", 1-ABS(E203-(B203*Parameters!$B$2))/Rebalance!E203)</f>
        <v/>
      </c>
    </row>
    <row r="204" spans="1:6" x14ac:dyDescent="0.2">
      <c r="A204" s="1">
        <v>42678</v>
      </c>
      <c r="B204">
        <v>2.7669999999999999</v>
      </c>
      <c r="C204" t="str">
        <f t="shared" si="12"/>
        <v/>
      </c>
      <c r="D204">
        <f>IF(C204="", D203, D203-(Parameters!$A$2*C204))</f>
        <v>99.972200000000001</v>
      </c>
      <c r="E204" t="str">
        <f t="shared" si="11"/>
        <v/>
      </c>
      <c r="F204" t="str">
        <f>IF(C204="", "", 1-ABS(E204-(B204*Parameters!$B$2))/Rebalance!E204)</f>
        <v/>
      </c>
    </row>
    <row r="205" spans="1:6" x14ac:dyDescent="0.2">
      <c r="A205" s="1">
        <v>42681</v>
      </c>
      <c r="B205">
        <v>2.8159999999999998</v>
      </c>
      <c r="C205">
        <f t="shared" si="12"/>
        <v>-0.20999999999999996</v>
      </c>
      <c r="D205">
        <f>IF(C205="", D204, D204-(Parameters!$A$2*C205))</f>
        <v>99.993200000000002</v>
      </c>
      <c r="E205">
        <f t="shared" si="11"/>
        <v>281.58085119999998</v>
      </c>
      <c r="F205">
        <f>IF(C205="", "", 1-ABS(E205-(B205*Parameters!$B$2))/Rebalance!E205)</f>
        <v>0.99993199537568556</v>
      </c>
    </row>
    <row r="206" spans="1:6" x14ac:dyDescent="0.2">
      <c r="A206" s="1">
        <v>42682</v>
      </c>
      <c r="B206">
        <v>2.633</v>
      </c>
      <c r="C206" t="str">
        <f t="shared" si="12"/>
        <v/>
      </c>
      <c r="D206">
        <f>IF(C206="", D205, D205-(Parameters!$A$2*C206))</f>
        <v>99.993200000000002</v>
      </c>
      <c r="E206" t="str">
        <f t="shared" si="11"/>
        <v/>
      </c>
      <c r="F206" t="str">
        <f>IF(C206="", "", 1-ABS(E206-(B206*Parameters!$B$2))/Rebalance!E206)</f>
        <v/>
      </c>
    </row>
    <row r="207" spans="1:6" x14ac:dyDescent="0.2">
      <c r="A207" s="1">
        <v>42683</v>
      </c>
      <c r="B207">
        <v>2.69</v>
      </c>
      <c r="C207" t="str">
        <f t="shared" si="12"/>
        <v/>
      </c>
      <c r="D207">
        <f>IF(C207="", D206, D206-(Parameters!$A$2*C207))</f>
        <v>99.993200000000002</v>
      </c>
      <c r="E207" t="str">
        <f t="shared" si="11"/>
        <v/>
      </c>
      <c r="F207" t="str">
        <f>IF(C207="", "", 1-ABS(E207-(B207*Parameters!$B$2))/Rebalance!E207)</f>
        <v/>
      </c>
    </row>
    <row r="208" spans="1:6" x14ac:dyDescent="0.2">
      <c r="A208" s="1">
        <v>42684</v>
      </c>
      <c r="B208">
        <v>2.6320000000000001</v>
      </c>
      <c r="C208" t="str">
        <f t="shared" si="12"/>
        <v/>
      </c>
      <c r="D208">
        <f>IF(C208="", D207, D207-(Parameters!$A$2*C208))</f>
        <v>99.993200000000002</v>
      </c>
      <c r="E208" t="str">
        <f t="shared" si="11"/>
        <v/>
      </c>
      <c r="F208" t="str">
        <f>IF(C208="", "", 1-ABS(E208-(B208*Parameters!$B$2))/Rebalance!E208)</f>
        <v/>
      </c>
    </row>
    <row r="209" spans="1:6" x14ac:dyDescent="0.2">
      <c r="A209" s="1">
        <v>42685</v>
      </c>
      <c r="B209">
        <v>2.6190000000000002</v>
      </c>
      <c r="C209" t="str">
        <f t="shared" si="12"/>
        <v/>
      </c>
      <c r="D209">
        <f>IF(C209="", D208, D208-(Parameters!$A$2*C209))</f>
        <v>99.993200000000002</v>
      </c>
      <c r="E209" t="str">
        <f t="shared" si="11"/>
        <v/>
      </c>
      <c r="F209" t="str">
        <f>IF(C209="", "", 1-ABS(E209-(B209*Parameters!$B$2))/Rebalance!E209)</f>
        <v/>
      </c>
    </row>
    <row r="210" spans="1:6" x14ac:dyDescent="0.2">
      <c r="A210" s="1">
        <v>42688</v>
      </c>
      <c r="B210">
        <v>2.7490000000000001</v>
      </c>
      <c r="C210">
        <f t="shared" si="12"/>
        <v>-6.6999999999999726E-2</v>
      </c>
      <c r="D210">
        <f>IF(C210="", D209, D209-(Parameters!$A$2*C210))</f>
        <v>99.999899999999997</v>
      </c>
      <c r="E210">
        <f t="shared" si="11"/>
        <v>274.89972510000001</v>
      </c>
      <c r="F210">
        <f>IF(C210="", "", 1-ABS(E210-(B210*Parameters!$B$2))/Rebalance!E210)</f>
        <v>0.99999899999899988</v>
      </c>
    </row>
    <row r="211" spans="1:6" x14ac:dyDescent="0.2">
      <c r="A211" s="1">
        <v>42689</v>
      </c>
      <c r="B211">
        <v>2.7090000000000001</v>
      </c>
      <c r="C211" t="str">
        <f t="shared" si="12"/>
        <v/>
      </c>
      <c r="D211">
        <f>IF(C211="", D210, D210-(Parameters!$A$2*C211))</f>
        <v>99.999899999999997</v>
      </c>
      <c r="E211" t="str">
        <f t="shared" si="11"/>
        <v/>
      </c>
      <c r="F211" t="str">
        <f>IF(C211="", "", 1-ABS(E211-(B211*Parameters!$B$2))/Rebalance!E211)</f>
        <v/>
      </c>
    </row>
    <row r="212" spans="1:6" x14ac:dyDescent="0.2">
      <c r="A212" s="1">
        <v>42690</v>
      </c>
      <c r="B212">
        <v>2.7639999999999998</v>
      </c>
      <c r="C212" t="str">
        <f t="shared" si="12"/>
        <v/>
      </c>
      <c r="D212">
        <f>IF(C212="", D211, D211-(Parameters!$A$2*C212))</f>
        <v>99.999899999999997</v>
      </c>
      <c r="E212" t="str">
        <f t="shared" si="11"/>
        <v/>
      </c>
      <c r="F212" t="str">
        <f>IF(C212="", "", 1-ABS(E212-(B212*Parameters!$B$2))/Rebalance!E212)</f>
        <v/>
      </c>
    </row>
    <row r="213" spans="1:6" x14ac:dyDescent="0.2">
      <c r="A213" s="1">
        <v>42691</v>
      </c>
      <c r="B213">
        <v>2.7029999999999998</v>
      </c>
      <c r="C213" t="str">
        <f t="shared" si="12"/>
        <v/>
      </c>
      <c r="D213">
        <f>IF(C213="", D212, D212-(Parameters!$A$2*C213))</f>
        <v>99.999899999999997</v>
      </c>
      <c r="E213" t="str">
        <f t="shared" si="11"/>
        <v/>
      </c>
      <c r="F213" t="str">
        <f>IF(C213="", "", 1-ABS(E213-(B213*Parameters!$B$2))/Rebalance!E213)</f>
        <v/>
      </c>
    </row>
    <row r="214" spans="1:6" x14ac:dyDescent="0.2">
      <c r="A214" s="1">
        <v>42692</v>
      </c>
      <c r="B214">
        <v>2.843</v>
      </c>
      <c r="C214" t="str">
        <f t="shared" si="12"/>
        <v/>
      </c>
      <c r="D214">
        <f>IF(C214="", D213, D213-(Parameters!$A$2*C214))</f>
        <v>99.999899999999997</v>
      </c>
      <c r="E214" t="str">
        <f t="shared" si="11"/>
        <v/>
      </c>
      <c r="F214" t="str">
        <f>IF(C214="", "", 1-ABS(E214-(B214*Parameters!$B$2))/Rebalance!E214)</f>
        <v/>
      </c>
    </row>
    <row r="215" spans="1:6" x14ac:dyDescent="0.2">
      <c r="A215" s="1">
        <v>42695</v>
      </c>
      <c r="B215">
        <v>2.95</v>
      </c>
      <c r="C215">
        <f t="shared" si="12"/>
        <v>0.20100000000000007</v>
      </c>
      <c r="D215">
        <f>IF(C215="", D214, D214-(Parameters!$A$2*C215))</f>
        <v>99.979799999999997</v>
      </c>
      <c r="E215">
        <f t="shared" si="11"/>
        <v>294.94040999999999</v>
      </c>
      <c r="F215">
        <f>IF(C215="", "", 1-ABS(E215-(B215*Parameters!$B$2))/Rebalance!E215)</f>
        <v>0.99979795918775582</v>
      </c>
    </row>
    <row r="216" spans="1:6" x14ac:dyDescent="0.2">
      <c r="A216" s="1">
        <v>42696</v>
      </c>
      <c r="B216">
        <v>2.9820000000000002</v>
      </c>
      <c r="C216" t="str">
        <f t="shared" si="12"/>
        <v/>
      </c>
      <c r="D216">
        <f>IF(C216="", D215, D215-(Parameters!$A$2*C216))</f>
        <v>99.979799999999997</v>
      </c>
      <c r="E216" t="str">
        <f t="shared" si="11"/>
        <v/>
      </c>
      <c r="F216" t="str">
        <f>IF(C216="", "", 1-ABS(E216-(B216*Parameters!$B$2))/Rebalance!E216)</f>
        <v/>
      </c>
    </row>
    <row r="217" spans="1:6" x14ac:dyDescent="0.2">
      <c r="A217" s="1">
        <v>42697</v>
      </c>
      <c r="B217">
        <v>3.0259999999999998</v>
      </c>
      <c r="C217" t="str">
        <f t="shared" si="12"/>
        <v/>
      </c>
      <c r="D217">
        <f>IF(C217="", D216, D216-(Parameters!$A$2*C217))</f>
        <v>99.979799999999997</v>
      </c>
      <c r="E217" t="str">
        <f t="shared" si="11"/>
        <v/>
      </c>
      <c r="F217" t="str">
        <f>IF(C217="", "", 1-ABS(E217-(B217*Parameters!$B$2))/Rebalance!E217)</f>
        <v/>
      </c>
    </row>
    <row r="218" spans="1:6" x14ac:dyDescent="0.2">
      <c r="A218" s="1">
        <v>42698</v>
      </c>
      <c r="B218">
        <v>3.0259999999999998</v>
      </c>
      <c r="C218" t="str">
        <f t="shared" si="12"/>
        <v/>
      </c>
      <c r="D218">
        <f>IF(C218="", D217, D217-(Parameters!$A$2*C218))</f>
        <v>99.979799999999997</v>
      </c>
      <c r="E218" t="str">
        <f t="shared" si="11"/>
        <v/>
      </c>
      <c r="F218" t="str">
        <f>IF(C218="", "", 1-ABS(E218-(B218*Parameters!$B$2))/Rebalance!E218)</f>
        <v/>
      </c>
    </row>
    <row r="219" spans="1:6" x14ac:dyDescent="0.2">
      <c r="A219" s="1">
        <v>42699</v>
      </c>
      <c r="B219">
        <v>3.085</v>
      </c>
      <c r="C219" t="str">
        <f t="shared" si="12"/>
        <v/>
      </c>
      <c r="D219">
        <f>IF(C219="", D218, D218-(Parameters!$A$2*C219))</f>
        <v>99.979799999999997</v>
      </c>
      <c r="E219" t="str">
        <f t="shared" si="11"/>
        <v/>
      </c>
      <c r="F219" t="str">
        <f>IF(C219="", "", 1-ABS(E219-(B219*Parameters!$B$2))/Rebalance!E219)</f>
        <v/>
      </c>
    </row>
    <row r="220" spans="1:6" x14ac:dyDescent="0.2">
      <c r="A220" s="1">
        <v>42702</v>
      </c>
      <c r="B220">
        <v>3.2320000000000002</v>
      </c>
      <c r="C220">
        <f t="shared" si="12"/>
        <v>0.28200000000000003</v>
      </c>
      <c r="D220">
        <f>IF(C220="", D219, D219-(Parameters!$A$2*C220))</f>
        <v>99.951599999999999</v>
      </c>
      <c r="E220">
        <f t="shared" si="11"/>
        <v>323.04357120000003</v>
      </c>
      <c r="F220">
        <f>IF(C220="", "", 1-ABS(E220-(B220*Parameters!$B$2))/Rebalance!E220)</f>
        <v>0.9995157656305651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CBF0-913E-4549-9158-F520D0D3D48F}">
  <dimension ref="A1:B2"/>
  <sheetViews>
    <sheetView workbookViewId="0"/>
  </sheetViews>
  <sheetFormatPr baseColWidth="10" defaultRowHeight="15" x14ac:dyDescent="0.2"/>
  <cols>
    <col min="1" max="1" width="13.1640625" bestFit="1" customWidth="1"/>
    <col min="2" max="2" width="12.33203125" bestFit="1" customWidth="1"/>
  </cols>
  <sheetData>
    <row r="1" spans="1:2" x14ac:dyDescent="0.2">
      <c r="A1" t="s">
        <v>10</v>
      </c>
      <c r="B1" t="s">
        <v>11</v>
      </c>
    </row>
    <row r="2" spans="1:2" x14ac:dyDescent="0.2">
      <c r="A2">
        <v>0.1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Rebalance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Wu</dc:creator>
  <cp:lastModifiedBy>WangYuxian</cp:lastModifiedBy>
  <dcterms:created xsi:type="dcterms:W3CDTF">2017-01-26T20:27:31Z</dcterms:created>
  <dcterms:modified xsi:type="dcterms:W3CDTF">2024-05-23T19:46:44Z</dcterms:modified>
</cp:coreProperties>
</file>